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tabRatio="499" activeTab="1"/>
  </bookViews>
  <sheets>
    <sheet name="Sheet1" sheetId="1" r:id="rId1"/>
    <sheet name="256B_at_1sec" sheetId="4" r:id="rId2"/>
    <sheet name="512B_at_1sec" sheetId="3" r:id="rId3"/>
    <sheet name="1024B_at_1sec" sheetId="2" r:id="rId4"/>
    <sheet name="1408B_at_1sec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5" l="1"/>
  <c r="K17" i="4"/>
  <c r="G16" i="3"/>
  <c r="F16" i="3"/>
  <c r="G15" i="3"/>
  <c r="F15" i="3"/>
  <c r="G14" i="3"/>
  <c r="F14" i="3"/>
  <c r="I16" i="4"/>
  <c r="J16" i="4"/>
  <c r="K16" i="4"/>
  <c r="H16" i="4"/>
  <c r="I15" i="4" l="1"/>
  <c r="J15" i="4"/>
  <c r="K15" i="4"/>
  <c r="H15" i="4"/>
  <c r="I14" i="4"/>
  <c r="J14" i="4"/>
  <c r="K14" i="4"/>
  <c r="H14" i="4"/>
  <c r="G17" i="3"/>
  <c r="K12" i="2"/>
  <c r="J12" i="2"/>
  <c r="I12" i="2"/>
  <c r="H12" i="2"/>
  <c r="H13" i="2" s="1"/>
  <c r="K11" i="2"/>
  <c r="J11" i="2"/>
  <c r="I11" i="2"/>
  <c r="H11" i="2"/>
  <c r="K15" i="5"/>
  <c r="J15" i="5"/>
  <c r="I15" i="5"/>
  <c r="H15" i="5"/>
  <c r="K14" i="5"/>
  <c r="J14" i="5"/>
  <c r="I14" i="5"/>
  <c r="H14" i="5"/>
  <c r="H16" i="5" l="1"/>
  <c r="I16" i="5"/>
  <c r="J16" i="5"/>
  <c r="K17" i="5"/>
  <c r="K16" i="5"/>
  <c r="I13" i="2"/>
  <c r="J13" i="2"/>
  <c r="K14" i="2"/>
  <c r="K13" i="2"/>
  <c r="E17" i="4"/>
  <c r="E14" i="5"/>
  <c r="E15" i="5"/>
  <c r="D15" i="5"/>
  <c r="D14" i="5"/>
  <c r="C15" i="3"/>
  <c r="B15" i="3"/>
  <c r="C15" i="4"/>
  <c r="D15" i="4"/>
  <c r="E15" i="4"/>
  <c r="B15" i="4"/>
  <c r="E12" i="2"/>
  <c r="E13" i="2" s="1"/>
  <c r="E11" i="2"/>
  <c r="D12" i="2"/>
  <c r="D13" i="2" s="1"/>
  <c r="D11" i="2"/>
  <c r="E14" i="4"/>
  <c r="D14" i="4"/>
  <c r="D16" i="5" l="1"/>
  <c r="E16" i="5"/>
  <c r="E16" i="4"/>
  <c r="D16" i="4"/>
  <c r="B16" i="4"/>
  <c r="B12" i="2"/>
  <c r="C12" i="2"/>
  <c r="H101" i="1"/>
  <c r="G101" i="1"/>
  <c r="F101" i="1"/>
  <c r="D101" i="1"/>
  <c r="C101" i="1"/>
  <c r="B101" i="1"/>
  <c r="C15" i="5"/>
  <c r="C16" i="5" s="1"/>
  <c r="B15" i="5"/>
  <c r="B14" i="5"/>
  <c r="E17" i="5" s="1"/>
  <c r="C14" i="5"/>
  <c r="B14" i="4"/>
  <c r="C14" i="4"/>
  <c r="C16" i="4" s="1"/>
  <c r="B16" i="5" l="1"/>
  <c r="C14" i="3"/>
  <c r="B14" i="3"/>
  <c r="B16" i="3" s="1"/>
  <c r="C17" i="3" l="1"/>
  <c r="C16" i="3"/>
  <c r="C11" i="2"/>
  <c r="B11" i="2"/>
  <c r="B13" i="2" l="1"/>
  <c r="E14" i="2"/>
  <c r="C13" i="2"/>
</calcChain>
</file>

<file path=xl/sharedStrings.xml><?xml version="1.0" encoding="utf-8"?>
<sst xmlns="http://schemas.openxmlformats.org/spreadsheetml/2006/main" count="146" uniqueCount="15">
  <si>
    <t>Two Switch</t>
  </si>
  <si>
    <t>Worst Case</t>
  </si>
  <si>
    <t>Average of Worst Cases</t>
  </si>
  <si>
    <t>Diff of Averages(in us)</t>
  </si>
  <si>
    <t>Quality of Measurement</t>
  </si>
  <si>
    <t>Two Switch(us)</t>
  </si>
  <si>
    <t>Standard Deviation</t>
  </si>
  <si>
    <t>One-switch(us)</t>
  </si>
  <si>
    <t>Three Switches(us)</t>
  </si>
  <si>
    <t>Four Switches(us)</t>
  </si>
  <si>
    <t>Three Switch</t>
  </si>
  <si>
    <t>Four Switch</t>
  </si>
  <si>
    <t>One Switch</t>
  </si>
  <si>
    <t>Average Case</t>
  </si>
  <si>
    <t>Average of Average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</si>
</sst>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 vertical="center" indent="1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="145" zoomScaleNormal="145" workbookViewId="0">
      <pane ySplit="1" topLeftCell="A2" activePane="bottomLeft" state="frozen"/>
      <selection pane="bottomLeft" activeCell="H115" sqref="H115"/>
    </sheetView>
  </sheetViews>
  <sheetFormatPr defaultRowHeight="15" x14ac:dyDescent="0.25"/>
  <cols>
    <col min="1" max="1" width="10.85546875" bestFit="1" customWidth="1"/>
    <col min="2" max="2" width="19.85546875" customWidth="1"/>
    <col min="6" max="6" width="11.7109375" bestFit="1" customWidth="1"/>
  </cols>
  <sheetData>
    <row r="1" spans="2:8" x14ac:dyDescent="0.25">
      <c r="B1" t="s">
        <v>0</v>
      </c>
      <c r="F1" t="s">
        <v>12</v>
      </c>
    </row>
    <row r="2" spans="2:8" hidden="1" x14ac:dyDescent="0.25">
      <c r="B2">
        <v>513181</v>
      </c>
      <c r="C2">
        <v>535241</v>
      </c>
      <c r="D2">
        <v>538048</v>
      </c>
      <c r="F2">
        <v>700884</v>
      </c>
      <c r="G2">
        <v>464561</v>
      </c>
      <c r="H2">
        <v>484630</v>
      </c>
    </row>
    <row r="3" spans="2:8" hidden="1" x14ac:dyDescent="0.25">
      <c r="B3">
        <v>409644</v>
      </c>
      <c r="C3">
        <v>407149</v>
      </c>
      <c r="D3">
        <v>472454</v>
      </c>
      <c r="F3">
        <v>568515</v>
      </c>
      <c r="G3">
        <v>384028</v>
      </c>
      <c r="H3">
        <v>389467</v>
      </c>
    </row>
    <row r="4" spans="2:8" hidden="1" x14ac:dyDescent="0.25">
      <c r="B4">
        <v>493303</v>
      </c>
      <c r="C4">
        <v>440731</v>
      </c>
      <c r="D4">
        <v>392710</v>
      </c>
      <c r="F4">
        <v>578503</v>
      </c>
      <c r="G4">
        <v>384466</v>
      </c>
      <c r="H4">
        <v>432072</v>
      </c>
    </row>
    <row r="5" spans="2:8" hidden="1" x14ac:dyDescent="0.25">
      <c r="B5">
        <v>457400</v>
      </c>
      <c r="C5">
        <v>476631</v>
      </c>
      <c r="D5">
        <v>502948</v>
      </c>
      <c r="F5">
        <v>634833</v>
      </c>
      <c r="G5">
        <v>418763</v>
      </c>
      <c r="H5">
        <v>407384</v>
      </c>
    </row>
    <row r="6" spans="2:8" hidden="1" x14ac:dyDescent="0.25">
      <c r="B6">
        <v>406414</v>
      </c>
      <c r="C6">
        <v>391458</v>
      </c>
      <c r="D6">
        <v>470862</v>
      </c>
      <c r="F6">
        <v>584123</v>
      </c>
      <c r="G6">
        <v>386726</v>
      </c>
      <c r="H6">
        <v>387827</v>
      </c>
    </row>
    <row r="7" spans="2:8" hidden="1" x14ac:dyDescent="0.25">
      <c r="B7">
        <v>412077</v>
      </c>
      <c r="C7">
        <v>411996</v>
      </c>
      <c r="D7">
        <v>420361</v>
      </c>
      <c r="F7">
        <v>605139</v>
      </c>
      <c r="G7">
        <v>385796</v>
      </c>
      <c r="H7">
        <v>400067</v>
      </c>
    </row>
    <row r="8" spans="2:8" hidden="1" x14ac:dyDescent="0.25">
      <c r="B8">
        <v>459479</v>
      </c>
      <c r="C8">
        <v>400753</v>
      </c>
      <c r="D8">
        <v>457001</v>
      </c>
      <c r="F8">
        <v>710056</v>
      </c>
      <c r="G8">
        <v>481743</v>
      </c>
      <c r="H8">
        <v>403204</v>
      </c>
    </row>
    <row r="9" spans="2:8" hidden="1" x14ac:dyDescent="0.25">
      <c r="B9">
        <v>394970</v>
      </c>
      <c r="C9">
        <v>391769</v>
      </c>
      <c r="D9">
        <v>477328</v>
      </c>
      <c r="F9">
        <v>654752</v>
      </c>
      <c r="G9">
        <v>375532</v>
      </c>
      <c r="H9">
        <v>378161</v>
      </c>
    </row>
    <row r="10" spans="2:8" hidden="1" x14ac:dyDescent="0.25">
      <c r="B10">
        <v>397824</v>
      </c>
      <c r="C10">
        <v>376939</v>
      </c>
      <c r="D10">
        <v>406815</v>
      </c>
      <c r="F10">
        <v>617227</v>
      </c>
      <c r="G10">
        <v>400246</v>
      </c>
      <c r="H10">
        <v>416797</v>
      </c>
    </row>
    <row r="11" spans="2:8" hidden="1" x14ac:dyDescent="0.25">
      <c r="B11">
        <v>458309</v>
      </c>
      <c r="C11">
        <v>474275</v>
      </c>
      <c r="D11">
        <v>491201</v>
      </c>
      <c r="F11">
        <v>625306</v>
      </c>
      <c r="G11">
        <v>461493</v>
      </c>
      <c r="H11">
        <v>411440</v>
      </c>
    </row>
    <row r="12" spans="2:8" hidden="1" x14ac:dyDescent="0.25">
      <c r="B12">
        <v>396414</v>
      </c>
      <c r="C12">
        <v>385164</v>
      </c>
      <c r="D12">
        <v>394665</v>
      </c>
      <c r="F12">
        <v>623668</v>
      </c>
      <c r="G12">
        <v>368277</v>
      </c>
      <c r="H12">
        <v>386728</v>
      </c>
    </row>
    <row r="13" spans="2:8" hidden="1" x14ac:dyDescent="0.25">
      <c r="B13">
        <v>405549</v>
      </c>
      <c r="C13">
        <v>426847</v>
      </c>
      <c r="D13">
        <v>404376</v>
      </c>
      <c r="F13">
        <v>708822</v>
      </c>
      <c r="G13">
        <v>372810</v>
      </c>
      <c r="H13">
        <v>389621</v>
      </c>
    </row>
    <row r="14" spans="2:8" hidden="1" x14ac:dyDescent="0.25">
      <c r="B14">
        <v>461477</v>
      </c>
      <c r="C14">
        <v>467220</v>
      </c>
      <c r="D14">
        <v>399223</v>
      </c>
      <c r="F14">
        <v>725578</v>
      </c>
      <c r="G14">
        <v>464982</v>
      </c>
      <c r="H14">
        <v>406527</v>
      </c>
    </row>
    <row r="15" spans="2:8" hidden="1" x14ac:dyDescent="0.25">
      <c r="B15">
        <v>395684</v>
      </c>
      <c r="C15">
        <v>367867</v>
      </c>
      <c r="D15">
        <v>392938</v>
      </c>
      <c r="F15">
        <v>631282</v>
      </c>
      <c r="G15">
        <v>379392</v>
      </c>
      <c r="H15">
        <v>372559</v>
      </c>
    </row>
    <row r="16" spans="2:8" hidden="1" x14ac:dyDescent="0.25">
      <c r="B16">
        <v>388298</v>
      </c>
      <c r="C16">
        <v>398206</v>
      </c>
      <c r="D16">
        <v>403071</v>
      </c>
      <c r="F16">
        <v>638743</v>
      </c>
      <c r="G16">
        <v>382933</v>
      </c>
      <c r="H16">
        <v>406281</v>
      </c>
    </row>
    <row r="17" spans="2:8" hidden="1" x14ac:dyDescent="0.25">
      <c r="B17">
        <v>463060</v>
      </c>
      <c r="C17">
        <v>412872</v>
      </c>
      <c r="D17">
        <v>489501</v>
      </c>
      <c r="F17">
        <v>676404</v>
      </c>
      <c r="G17">
        <v>468332</v>
      </c>
      <c r="H17">
        <v>409948</v>
      </c>
    </row>
    <row r="18" spans="2:8" hidden="1" x14ac:dyDescent="0.25">
      <c r="B18">
        <v>388126</v>
      </c>
      <c r="C18">
        <v>379500</v>
      </c>
      <c r="D18">
        <v>394962</v>
      </c>
      <c r="F18">
        <v>654015</v>
      </c>
      <c r="G18">
        <v>370900</v>
      </c>
      <c r="H18">
        <v>391617</v>
      </c>
    </row>
    <row r="19" spans="2:8" hidden="1" x14ac:dyDescent="0.25">
      <c r="B19">
        <v>399279</v>
      </c>
      <c r="C19">
        <v>382172</v>
      </c>
      <c r="D19">
        <v>438678</v>
      </c>
      <c r="F19">
        <v>621697</v>
      </c>
      <c r="G19">
        <v>444363</v>
      </c>
      <c r="H19">
        <v>389242</v>
      </c>
    </row>
    <row r="20" spans="2:8" hidden="1" x14ac:dyDescent="0.25">
      <c r="B20">
        <v>446263</v>
      </c>
      <c r="C20">
        <v>469678</v>
      </c>
      <c r="D20">
        <v>428664</v>
      </c>
      <c r="F20">
        <v>734276</v>
      </c>
      <c r="G20">
        <v>454714</v>
      </c>
      <c r="H20">
        <v>399182</v>
      </c>
    </row>
    <row r="21" spans="2:8" hidden="1" x14ac:dyDescent="0.25">
      <c r="B21">
        <v>388010</v>
      </c>
      <c r="C21">
        <v>380470</v>
      </c>
      <c r="D21">
        <v>382688</v>
      </c>
      <c r="F21">
        <v>630601</v>
      </c>
      <c r="G21">
        <v>369415</v>
      </c>
      <c r="H21">
        <v>373673</v>
      </c>
    </row>
    <row r="22" spans="2:8" hidden="1" x14ac:dyDescent="0.25">
      <c r="B22">
        <v>398740</v>
      </c>
      <c r="C22">
        <v>445200</v>
      </c>
      <c r="D22">
        <v>393644</v>
      </c>
      <c r="F22">
        <v>643336</v>
      </c>
      <c r="G22">
        <v>372536</v>
      </c>
      <c r="H22">
        <v>397606</v>
      </c>
    </row>
    <row r="23" spans="2:8" hidden="1" x14ac:dyDescent="0.25">
      <c r="B23">
        <v>448871</v>
      </c>
      <c r="C23">
        <v>470195</v>
      </c>
      <c r="D23">
        <v>478814</v>
      </c>
      <c r="F23">
        <v>712476</v>
      </c>
      <c r="G23">
        <v>366667</v>
      </c>
      <c r="H23">
        <v>410846</v>
      </c>
    </row>
    <row r="24" spans="2:8" hidden="1" x14ac:dyDescent="0.25">
      <c r="B24">
        <v>392440</v>
      </c>
      <c r="C24">
        <v>378382</v>
      </c>
      <c r="D24">
        <v>388943</v>
      </c>
      <c r="F24">
        <v>613754</v>
      </c>
      <c r="G24">
        <v>394917</v>
      </c>
      <c r="H24">
        <v>394463</v>
      </c>
    </row>
    <row r="25" spans="2:8" hidden="1" x14ac:dyDescent="0.25">
      <c r="B25">
        <v>422286</v>
      </c>
      <c r="C25">
        <v>418574</v>
      </c>
      <c r="D25">
        <v>421756</v>
      </c>
      <c r="F25">
        <v>640409</v>
      </c>
      <c r="G25">
        <v>400233</v>
      </c>
      <c r="H25">
        <v>404453</v>
      </c>
    </row>
    <row r="26" spans="2:8" hidden="1" x14ac:dyDescent="0.25">
      <c r="B26">
        <v>456382</v>
      </c>
      <c r="C26">
        <v>456009</v>
      </c>
      <c r="D26">
        <v>479611</v>
      </c>
      <c r="F26">
        <v>720140</v>
      </c>
      <c r="G26">
        <v>465495</v>
      </c>
      <c r="H26">
        <v>389280</v>
      </c>
    </row>
    <row r="27" spans="2:8" hidden="1" x14ac:dyDescent="0.25">
      <c r="B27">
        <v>402376</v>
      </c>
      <c r="C27">
        <v>402367</v>
      </c>
      <c r="D27">
        <v>455228</v>
      </c>
      <c r="F27">
        <v>639525</v>
      </c>
      <c r="G27">
        <v>360022</v>
      </c>
      <c r="H27">
        <v>381220</v>
      </c>
    </row>
    <row r="28" spans="2:8" hidden="1" x14ac:dyDescent="0.25">
      <c r="B28">
        <v>409045</v>
      </c>
      <c r="C28">
        <v>422234</v>
      </c>
      <c r="D28">
        <v>417260</v>
      </c>
      <c r="F28">
        <v>627523</v>
      </c>
      <c r="G28">
        <v>377142</v>
      </c>
      <c r="H28">
        <v>388411</v>
      </c>
    </row>
    <row r="29" spans="2:8" hidden="1" x14ac:dyDescent="0.25">
      <c r="B29">
        <v>462964</v>
      </c>
      <c r="C29">
        <v>471183</v>
      </c>
      <c r="D29">
        <v>426560</v>
      </c>
      <c r="F29">
        <v>720862</v>
      </c>
      <c r="G29">
        <v>451072</v>
      </c>
      <c r="H29">
        <v>396009</v>
      </c>
    </row>
    <row r="30" spans="2:8" hidden="1" x14ac:dyDescent="0.25">
      <c r="B30">
        <v>403432</v>
      </c>
      <c r="C30">
        <v>386459</v>
      </c>
      <c r="D30">
        <v>382579</v>
      </c>
      <c r="F30">
        <v>624728</v>
      </c>
      <c r="G30">
        <v>357165</v>
      </c>
      <c r="H30">
        <v>379052</v>
      </c>
    </row>
    <row r="31" spans="2:8" hidden="1" x14ac:dyDescent="0.25">
      <c r="B31">
        <v>411373</v>
      </c>
      <c r="C31">
        <v>421049</v>
      </c>
      <c r="D31">
        <v>416784</v>
      </c>
      <c r="F31">
        <v>636097</v>
      </c>
      <c r="G31">
        <v>443345</v>
      </c>
      <c r="H31">
        <v>384025</v>
      </c>
    </row>
    <row r="32" spans="2:8" hidden="1" x14ac:dyDescent="0.25">
      <c r="B32">
        <v>446118</v>
      </c>
      <c r="C32">
        <v>470790</v>
      </c>
      <c r="D32">
        <v>478080</v>
      </c>
      <c r="F32">
        <v>697601</v>
      </c>
      <c r="G32">
        <v>515026</v>
      </c>
      <c r="H32">
        <v>410910</v>
      </c>
    </row>
    <row r="33" spans="2:8" hidden="1" x14ac:dyDescent="0.25">
      <c r="B33">
        <v>379332</v>
      </c>
      <c r="C33">
        <v>391414</v>
      </c>
      <c r="D33">
        <v>385347</v>
      </c>
      <c r="F33">
        <v>602519</v>
      </c>
      <c r="G33">
        <v>378248</v>
      </c>
      <c r="H33">
        <v>392982</v>
      </c>
    </row>
    <row r="34" spans="2:8" hidden="1" x14ac:dyDescent="0.25">
      <c r="B34">
        <v>404065</v>
      </c>
      <c r="C34">
        <v>384326</v>
      </c>
      <c r="D34">
        <v>388546</v>
      </c>
      <c r="F34">
        <v>653174</v>
      </c>
      <c r="G34">
        <v>379493</v>
      </c>
      <c r="H34">
        <v>400375</v>
      </c>
    </row>
    <row r="35" spans="2:8" hidden="1" x14ac:dyDescent="0.25">
      <c r="B35">
        <v>442698</v>
      </c>
      <c r="C35">
        <v>407765</v>
      </c>
      <c r="D35">
        <v>477641</v>
      </c>
      <c r="F35">
        <v>641954</v>
      </c>
      <c r="G35">
        <v>402093</v>
      </c>
      <c r="H35">
        <v>419292</v>
      </c>
    </row>
    <row r="36" spans="2:8" hidden="1" x14ac:dyDescent="0.25">
      <c r="B36">
        <v>392341</v>
      </c>
      <c r="C36">
        <v>391915</v>
      </c>
      <c r="D36">
        <v>388893</v>
      </c>
      <c r="F36">
        <v>603805</v>
      </c>
      <c r="G36">
        <v>362982</v>
      </c>
      <c r="H36">
        <v>375463</v>
      </c>
    </row>
    <row r="37" spans="2:8" hidden="1" x14ac:dyDescent="0.25">
      <c r="B37">
        <v>405604</v>
      </c>
      <c r="C37">
        <v>431118</v>
      </c>
      <c r="D37">
        <v>422164</v>
      </c>
      <c r="F37">
        <v>617498</v>
      </c>
      <c r="G37">
        <v>368710</v>
      </c>
      <c r="H37">
        <v>403102</v>
      </c>
    </row>
    <row r="38" spans="2:8" hidden="1" x14ac:dyDescent="0.25">
      <c r="B38">
        <v>447867</v>
      </c>
      <c r="C38">
        <v>473622</v>
      </c>
      <c r="D38">
        <v>489181</v>
      </c>
      <c r="F38">
        <v>689711</v>
      </c>
      <c r="G38">
        <v>454398</v>
      </c>
      <c r="H38">
        <v>408620</v>
      </c>
    </row>
    <row r="39" spans="2:8" hidden="1" x14ac:dyDescent="0.25">
      <c r="B39">
        <v>390470</v>
      </c>
      <c r="C39">
        <v>376833</v>
      </c>
      <c r="D39">
        <v>385283</v>
      </c>
      <c r="F39">
        <v>610971</v>
      </c>
      <c r="G39">
        <v>361645</v>
      </c>
      <c r="H39">
        <v>399745</v>
      </c>
    </row>
    <row r="40" spans="2:8" hidden="1" x14ac:dyDescent="0.25">
      <c r="B40">
        <v>417073</v>
      </c>
      <c r="C40">
        <v>420588</v>
      </c>
      <c r="D40">
        <v>394360</v>
      </c>
      <c r="F40">
        <v>628008</v>
      </c>
      <c r="G40">
        <v>372288</v>
      </c>
      <c r="H40">
        <v>407100</v>
      </c>
    </row>
    <row r="41" spans="2:8" hidden="1" x14ac:dyDescent="0.25">
      <c r="B41">
        <v>491737</v>
      </c>
      <c r="C41">
        <v>494574</v>
      </c>
      <c r="D41">
        <v>479883</v>
      </c>
      <c r="F41">
        <v>679821</v>
      </c>
      <c r="G41">
        <v>465487</v>
      </c>
      <c r="H41">
        <v>410493</v>
      </c>
    </row>
    <row r="42" spans="2:8" hidden="1" x14ac:dyDescent="0.25">
      <c r="B42">
        <v>414701</v>
      </c>
      <c r="C42">
        <v>395263</v>
      </c>
      <c r="D42">
        <v>392257</v>
      </c>
      <c r="F42">
        <v>598442</v>
      </c>
      <c r="G42">
        <v>380720</v>
      </c>
      <c r="H42">
        <v>378202</v>
      </c>
    </row>
    <row r="43" spans="2:8" hidden="1" x14ac:dyDescent="0.25">
      <c r="B43">
        <v>425203</v>
      </c>
      <c r="C43">
        <v>419153</v>
      </c>
      <c r="D43">
        <v>389990</v>
      </c>
      <c r="F43">
        <v>622860</v>
      </c>
      <c r="G43">
        <v>462568</v>
      </c>
      <c r="H43">
        <v>397795</v>
      </c>
    </row>
    <row r="44" spans="2:8" hidden="1" x14ac:dyDescent="0.25">
      <c r="B44">
        <v>464891</v>
      </c>
      <c r="C44">
        <v>428862</v>
      </c>
      <c r="D44">
        <v>394531</v>
      </c>
      <c r="F44">
        <v>685008</v>
      </c>
      <c r="G44">
        <v>400819</v>
      </c>
      <c r="H44">
        <v>413564</v>
      </c>
    </row>
    <row r="45" spans="2:8" hidden="1" x14ac:dyDescent="0.25">
      <c r="B45">
        <v>478354</v>
      </c>
      <c r="C45">
        <v>392243</v>
      </c>
      <c r="D45">
        <v>393689</v>
      </c>
      <c r="F45">
        <v>587077</v>
      </c>
      <c r="G45">
        <v>371899</v>
      </c>
      <c r="H45">
        <v>383849</v>
      </c>
    </row>
    <row r="46" spans="2:8" hidden="1" x14ac:dyDescent="0.25">
      <c r="B46">
        <v>401533</v>
      </c>
      <c r="C46">
        <v>413206</v>
      </c>
      <c r="D46">
        <v>407649</v>
      </c>
      <c r="F46">
        <v>587980</v>
      </c>
      <c r="G46">
        <v>377279</v>
      </c>
      <c r="H46">
        <v>420353</v>
      </c>
    </row>
    <row r="47" spans="2:8" hidden="1" x14ac:dyDescent="0.25">
      <c r="B47">
        <v>449352</v>
      </c>
      <c r="C47">
        <v>387650</v>
      </c>
      <c r="D47">
        <v>501663</v>
      </c>
      <c r="F47">
        <v>667238</v>
      </c>
      <c r="G47">
        <v>408190</v>
      </c>
      <c r="H47">
        <v>404772</v>
      </c>
    </row>
    <row r="48" spans="2:8" hidden="1" x14ac:dyDescent="0.25">
      <c r="B48">
        <v>397864</v>
      </c>
      <c r="C48">
        <v>474734</v>
      </c>
      <c r="D48">
        <v>412538</v>
      </c>
      <c r="F48">
        <v>572382</v>
      </c>
      <c r="G48">
        <v>365661</v>
      </c>
      <c r="H48">
        <v>389243</v>
      </c>
    </row>
    <row r="49" spans="2:8" hidden="1" x14ac:dyDescent="0.25">
      <c r="B49">
        <v>388176</v>
      </c>
      <c r="C49">
        <v>389412</v>
      </c>
      <c r="D49">
        <v>407314</v>
      </c>
      <c r="F49">
        <v>607571</v>
      </c>
      <c r="G49">
        <v>372106</v>
      </c>
      <c r="H49">
        <v>388384</v>
      </c>
    </row>
    <row r="50" spans="2:8" hidden="1" x14ac:dyDescent="0.25">
      <c r="B50">
        <v>455722</v>
      </c>
      <c r="C50">
        <v>474289</v>
      </c>
      <c r="D50">
        <v>402150</v>
      </c>
      <c r="F50">
        <v>646245</v>
      </c>
      <c r="G50">
        <v>480954</v>
      </c>
      <c r="H50">
        <v>441286</v>
      </c>
    </row>
    <row r="51" spans="2:8" hidden="1" x14ac:dyDescent="0.25">
      <c r="B51">
        <v>402266</v>
      </c>
      <c r="C51">
        <v>419746</v>
      </c>
      <c r="D51">
        <v>392151</v>
      </c>
      <c r="F51">
        <v>582570</v>
      </c>
      <c r="G51">
        <v>391236</v>
      </c>
      <c r="H51">
        <v>382872</v>
      </c>
    </row>
    <row r="52" spans="2:8" hidden="1" x14ac:dyDescent="0.25">
      <c r="B52">
        <v>410452</v>
      </c>
      <c r="C52">
        <v>428635</v>
      </c>
      <c r="D52">
        <v>420597</v>
      </c>
      <c r="F52">
        <v>579732</v>
      </c>
      <c r="G52">
        <v>403066</v>
      </c>
      <c r="H52">
        <v>413257</v>
      </c>
    </row>
    <row r="53" spans="2:8" hidden="1" x14ac:dyDescent="0.25">
      <c r="B53">
        <v>448173</v>
      </c>
      <c r="C53">
        <v>472886</v>
      </c>
      <c r="D53">
        <v>498437</v>
      </c>
      <c r="F53">
        <v>671294</v>
      </c>
      <c r="G53">
        <v>403109</v>
      </c>
      <c r="H53">
        <v>410249</v>
      </c>
    </row>
    <row r="54" spans="2:8" hidden="1" x14ac:dyDescent="0.25">
      <c r="B54">
        <v>391701</v>
      </c>
      <c r="C54">
        <v>380547</v>
      </c>
      <c r="D54">
        <v>421804</v>
      </c>
      <c r="F54">
        <v>575098</v>
      </c>
      <c r="G54">
        <v>368640</v>
      </c>
      <c r="H54">
        <v>386290</v>
      </c>
    </row>
    <row r="55" spans="2:8" hidden="1" x14ac:dyDescent="0.25">
      <c r="B55">
        <v>396202</v>
      </c>
      <c r="C55">
        <v>378986</v>
      </c>
      <c r="D55">
        <v>415114</v>
      </c>
      <c r="F55">
        <v>597610</v>
      </c>
      <c r="G55">
        <v>452572</v>
      </c>
      <c r="H55">
        <v>395919</v>
      </c>
    </row>
    <row r="56" spans="2:8" hidden="1" x14ac:dyDescent="0.25">
      <c r="B56">
        <v>444581</v>
      </c>
      <c r="C56">
        <v>394525</v>
      </c>
      <c r="D56">
        <v>484962</v>
      </c>
      <c r="F56">
        <v>649326</v>
      </c>
      <c r="G56">
        <v>464590</v>
      </c>
      <c r="H56">
        <v>417788</v>
      </c>
    </row>
    <row r="57" spans="2:8" hidden="1" x14ac:dyDescent="0.25">
      <c r="B57">
        <v>385992</v>
      </c>
      <c r="C57">
        <v>372776</v>
      </c>
      <c r="D57">
        <v>389982</v>
      </c>
      <c r="F57">
        <v>561066</v>
      </c>
      <c r="G57">
        <v>372293</v>
      </c>
      <c r="H57">
        <v>396989</v>
      </c>
    </row>
    <row r="58" spans="2:8" hidden="1" x14ac:dyDescent="0.25">
      <c r="B58">
        <v>389947</v>
      </c>
      <c r="C58">
        <v>383779</v>
      </c>
      <c r="D58">
        <v>427707</v>
      </c>
      <c r="F58">
        <v>580401</v>
      </c>
      <c r="G58">
        <v>489582</v>
      </c>
      <c r="H58">
        <v>416922</v>
      </c>
    </row>
    <row r="59" spans="2:8" hidden="1" x14ac:dyDescent="0.25">
      <c r="B59">
        <v>453073</v>
      </c>
      <c r="C59">
        <v>491834</v>
      </c>
      <c r="D59">
        <v>495705</v>
      </c>
      <c r="F59">
        <v>660353</v>
      </c>
      <c r="G59">
        <v>463865</v>
      </c>
      <c r="H59">
        <v>408304</v>
      </c>
    </row>
    <row r="60" spans="2:8" hidden="1" x14ac:dyDescent="0.25">
      <c r="B60">
        <v>413257</v>
      </c>
      <c r="C60">
        <v>401089</v>
      </c>
      <c r="D60">
        <v>401450</v>
      </c>
      <c r="F60">
        <v>562792</v>
      </c>
      <c r="G60">
        <v>372194</v>
      </c>
      <c r="H60">
        <v>392270</v>
      </c>
    </row>
    <row r="61" spans="2:8" hidden="1" x14ac:dyDescent="0.25">
      <c r="B61">
        <v>436382</v>
      </c>
      <c r="C61">
        <v>399773</v>
      </c>
      <c r="D61">
        <v>410471</v>
      </c>
      <c r="F61">
        <v>551156</v>
      </c>
      <c r="G61">
        <v>455746</v>
      </c>
      <c r="H61">
        <v>396496</v>
      </c>
    </row>
    <row r="62" spans="2:8" hidden="1" x14ac:dyDescent="0.25">
      <c r="B62">
        <v>412929</v>
      </c>
      <c r="C62">
        <v>420291</v>
      </c>
      <c r="D62">
        <v>489313</v>
      </c>
      <c r="F62">
        <v>636569</v>
      </c>
      <c r="G62">
        <v>463168</v>
      </c>
      <c r="H62">
        <v>426914</v>
      </c>
    </row>
    <row r="63" spans="2:8" hidden="1" x14ac:dyDescent="0.25">
      <c r="B63">
        <v>412738</v>
      </c>
      <c r="C63">
        <v>378239</v>
      </c>
      <c r="D63">
        <v>391792</v>
      </c>
      <c r="F63">
        <v>546945</v>
      </c>
      <c r="G63">
        <v>370609</v>
      </c>
      <c r="H63">
        <v>399297</v>
      </c>
    </row>
    <row r="64" spans="2:8" hidden="1" x14ac:dyDescent="0.25">
      <c r="B64">
        <v>473756</v>
      </c>
      <c r="C64">
        <v>421165</v>
      </c>
      <c r="D64">
        <v>420487</v>
      </c>
      <c r="F64">
        <v>561611</v>
      </c>
      <c r="G64">
        <v>480734</v>
      </c>
      <c r="H64">
        <v>403796</v>
      </c>
    </row>
    <row r="65" spans="2:8" hidden="1" x14ac:dyDescent="0.25">
      <c r="B65">
        <v>393696</v>
      </c>
      <c r="C65">
        <v>409049</v>
      </c>
      <c r="D65">
        <v>482866</v>
      </c>
      <c r="F65">
        <v>629992</v>
      </c>
      <c r="G65">
        <v>477192</v>
      </c>
      <c r="H65">
        <v>418506</v>
      </c>
    </row>
    <row r="66" spans="2:8" hidden="1" x14ac:dyDescent="0.25">
      <c r="B66">
        <v>398863</v>
      </c>
      <c r="C66">
        <v>364379</v>
      </c>
      <c r="D66">
        <v>391081</v>
      </c>
      <c r="F66">
        <v>539628</v>
      </c>
      <c r="G66">
        <v>384142</v>
      </c>
      <c r="H66">
        <v>390805</v>
      </c>
    </row>
    <row r="67" spans="2:8" hidden="1" x14ac:dyDescent="0.25">
      <c r="B67">
        <v>423710</v>
      </c>
      <c r="C67">
        <v>423163</v>
      </c>
      <c r="D67">
        <v>396882</v>
      </c>
      <c r="F67">
        <v>539970</v>
      </c>
      <c r="G67">
        <v>383131</v>
      </c>
      <c r="H67">
        <v>415317</v>
      </c>
    </row>
    <row r="68" spans="2:8" hidden="1" x14ac:dyDescent="0.25">
      <c r="B68">
        <v>397126</v>
      </c>
      <c r="C68">
        <v>476260</v>
      </c>
      <c r="D68">
        <v>492981</v>
      </c>
      <c r="F68">
        <v>641633</v>
      </c>
      <c r="G68">
        <v>456350</v>
      </c>
      <c r="H68">
        <v>421632</v>
      </c>
    </row>
    <row r="69" spans="2:8" hidden="1" x14ac:dyDescent="0.25">
      <c r="B69">
        <v>403289</v>
      </c>
      <c r="C69">
        <v>379717</v>
      </c>
      <c r="D69">
        <v>406727</v>
      </c>
      <c r="F69">
        <v>556638</v>
      </c>
      <c r="G69">
        <v>371313</v>
      </c>
      <c r="H69">
        <v>403717</v>
      </c>
    </row>
    <row r="70" spans="2:8" hidden="1" x14ac:dyDescent="0.25">
      <c r="B70">
        <v>393309</v>
      </c>
      <c r="C70">
        <v>422281</v>
      </c>
      <c r="D70">
        <v>398679</v>
      </c>
      <c r="F70">
        <v>551890</v>
      </c>
      <c r="G70">
        <v>456187</v>
      </c>
      <c r="H70">
        <v>400277</v>
      </c>
    </row>
    <row r="71" spans="2:8" hidden="1" x14ac:dyDescent="0.25">
      <c r="B71">
        <v>390473</v>
      </c>
      <c r="C71">
        <v>391020</v>
      </c>
      <c r="D71">
        <v>403049</v>
      </c>
      <c r="F71">
        <v>624823</v>
      </c>
      <c r="G71">
        <v>465917</v>
      </c>
      <c r="H71">
        <v>404225</v>
      </c>
    </row>
    <row r="72" spans="2:8" hidden="1" x14ac:dyDescent="0.25">
      <c r="B72">
        <v>407461</v>
      </c>
      <c r="C72">
        <v>389211</v>
      </c>
      <c r="D72">
        <v>386656</v>
      </c>
      <c r="F72">
        <v>531441</v>
      </c>
      <c r="G72">
        <v>374990</v>
      </c>
      <c r="H72">
        <v>376514</v>
      </c>
    </row>
    <row r="73" spans="2:8" hidden="1" x14ac:dyDescent="0.25">
      <c r="B73">
        <v>396398</v>
      </c>
      <c r="C73">
        <v>403517</v>
      </c>
      <c r="D73">
        <v>417083</v>
      </c>
      <c r="F73">
        <v>651293</v>
      </c>
      <c r="G73">
        <v>457349</v>
      </c>
      <c r="H73">
        <v>388911</v>
      </c>
    </row>
    <row r="74" spans="2:8" hidden="1" x14ac:dyDescent="0.25">
      <c r="B74">
        <v>389856</v>
      </c>
      <c r="C74">
        <v>497236</v>
      </c>
      <c r="D74">
        <v>507790</v>
      </c>
      <c r="F74">
        <v>625146</v>
      </c>
      <c r="G74">
        <v>457356</v>
      </c>
      <c r="H74">
        <v>423491</v>
      </c>
    </row>
    <row r="75" spans="2:8" hidden="1" x14ac:dyDescent="0.25">
      <c r="B75">
        <v>388229</v>
      </c>
      <c r="C75">
        <v>410460</v>
      </c>
      <c r="D75">
        <v>426292</v>
      </c>
      <c r="F75">
        <v>533158</v>
      </c>
      <c r="G75">
        <v>371860</v>
      </c>
      <c r="H75">
        <v>397239</v>
      </c>
    </row>
    <row r="76" spans="2:8" hidden="1" x14ac:dyDescent="0.25">
      <c r="B76">
        <v>403624</v>
      </c>
      <c r="C76">
        <v>407833</v>
      </c>
      <c r="D76">
        <v>410558</v>
      </c>
      <c r="F76">
        <v>581497</v>
      </c>
      <c r="G76">
        <v>452833</v>
      </c>
      <c r="H76">
        <v>414363</v>
      </c>
    </row>
    <row r="77" spans="2:8" hidden="1" x14ac:dyDescent="0.25">
      <c r="B77">
        <v>393511</v>
      </c>
      <c r="C77">
        <v>485463</v>
      </c>
      <c r="D77">
        <v>399029</v>
      </c>
      <c r="F77">
        <v>572815</v>
      </c>
      <c r="G77">
        <v>473823</v>
      </c>
      <c r="H77">
        <v>406072</v>
      </c>
    </row>
    <row r="78" spans="2:8" hidden="1" x14ac:dyDescent="0.25">
      <c r="B78">
        <v>400209</v>
      </c>
      <c r="C78">
        <v>405365</v>
      </c>
      <c r="D78">
        <v>392747</v>
      </c>
      <c r="F78">
        <v>540522</v>
      </c>
      <c r="G78">
        <v>383782</v>
      </c>
      <c r="H78">
        <v>382453</v>
      </c>
    </row>
    <row r="79" spans="2:8" hidden="1" x14ac:dyDescent="0.25">
      <c r="B79">
        <v>404876</v>
      </c>
      <c r="C79">
        <v>411316</v>
      </c>
      <c r="D79">
        <v>398887</v>
      </c>
      <c r="F79">
        <v>529701</v>
      </c>
      <c r="G79">
        <v>449978</v>
      </c>
      <c r="H79">
        <v>407194</v>
      </c>
    </row>
    <row r="80" spans="2:8" hidden="1" x14ac:dyDescent="0.25">
      <c r="B80">
        <v>381198</v>
      </c>
      <c r="C80">
        <v>478712</v>
      </c>
      <c r="D80">
        <v>477970</v>
      </c>
      <c r="F80">
        <v>630851</v>
      </c>
      <c r="G80">
        <v>476643</v>
      </c>
      <c r="H80">
        <v>426727</v>
      </c>
    </row>
    <row r="81" spans="2:8" hidden="1" x14ac:dyDescent="0.25">
      <c r="B81">
        <v>390152</v>
      </c>
      <c r="C81">
        <v>404574</v>
      </c>
      <c r="D81">
        <v>384063</v>
      </c>
      <c r="F81">
        <v>532716</v>
      </c>
      <c r="G81">
        <v>393951</v>
      </c>
      <c r="H81">
        <v>403789</v>
      </c>
    </row>
    <row r="82" spans="2:8" hidden="1" x14ac:dyDescent="0.25">
      <c r="B82">
        <v>403880</v>
      </c>
      <c r="C82">
        <v>396505</v>
      </c>
      <c r="D82">
        <v>417088</v>
      </c>
      <c r="F82">
        <v>527340</v>
      </c>
      <c r="G82">
        <v>382696</v>
      </c>
      <c r="H82">
        <v>407788</v>
      </c>
    </row>
    <row r="83" spans="2:8" hidden="1" x14ac:dyDescent="0.25">
      <c r="B83">
        <v>381751</v>
      </c>
      <c r="C83">
        <v>485073</v>
      </c>
      <c r="D83">
        <v>437133</v>
      </c>
      <c r="F83">
        <v>616658</v>
      </c>
      <c r="G83">
        <v>463342</v>
      </c>
      <c r="H83">
        <v>408425</v>
      </c>
    </row>
    <row r="84" spans="2:8" hidden="1" x14ac:dyDescent="0.25">
      <c r="B84">
        <v>402971</v>
      </c>
      <c r="C84">
        <v>390351</v>
      </c>
      <c r="D84">
        <v>386842</v>
      </c>
      <c r="F84">
        <v>524242</v>
      </c>
      <c r="G84">
        <v>370671</v>
      </c>
      <c r="H84">
        <v>385949</v>
      </c>
    </row>
    <row r="85" spans="2:8" hidden="1" x14ac:dyDescent="0.25">
      <c r="B85">
        <v>425158</v>
      </c>
      <c r="C85">
        <v>387171</v>
      </c>
      <c r="D85">
        <v>418958</v>
      </c>
      <c r="F85">
        <v>553482</v>
      </c>
      <c r="G85">
        <v>374823</v>
      </c>
      <c r="H85">
        <v>389217</v>
      </c>
    </row>
    <row r="86" spans="2:8" hidden="1" x14ac:dyDescent="0.25">
      <c r="B86">
        <v>401789</v>
      </c>
      <c r="C86">
        <v>388496</v>
      </c>
      <c r="D86">
        <v>481905</v>
      </c>
      <c r="F86">
        <v>619322</v>
      </c>
      <c r="G86">
        <v>472383</v>
      </c>
      <c r="H86">
        <v>412156</v>
      </c>
    </row>
    <row r="87" spans="2:8" hidden="1" x14ac:dyDescent="0.25">
      <c r="B87">
        <v>415982</v>
      </c>
      <c r="C87">
        <v>377042</v>
      </c>
      <c r="D87">
        <v>395144</v>
      </c>
      <c r="F87">
        <v>529371</v>
      </c>
      <c r="G87">
        <v>385027</v>
      </c>
      <c r="H87">
        <v>409550</v>
      </c>
    </row>
    <row r="88" spans="2:8" hidden="1" x14ac:dyDescent="0.25">
      <c r="B88">
        <v>428340</v>
      </c>
      <c r="C88">
        <v>425836</v>
      </c>
      <c r="D88">
        <v>422541</v>
      </c>
      <c r="F88">
        <v>542959</v>
      </c>
      <c r="G88">
        <v>401412</v>
      </c>
      <c r="H88">
        <v>415410</v>
      </c>
    </row>
    <row r="89" spans="2:8" hidden="1" x14ac:dyDescent="0.25">
      <c r="B89">
        <v>410848</v>
      </c>
      <c r="C89">
        <v>471709</v>
      </c>
      <c r="D89">
        <v>420551</v>
      </c>
      <c r="F89">
        <v>605931</v>
      </c>
      <c r="G89">
        <v>447793</v>
      </c>
      <c r="H89">
        <v>406245</v>
      </c>
    </row>
    <row r="90" spans="2:8" hidden="1" x14ac:dyDescent="0.25">
      <c r="B90">
        <v>411060</v>
      </c>
      <c r="C90">
        <v>375023</v>
      </c>
      <c r="D90">
        <v>425660</v>
      </c>
      <c r="F90">
        <v>511661</v>
      </c>
      <c r="G90">
        <v>365830</v>
      </c>
      <c r="H90">
        <v>388303</v>
      </c>
    </row>
    <row r="91" spans="2:8" hidden="1" x14ac:dyDescent="0.25">
      <c r="B91">
        <v>433733</v>
      </c>
      <c r="C91">
        <v>424459</v>
      </c>
      <c r="D91">
        <v>405526</v>
      </c>
      <c r="F91">
        <v>568074</v>
      </c>
      <c r="G91">
        <v>466890</v>
      </c>
      <c r="H91">
        <v>393741</v>
      </c>
    </row>
    <row r="92" spans="2:8" hidden="1" x14ac:dyDescent="0.25">
      <c r="B92">
        <v>407514</v>
      </c>
      <c r="C92">
        <v>468231</v>
      </c>
      <c r="D92">
        <v>425559</v>
      </c>
      <c r="F92">
        <v>550541</v>
      </c>
      <c r="G92">
        <v>479535</v>
      </c>
      <c r="H92">
        <v>414007</v>
      </c>
    </row>
    <row r="93" spans="2:8" hidden="1" x14ac:dyDescent="0.25">
      <c r="B93">
        <v>396332</v>
      </c>
      <c r="C93">
        <v>384666</v>
      </c>
      <c r="D93">
        <v>390418</v>
      </c>
      <c r="F93">
        <v>506907</v>
      </c>
      <c r="G93">
        <v>359713</v>
      </c>
      <c r="H93">
        <v>391612</v>
      </c>
    </row>
    <row r="94" spans="2:8" hidden="1" x14ac:dyDescent="0.25">
      <c r="B94">
        <v>423048</v>
      </c>
      <c r="C94">
        <v>435382</v>
      </c>
      <c r="D94">
        <v>405766</v>
      </c>
      <c r="F94">
        <v>514034</v>
      </c>
      <c r="G94">
        <v>472092</v>
      </c>
      <c r="H94">
        <v>415639</v>
      </c>
    </row>
    <row r="95" spans="2:8" hidden="1" x14ac:dyDescent="0.25">
      <c r="B95">
        <v>399538</v>
      </c>
      <c r="C95">
        <v>472768</v>
      </c>
      <c r="D95">
        <v>502882</v>
      </c>
      <c r="F95">
        <v>604519</v>
      </c>
      <c r="G95">
        <v>462817</v>
      </c>
      <c r="H95">
        <v>405737</v>
      </c>
    </row>
    <row r="96" spans="2:8" hidden="1" x14ac:dyDescent="0.25">
      <c r="B96">
        <v>407499</v>
      </c>
      <c r="C96">
        <v>379481</v>
      </c>
      <c r="D96">
        <v>412764</v>
      </c>
      <c r="F96">
        <v>504902</v>
      </c>
      <c r="G96">
        <v>354334</v>
      </c>
      <c r="H96">
        <v>379842</v>
      </c>
    </row>
    <row r="97" spans="1:8" hidden="1" x14ac:dyDescent="0.25">
      <c r="B97">
        <v>423104</v>
      </c>
      <c r="C97">
        <v>383146</v>
      </c>
      <c r="D97">
        <v>442043</v>
      </c>
      <c r="F97">
        <v>512607</v>
      </c>
      <c r="G97">
        <v>385948</v>
      </c>
      <c r="H97">
        <v>404689</v>
      </c>
    </row>
    <row r="98" spans="1:8" hidden="1" x14ac:dyDescent="0.25">
      <c r="B98">
        <v>404934</v>
      </c>
      <c r="C98">
        <v>477988</v>
      </c>
      <c r="D98">
        <v>492813</v>
      </c>
      <c r="F98">
        <v>587827</v>
      </c>
      <c r="G98">
        <v>381722</v>
      </c>
      <c r="H98">
        <v>426962</v>
      </c>
    </row>
    <row r="99" spans="1:8" hidden="1" x14ac:dyDescent="0.25">
      <c r="B99">
        <v>410693</v>
      </c>
      <c r="C99">
        <v>397261</v>
      </c>
      <c r="D99">
        <v>398973</v>
      </c>
      <c r="F99">
        <v>491348</v>
      </c>
      <c r="G99">
        <v>371475</v>
      </c>
      <c r="H99">
        <v>406119</v>
      </c>
    </row>
    <row r="100" spans="1:8" hidden="1" x14ac:dyDescent="0.25">
      <c r="B100">
        <v>409675</v>
      </c>
      <c r="C100">
        <v>419327</v>
      </c>
      <c r="D100">
        <v>401475</v>
      </c>
      <c r="F100">
        <v>503482</v>
      </c>
      <c r="G100">
        <v>443253</v>
      </c>
      <c r="H100">
        <v>403393</v>
      </c>
    </row>
    <row r="101" spans="1:8" s="1" customFormat="1" x14ac:dyDescent="0.25">
      <c r="B101" s="1">
        <f>AVERAGE(B2:B100)/1000</f>
        <v>416.77827272727268</v>
      </c>
      <c r="C101" s="1">
        <f>AVERAGE(C2:C100)/1000</f>
        <v>419.29382828282826</v>
      </c>
      <c r="D101" s="1">
        <f>AVERAGE(D2:D100)/1000</f>
        <v>427.55742424242425</v>
      </c>
      <c r="F101" s="4">
        <f>AVERAGE(F2:F100)/1000</f>
        <v>606.14730303030296</v>
      </c>
      <c r="G101" s="1">
        <f>AVERAGE(G2:G100)/1000</f>
        <v>413.82413131313132</v>
      </c>
      <c r="H101" s="1">
        <f>AVERAGE(H2:H100)/1000</f>
        <v>402.02728282828286</v>
      </c>
    </row>
    <row r="103" spans="1:8" x14ac:dyDescent="0.25">
      <c r="A103" s="2"/>
      <c r="B103" s="2" t="s">
        <v>10</v>
      </c>
      <c r="C103" s="3"/>
      <c r="D103" s="2"/>
      <c r="E103" s="2"/>
      <c r="F103" s="2" t="s">
        <v>11</v>
      </c>
      <c r="G103" s="2"/>
      <c r="H103" s="2"/>
    </row>
    <row r="104" spans="1:8" x14ac:dyDescent="0.25">
      <c r="A104" s="2"/>
      <c r="B104">
        <v>527.51400000000001</v>
      </c>
      <c r="C104">
        <v>550.10500000000002</v>
      </c>
      <c r="D104">
        <v>548.49400000000003</v>
      </c>
      <c r="E104" s="2"/>
      <c r="F104">
        <v>558.16200000000003</v>
      </c>
      <c r="G104">
        <v>523.41800000000001</v>
      </c>
      <c r="H104">
        <v>554.02599999999995</v>
      </c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2"/>
      <c r="B107" s="2"/>
      <c r="C107" s="2"/>
      <c r="D107" s="2"/>
      <c r="E107" s="2"/>
      <c r="F107" s="2"/>
      <c r="G107" s="2"/>
      <c r="H107" s="2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="130" zoomScaleNormal="130" workbookViewId="0">
      <selection activeCell="K18" sqref="K18"/>
    </sheetView>
  </sheetViews>
  <sheetFormatPr defaultRowHeight="15" x14ac:dyDescent="0.25"/>
  <cols>
    <col min="1" max="1" width="24.28515625" style="7" bestFit="1" customWidth="1"/>
    <col min="2" max="2" width="14.7109375" style="7" bestFit="1" customWidth="1"/>
    <col min="3" max="3" width="14.5703125" style="7" bestFit="1" customWidth="1"/>
    <col min="4" max="4" width="16.7109375" style="7" customWidth="1"/>
    <col min="5" max="5" width="16.85546875" style="7" bestFit="1" customWidth="1"/>
    <col min="6" max="6" width="9.140625" style="7"/>
    <col min="7" max="7" width="31.85546875" style="7" bestFit="1" customWidth="1"/>
    <col min="8" max="8" width="14.7109375" style="7" bestFit="1" customWidth="1"/>
    <col min="9" max="9" width="14.5703125" style="7" bestFit="1" customWidth="1"/>
    <col min="10" max="10" width="18.140625" style="7" bestFit="1" customWidth="1"/>
    <col min="11" max="11" width="16.85546875" style="7" bestFit="1" customWidth="1"/>
    <col min="12" max="16384" width="9.140625" style="7"/>
  </cols>
  <sheetData>
    <row r="1" spans="1:11" x14ac:dyDescent="0.25">
      <c r="A1" s="27" t="s">
        <v>1</v>
      </c>
      <c r="B1" s="27"/>
      <c r="C1" s="27"/>
      <c r="D1" s="27"/>
      <c r="E1" s="27"/>
      <c r="G1" s="27" t="s">
        <v>13</v>
      </c>
      <c r="H1" s="27"/>
      <c r="I1" s="27"/>
      <c r="J1" s="27"/>
      <c r="K1" s="27"/>
    </row>
    <row r="2" spans="1:11" x14ac:dyDescent="0.25">
      <c r="B2" s="9" t="s">
        <v>7</v>
      </c>
      <c r="C2" s="9" t="s">
        <v>5</v>
      </c>
      <c r="D2" s="21" t="s">
        <v>8</v>
      </c>
      <c r="E2" s="9" t="s">
        <v>9</v>
      </c>
      <c r="F2" s="23"/>
      <c r="H2" s="9" t="s">
        <v>7</v>
      </c>
      <c r="I2" s="9" t="s">
        <v>5</v>
      </c>
      <c r="J2" s="21" t="s">
        <v>8</v>
      </c>
      <c r="K2" s="9" t="s">
        <v>9</v>
      </c>
    </row>
    <row r="3" spans="1:11" x14ac:dyDescent="0.25">
      <c r="A3" s="7" t="s">
        <v>1</v>
      </c>
      <c r="B3" s="7">
        <v>304.40199999999999</v>
      </c>
      <c r="D3" s="15">
        <v>352.89100000000002</v>
      </c>
      <c r="E3" s="15">
        <v>496.38</v>
      </c>
      <c r="F3" s="24"/>
      <c r="G3" s="7" t="s">
        <v>13</v>
      </c>
      <c r="H3" s="7">
        <v>249.71899999999999</v>
      </c>
      <c r="I3"/>
      <c r="J3">
        <v>273.13400000000001</v>
      </c>
      <c r="K3">
        <v>266.59399999999999</v>
      </c>
    </row>
    <row r="4" spans="1:11" x14ac:dyDescent="0.25">
      <c r="A4" s="7" t="s">
        <v>1</v>
      </c>
      <c r="B4" s="7">
        <v>296.91000000000003</v>
      </c>
      <c r="C4" s="7">
        <v>292.14499999999998</v>
      </c>
      <c r="D4" s="15">
        <v>293.39999999999998</v>
      </c>
      <c r="E4" s="16">
        <v>294.173</v>
      </c>
      <c r="F4" s="24"/>
      <c r="G4" s="7" t="s">
        <v>13</v>
      </c>
      <c r="H4" s="7">
        <v>243.88300000000001</v>
      </c>
      <c r="I4">
        <v>236.68299999999999</v>
      </c>
      <c r="J4">
        <v>262.83</v>
      </c>
      <c r="K4">
        <v>260.46199999999999</v>
      </c>
    </row>
    <row r="5" spans="1:11" x14ac:dyDescent="0.25">
      <c r="A5" s="7" t="s">
        <v>1</v>
      </c>
      <c r="B5" s="7">
        <v>311.524</v>
      </c>
      <c r="C5" s="7">
        <v>316.82799999999997</v>
      </c>
      <c r="D5" s="15">
        <v>356.839</v>
      </c>
      <c r="E5" s="15">
        <v>335.15699999999998</v>
      </c>
      <c r="F5" s="24"/>
      <c r="G5" s="7" t="s">
        <v>13</v>
      </c>
      <c r="H5" s="7">
        <v>254.39</v>
      </c>
      <c r="I5">
        <v>243.131</v>
      </c>
      <c r="J5">
        <v>270.84199999999998</v>
      </c>
      <c r="K5">
        <v>266.87400000000002</v>
      </c>
    </row>
    <row r="6" spans="1:11" x14ac:dyDescent="0.25">
      <c r="A6" s="7" t="s">
        <v>1</v>
      </c>
      <c r="B6" s="7">
        <v>282.04500000000002</v>
      </c>
      <c r="C6" s="7">
        <v>299.51299999999998</v>
      </c>
      <c r="D6" s="15">
        <v>320.06099999999998</v>
      </c>
      <c r="E6" s="15">
        <v>338.95299999999997</v>
      </c>
      <c r="F6" s="24"/>
      <c r="G6" s="7" t="s">
        <v>13</v>
      </c>
      <c r="H6" s="7">
        <v>238.16800000000001</v>
      </c>
      <c r="I6">
        <v>232.26400000000001</v>
      </c>
      <c r="J6">
        <v>267.00700000000001</v>
      </c>
      <c r="K6">
        <v>277.14699999999999</v>
      </c>
    </row>
    <row r="7" spans="1:11" x14ac:dyDescent="0.25">
      <c r="A7" s="7" t="s">
        <v>1</v>
      </c>
      <c r="B7" s="7">
        <v>315.12400000000002</v>
      </c>
      <c r="C7" s="7">
        <v>316.92</v>
      </c>
      <c r="D7" s="16">
        <v>362.31400000000002</v>
      </c>
      <c r="E7" s="15">
        <v>356.96600000000001</v>
      </c>
      <c r="F7" s="24"/>
      <c r="G7" s="7" t="s">
        <v>13</v>
      </c>
      <c r="H7" s="7">
        <v>243.53299999999999</v>
      </c>
      <c r="I7">
        <v>238.91499999999999</v>
      </c>
      <c r="J7">
        <v>282.56599999999997</v>
      </c>
      <c r="K7">
        <v>274.89100000000002</v>
      </c>
    </row>
    <row r="8" spans="1:11" x14ac:dyDescent="0.25">
      <c r="A8" s="7" t="s">
        <v>1</v>
      </c>
      <c r="B8" s="7">
        <v>283.71199999999999</v>
      </c>
      <c r="C8" s="7">
        <v>306.84800000000001</v>
      </c>
      <c r="D8" s="15">
        <v>325.887</v>
      </c>
      <c r="E8" s="15">
        <v>277.16000000000003</v>
      </c>
      <c r="F8" s="24"/>
      <c r="G8" s="7" t="s">
        <v>13</v>
      </c>
      <c r="H8" s="7">
        <v>235.12</v>
      </c>
      <c r="I8">
        <v>247.43700000000001</v>
      </c>
      <c r="J8">
        <v>262.98899999999998</v>
      </c>
      <c r="K8">
        <v>242.55600000000001</v>
      </c>
    </row>
    <row r="9" spans="1:11" x14ac:dyDescent="0.25">
      <c r="A9" s="7" t="s">
        <v>1</v>
      </c>
      <c r="B9" s="7">
        <v>314.13499999999999</v>
      </c>
      <c r="C9" s="7">
        <v>324.21800000000002</v>
      </c>
      <c r="D9" s="15">
        <v>332.31400000000002</v>
      </c>
      <c r="E9" s="15">
        <v>342.43700000000001</v>
      </c>
      <c r="F9" s="24"/>
      <c r="G9" s="7" t="s">
        <v>13</v>
      </c>
      <c r="H9" s="7">
        <v>248.18100000000001</v>
      </c>
      <c r="I9">
        <v>255.65799999999999</v>
      </c>
      <c r="J9">
        <v>272.62599999999998</v>
      </c>
      <c r="K9">
        <v>271.80399999999997</v>
      </c>
    </row>
    <row r="10" spans="1:11" x14ac:dyDescent="0.25">
      <c r="A10" s="7" t="s">
        <v>1</v>
      </c>
      <c r="B10" s="7">
        <v>318.67099999999999</v>
      </c>
      <c r="C10" s="7">
        <v>326.17399999999998</v>
      </c>
      <c r="D10" s="15">
        <v>324.04399999999998</v>
      </c>
      <c r="E10" s="15">
        <v>353.15300000000002</v>
      </c>
      <c r="F10" s="24"/>
      <c r="G10" s="7" t="s">
        <v>13</v>
      </c>
      <c r="H10" s="7">
        <v>241.28</v>
      </c>
      <c r="I10">
        <v>235.36799999999999</v>
      </c>
      <c r="J10">
        <v>264.02100000000002</v>
      </c>
      <c r="K10">
        <v>280.43700000000001</v>
      </c>
    </row>
    <row r="11" spans="1:11" x14ac:dyDescent="0.25">
      <c r="A11" s="7" t="s">
        <v>1</v>
      </c>
      <c r="B11" s="7">
        <v>290.21199999999999</v>
      </c>
      <c r="C11" s="7">
        <v>322.88200000000001</v>
      </c>
      <c r="D11" s="16">
        <v>338.89400000000001</v>
      </c>
      <c r="E11" s="15">
        <v>345.166</v>
      </c>
      <c r="F11" s="24"/>
      <c r="G11" s="7" t="s">
        <v>13</v>
      </c>
      <c r="H11" s="7">
        <v>228.88200000000001</v>
      </c>
      <c r="I11">
        <v>261.464</v>
      </c>
      <c r="J11">
        <v>257.36099999999999</v>
      </c>
      <c r="K11">
        <v>280.90300000000002</v>
      </c>
    </row>
    <row r="12" spans="1:11" x14ac:dyDescent="0.25">
      <c r="A12" s="7" t="s">
        <v>1</v>
      </c>
      <c r="B12" s="7">
        <v>310.02999999999997</v>
      </c>
      <c r="C12" s="7">
        <v>308.44900000000001</v>
      </c>
      <c r="D12" s="16">
        <v>355.67</v>
      </c>
      <c r="E12" s="15">
        <v>328.02499999999998</v>
      </c>
      <c r="F12" s="24"/>
      <c r="G12" s="7" t="s">
        <v>13</v>
      </c>
      <c r="H12" s="7">
        <v>243.27699999999999</v>
      </c>
      <c r="I12">
        <v>241.40700000000001</v>
      </c>
      <c r="J12">
        <v>273.87900000000002</v>
      </c>
      <c r="K12">
        <v>261.02499999999998</v>
      </c>
    </row>
    <row r="13" spans="1:11" x14ac:dyDescent="0.25">
      <c r="D13" s="16"/>
      <c r="E13" s="16"/>
      <c r="F13" s="24"/>
      <c r="J13" s="16"/>
      <c r="K13" s="16"/>
    </row>
    <row r="14" spans="1:11" x14ac:dyDescent="0.25">
      <c r="A14" s="8" t="s">
        <v>2</v>
      </c>
      <c r="B14" s="7">
        <f>AVERAGE(B3:B12)</f>
        <v>302.67649999999992</v>
      </c>
      <c r="C14" s="7">
        <f>AVERAGE(C3:C12)</f>
        <v>312.66411111111108</v>
      </c>
      <c r="D14" s="16">
        <f>AVERAGE(D3:D12)</f>
        <v>336.23139999999995</v>
      </c>
      <c r="E14" s="16">
        <f>AVERAGE(E3:E12)</f>
        <v>346.75700000000001</v>
      </c>
      <c r="F14" s="24"/>
      <c r="G14" s="8" t="s">
        <v>14</v>
      </c>
      <c r="H14" s="7">
        <f>AVERAGE(H3:H12)</f>
        <v>242.64330000000001</v>
      </c>
      <c r="I14" s="7">
        <f t="shared" ref="I14:K14" si="0">AVERAGE(I3:I12)</f>
        <v>243.59188888888886</v>
      </c>
      <c r="J14" s="7">
        <f t="shared" si="0"/>
        <v>268.72549999999995</v>
      </c>
      <c r="K14" s="7">
        <f t="shared" si="0"/>
        <v>268.26929999999999</v>
      </c>
    </row>
    <row r="15" spans="1:11" x14ac:dyDescent="0.25">
      <c r="A15" s="7" t="s">
        <v>6</v>
      </c>
      <c r="B15" s="7">
        <f>_xlfn.STDEV.P(B3:B12)</f>
        <v>12.850363467622227</v>
      </c>
      <c r="C15" s="7">
        <f t="shared" ref="C15:E15" si="1">_xlfn.STDEV.P(C3:C12)</f>
        <v>11.062676062071107</v>
      </c>
      <c r="D15" s="16">
        <f t="shared" si="1"/>
        <v>20.33313083713378</v>
      </c>
      <c r="E15" s="16">
        <f t="shared" si="1"/>
        <v>55.415284905881322</v>
      </c>
      <c r="F15" s="24"/>
      <c r="G15" s="7" t="s">
        <v>6</v>
      </c>
      <c r="H15" s="7">
        <f>_xlfn.STDEV.P(H3:H12)</f>
        <v>6.9950477346477022</v>
      </c>
      <c r="I15" s="7">
        <f t="shared" ref="I15:K15" si="2">_xlfn.STDEV.P(I3:I12)</f>
        <v>9.130741000043562</v>
      </c>
      <c r="J15" s="7">
        <f t="shared" si="2"/>
        <v>6.9220526038162982</v>
      </c>
      <c r="K15" s="7">
        <f t="shared" si="2"/>
        <v>11.055220378174289</v>
      </c>
    </row>
    <row r="16" spans="1:11" x14ac:dyDescent="0.25">
      <c r="A16" s="7" t="s">
        <v>4</v>
      </c>
      <c r="B16" s="7">
        <f t="shared" ref="B16" si="3">B15*100/B14</f>
        <v>4.2455768675870873</v>
      </c>
      <c r="C16" s="7">
        <f>C15*100/C14</f>
        <v>3.5381982354027759</v>
      </c>
      <c r="D16" s="16">
        <f>D15*100/D14</f>
        <v>6.0473622740570283</v>
      </c>
      <c r="E16" s="16">
        <f>E15*100/E14</f>
        <v>15.981014054764959</v>
      </c>
      <c r="F16" s="24"/>
      <c r="G16" s="7" t="s">
        <v>4</v>
      </c>
      <c r="H16" s="7">
        <f>(H15*100)/H14</f>
        <v>2.8828522092502458</v>
      </c>
      <c r="I16" s="7">
        <f t="shared" ref="I16:K16" si="4">(I15*100)/I14</f>
        <v>3.7483764511586122</v>
      </c>
      <c r="J16" s="7">
        <f t="shared" si="4"/>
        <v>2.5758823051092286</v>
      </c>
      <c r="K16" s="7">
        <f t="shared" si="4"/>
        <v>4.120941299721693</v>
      </c>
    </row>
    <row r="17" spans="1:11" ht="46.5" x14ac:dyDescent="0.25">
      <c r="A17" s="10" t="s">
        <v>3</v>
      </c>
      <c r="C17" s="11"/>
      <c r="D17" s="11"/>
      <c r="E17" s="11">
        <f>(E14-B14)/3</f>
        <v>14.693500000000029</v>
      </c>
      <c r="F17" s="24"/>
      <c r="G17" s="10" t="s">
        <v>3</v>
      </c>
      <c r="I17" s="11"/>
      <c r="J17" s="11"/>
      <c r="K17" s="11">
        <f>(K14-H14)/3</f>
        <v>8.5419999999999927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workbookViewId="0">
      <selection activeCell="J17" sqref="J17"/>
    </sheetView>
  </sheetViews>
  <sheetFormatPr defaultRowHeight="15" x14ac:dyDescent="0.25"/>
  <cols>
    <col min="1" max="1" width="24.28515625" style="7" bestFit="1" customWidth="1"/>
    <col min="2" max="2" width="14.7109375" style="7" bestFit="1" customWidth="1"/>
    <col min="3" max="3" width="15" style="7" bestFit="1" customWidth="1"/>
    <col min="4" max="4" width="9.140625" style="7"/>
    <col min="5" max="5" width="31.85546875" style="7" bestFit="1" customWidth="1"/>
    <col min="6" max="6" width="14.7109375" style="7" bestFit="1" customWidth="1"/>
    <col min="7" max="7" width="14.5703125" style="7" bestFit="1" customWidth="1"/>
    <col min="8" max="16384" width="9.140625" style="7"/>
  </cols>
  <sheetData>
    <row r="1" spans="1:7" x14ac:dyDescent="0.25">
      <c r="A1" s="27" t="s">
        <v>1</v>
      </c>
      <c r="B1" s="27"/>
      <c r="C1" s="27"/>
      <c r="E1" s="27" t="s">
        <v>13</v>
      </c>
      <c r="F1" s="27"/>
      <c r="G1" s="27"/>
    </row>
    <row r="2" spans="1:7" x14ac:dyDescent="0.25">
      <c r="B2" s="9" t="s">
        <v>7</v>
      </c>
      <c r="C2" s="9" t="s">
        <v>5</v>
      </c>
      <c r="D2" s="23"/>
      <c r="F2" s="9" t="s">
        <v>7</v>
      </c>
      <c r="G2" s="9" t="s">
        <v>5</v>
      </c>
    </row>
    <row r="3" spans="1:7" x14ac:dyDescent="0.25">
      <c r="A3" s="7" t="s">
        <v>1</v>
      </c>
      <c r="B3" s="7">
        <v>495.93400000000003</v>
      </c>
      <c r="C3" s="7">
        <v>504.21499999999997</v>
      </c>
      <c r="D3" s="24"/>
      <c r="E3" s="7" t="s">
        <v>13</v>
      </c>
      <c r="F3">
        <v>421.59800000000001</v>
      </c>
      <c r="G3">
        <v>438.85700000000003</v>
      </c>
    </row>
    <row r="4" spans="1:7" x14ac:dyDescent="0.25">
      <c r="A4" s="7" t="s">
        <v>1</v>
      </c>
      <c r="B4" s="7">
        <v>483.62099999999998</v>
      </c>
      <c r="C4" s="7">
        <v>530.30100000000004</v>
      </c>
      <c r="D4" s="24"/>
      <c r="E4" s="7" t="s">
        <v>13</v>
      </c>
      <c r="F4">
        <v>414.62799999999999</v>
      </c>
      <c r="G4">
        <v>411.03399999999999</v>
      </c>
    </row>
    <row r="5" spans="1:7" x14ac:dyDescent="0.25">
      <c r="A5" s="7" t="s">
        <v>1</v>
      </c>
      <c r="B5" s="7">
        <v>501.38900000000001</v>
      </c>
      <c r="C5" s="7">
        <v>489.51600000000002</v>
      </c>
      <c r="D5" s="24"/>
      <c r="E5" s="7" t="s">
        <v>13</v>
      </c>
      <c r="F5">
        <v>410.79399999999998</v>
      </c>
      <c r="G5">
        <v>432.36599999999999</v>
      </c>
    </row>
    <row r="6" spans="1:7" x14ac:dyDescent="0.25">
      <c r="A6" s="7" t="s">
        <v>1</v>
      </c>
      <c r="B6" s="7">
        <v>499.44200000000001</v>
      </c>
      <c r="C6" s="7">
        <v>505.58699999999999</v>
      </c>
      <c r="D6" s="24"/>
      <c r="E6" s="7" t="s">
        <v>13</v>
      </c>
      <c r="F6">
        <v>416.29500000000002</v>
      </c>
      <c r="G6">
        <v>415.065</v>
      </c>
    </row>
    <row r="7" spans="1:7" x14ac:dyDescent="0.25">
      <c r="A7" s="7" t="s">
        <v>1</v>
      </c>
      <c r="B7" s="7">
        <v>477.87700000000001</v>
      </c>
      <c r="C7" s="7">
        <v>454.37700000000001</v>
      </c>
      <c r="D7" s="24"/>
      <c r="E7" s="7" t="s">
        <v>13</v>
      </c>
      <c r="F7">
        <v>404.20400000000001</v>
      </c>
      <c r="G7">
        <v>406.38299999999998</v>
      </c>
    </row>
    <row r="8" spans="1:7" x14ac:dyDescent="0.25">
      <c r="A8" s="7" t="s">
        <v>1</v>
      </c>
      <c r="B8" s="7">
        <v>508.73599999999999</v>
      </c>
      <c r="C8" s="7">
        <v>493.75900000000001</v>
      </c>
      <c r="D8" s="24"/>
      <c r="E8" s="7" t="s">
        <v>13</v>
      </c>
      <c r="F8">
        <v>427.09500000000003</v>
      </c>
      <c r="G8">
        <v>429.08</v>
      </c>
    </row>
    <row r="9" spans="1:7" x14ac:dyDescent="0.25">
      <c r="A9" s="7" t="s">
        <v>1</v>
      </c>
      <c r="B9" s="7">
        <v>473.11500000000001</v>
      </c>
      <c r="C9" s="7">
        <v>497.88099999999997</v>
      </c>
      <c r="D9" s="24"/>
      <c r="E9" s="7" t="s">
        <v>13</v>
      </c>
      <c r="F9">
        <v>394.35700000000003</v>
      </c>
      <c r="G9">
        <v>437.70499999999998</v>
      </c>
    </row>
    <row r="10" spans="1:7" x14ac:dyDescent="0.25">
      <c r="A10" s="7" t="s">
        <v>1</v>
      </c>
      <c r="B10" s="7">
        <v>491.59</v>
      </c>
      <c r="C10" s="7">
        <v>515.774</v>
      </c>
      <c r="D10" s="24"/>
      <c r="E10" s="7" t="s">
        <v>13</v>
      </c>
      <c r="F10">
        <v>394.82</v>
      </c>
      <c r="G10">
        <v>425.43099999999998</v>
      </c>
    </row>
    <row r="11" spans="1:7" x14ac:dyDescent="0.25">
      <c r="A11" s="7" t="s">
        <v>1</v>
      </c>
      <c r="B11" s="7">
        <v>493.42</v>
      </c>
      <c r="C11" s="7">
        <v>523.22299999999996</v>
      </c>
      <c r="D11" s="24"/>
      <c r="E11" s="7" t="s">
        <v>13</v>
      </c>
      <c r="F11">
        <v>417.28699999999998</v>
      </c>
      <c r="G11">
        <v>432.99200000000002</v>
      </c>
    </row>
    <row r="12" spans="1:7" x14ac:dyDescent="0.25">
      <c r="A12" s="7" t="s">
        <v>1</v>
      </c>
      <c r="B12" s="7">
        <v>424.351</v>
      </c>
      <c r="C12" s="7">
        <v>506.71199999999999</v>
      </c>
      <c r="D12" s="24"/>
      <c r="E12" s="7" t="s">
        <v>13</v>
      </c>
      <c r="F12">
        <v>392.71499999999997</v>
      </c>
      <c r="G12">
        <v>433.75400000000002</v>
      </c>
    </row>
    <row r="13" spans="1:7" x14ac:dyDescent="0.25">
      <c r="D13" s="24"/>
    </row>
    <row r="14" spans="1:7" x14ac:dyDescent="0.25">
      <c r="A14" s="8" t="s">
        <v>2</v>
      </c>
      <c r="B14" s="7">
        <f>AVERAGE(B3:B12)</f>
        <v>484.94749999999993</v>
      </c>
      <c r="C14" s="7">
        <f>AVERAGE(C3:C12)</f>
        <v>502.13449999999995</v>
      </c>
      <c r="D14" s="24"/>
      <c r="E14" s="8" t="s">
        <v>14</v>
      </c>
      <c r="F14" s="7">
        <f>AVERAGE(F3:F12)</f>
        <v>409.37930000000006</v>
      </c>
      <c r="G14" s="7">
        <f>AVERAGE(G3:G12)</f>
        <v>426.26670000000001</v>
      </c>
    </row>
    <row r="15" spans="1:7" x14ac:dyDescent="0.25">
      <c r="A15" s="7" t="s">
        <v>6</v>
      </c>
      <c r="B15" s="7">
        <f>_xlfn.STDEV.P(B3:B12)</f>
        <v>22.686143062451144</v>
      </c>
      <c r="C15" s="7">
        <f>_xlfn.STDEV.P(C3:C12)</f>
        <v>19.973885121578125</v>
      </c>
      <c r="D15" s="24"/>
      <c r="E15" s="7" t="s">
        <v>6</v>
      </c>
      <c r="F15" s="7">
        <f>_xlfn.STDEV.P(F3:F12)</f>
        <v>11.598175925980781</v>
      </c>
      <c r="G15" s="7">
        <f>_xlfn.STDEV.P(G3:G12)</f>
        <v>10.905635937899273</v>
      </c>
    </row>
    <row r="16" spans="1:7" x14ac:dyDescent="0.25">
      <c r="A16" s="7" t="s">
        <v>4</v>
      </c>
      <c r="B16" s="7">
        <f t="shared" ref="B16" si="0">B15*100/B14</f>
        <v>4.6780616587261807</v>
      </c>
      <c r="C16" s="7">
        <f>C15*100/C14</f>
        <v>3.9777958139857206</v>
      </c>
      <c r="D16" s="24"/>
      <c r="E16" s="7" t="s">
        <v>4</v>
      </c>
      <c r="F16" s="7">
        <f>(F15*100)/F14</f>
        <v>2.833112452432446</v>
      </c>
      <c r="G16" s="7">
        <f>(G15*100)/G14</f>
        <v>2.5584067293784085</v>
      </c>
    </row>
    <row r="17" spans="1:7" ht="46.5" x14ac:dyDescent="0.25">
      <c r="A17" s="10" t="s">
        <v>3</v>
      </c>
      <c r="C17" s="11">
        <f>(C14-B14)</f>
        <v>17.187000000000012</v>
      </c>
      <c r="D17" s="24"/>
      <c r="E17" s="10" t="s">
        <v>3</v>
      </c>
      <c r="G17" s="11">
        <f>(G14-F14)</f>
        <v>16.887399999999957</v>
      </c>
    </row>
  </sheetData>
  <mergeCells count="2">
    <mergeCell ref="A1:C1"/>
    <mergeCell ref="E1:G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30" zoomScaleNormal="130" workbookViewId="0">
      <selection activeCell="K14" sqref="K14"/>
    </sheetView>
  </sheetViews>
  <sheetFormatPr defaultRowHeight="15" x14ac:dyDescent="0.25"/>
  <cols>
    <col min="1" max="1" width="23" bestFit="1" customWidth="1"/>
    <col min="2" max="2" width="14.7109375" bestFit="1" customWidth="1"/>
    <col min="3" max="3" width="20.42578125" bestFit="1" customWidth="1"/>
    <col min="4" max="4" width="18.140625" bestFit="1" customWidth="1"/>
    <col min="5" max="5" width="16.85546875" bestFit="1" customWidth="1"/>
    <col min="7" max="7" width="31.85546875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8.28515625" bestFit="1" customWidth="1"/>
  </cols>
  <sheetData>
    <row r="1" spans="1:11" x14ac:dyDescent="0.25">
      <c r="A1" s="28" t="s">
        <v>1</v>
      </c>
      <c r="B1" s="28"/>
      <c r="C1" s="28"/>
      <c r="D1" s="28"/>
      <c r="E1" s="28"/>
      <c r="G1" s="28" t="s">
        <v>13</v>
      </c>
      <c r="H1" s="28"/>
      <c r="I1" s="28"/>
      <c r="J1" s="28"/>
      <c r="K1" s="28"/>
    </row>
    <row r="2" spans="1:11" x14ac:dyDescent="0.25">
      <c r="A2" s="7"/>
      <c r="B2" s="9" t="s">
        <v>7</v>
      </c>
      <c r="C2" s="9" t="s">
        <v>5</v>
      </c>
      <c r="D2" s="9" t="s">
        <v>8</v>
      </c>
      <c r="E2" s="17" t="s">
        <v>9</v>
      </c>
      <c r="F2" s="24"/>
      <c r="G2" s="7"/>
      <c r="H2" s="9" t="s">
        <v>7</v>
      </c>
      <c r="I2" s="9" t="s">
        <v>5</v>
      </c>
      <c r="J2" s="9" t="s">
        <v>8</v>
      </c>
      <c r="K2" s="17" t="s">
        <v>9</v>
      </c>
    </row>
    <row r="3" spans="1:11" x14ac:dyDescent="0.25">
      <c r="A3" s="7" t="s">
        <v>1</v>
      </c>
      <c r="B3" s="7">
        <v>589.79499999999996</v>
      </c>
      <c r="C3" s="7">
        <v>519.84400000000005</v>
      </c>
      <c r="D3" s="15">
        <v>506.86399999999998</v>
      </c>
      <c r="E3" s="18">
        <v>518.553</v>
      </c>
      <c r="F3" s="24"/>
      <c r="G3" s="7" t="s">
        <v>13</v>
      </c>
      <c r="H3" s="7">
        <v>416.71499999999997</v>
      </c>
      <c r="I3">
        <v>429.339</v>
      </c>
      <c r="J3">
        <v>457.55</v>
      </c>
      <c r="K3">
        <v>455.464</v>
      </c>
    </row>
    <row r="4" spans="1:11" x14ac:dyDescent="0.25">
      <c r="A4" s="7" t="s">
        <v>1</v>
      </c>
      <c r="B4" s="7">
        <v>508.32</v>
      </c>
      <c r="C4" s="7">
        <v>520.19600000000003</v>
      </c>
      <c r="D4" s="16">
        <v>540.88599999999997</v>
      </c>
      <c r="E4" s="18">
        <v>482.02800000000002</v>
      </c>
      <c r="F4" s="24"/>
      <c r="G4" s="7" t="s">
        <v>13</v>
      </c>
      <c r="H4">
        <v>422.65600000000001</v>
      </c>
      <c r="I4">
        <v>415.09</v>
      </c>
      <c r="J4">
        <v>472.11599999999999</v>
      </c>
      <c r="K4">
        <v>441.86799999999999</v>
      </c>
    </row>
    <row r="5" spans="1:11" x14ac:dyDescent="0.25">
      <c r="A5" s="7" t="s">
        <v>1</v>
      </c>
      <c r="B5" s="7">
        <v>457.11399999999998</v>
      </c>
      <c r="C5" s="7">
        <v>510.81299999999999</v>
      </c>
      <c r="D5" s="15">
        <v>519.423</v>
      </c>
      <c r="E5" s="19">
        <v>535.53200000000004</v>
      </c>
      <c r="F5" s="24"/>
      <c r="G5" s="7" t="s">
        <v>13</v>
      </c>
      <c r="H5">
        <v>398.53699999999998</v>
      </c>
      <c r="I5">
        <v>428.11200000000002</v>
      </c>
      <c r="J5">
        <v>453.04899999999998</v>
      </c>
      <c r="K5">
        <v>468.10899999999998</v>
      </c>
    </row>
    <row r="6" spans="1:11" x14ac:dyDescent="0.25">
      <c r="A6" s="7" t="s">
        <v>1</v>
      </c>
      <c r="B6" s="7">
        <v>498.12700000000001</v>
      </c>
      <c r="C6" s="7">
        <v>503.85300000000001</v>
      </c>
      <c r="D6" s="15">
        <v>555.923</v>
      </c>
      <c r="E6" s="18">
        <v>529.351</v>
      </c>
      <c r="F6" s="24"/>
      <c r="G6" s="7" t="s">
        <v>13</v>
      </c>
      <c r="H6">
        <v>410.24400000000003</v>
      </c>
      <c r="I6">
        <v>410.68900000000002</v>
      </c>
      <c r="J6">
        <v>456.41500000000002</v>
      </c>
      <c r="K6">
        <v>468.28199999999998</v>
      </c>
    </row>
    <row r="7" spans="1:11" x14ac:dyDescent="0.25">
      <c r="A7" s="7" t="s">
        <v>1</v>
      </c>
      <c r="B7" s="7">
        <v>561.79899999999998</v>
      </c>
      <c r="C7" s="7">
        <v>506.60899999999998</v>
      </c>
      <c r="D7" s="15">
        <v>543.85900000000004</v>
      </c>
      <c r="E7" s="18">
        <v>561.32000000000005</v>
      </c>
      <c r="F7" s="24"/>
      <c r="G7" s="7" t="s">
        <v>13</v>
      </c>
      <c r="H7">
        <v>420.2</v>
      </c>
      <c r="I7">
        <v>428.96499999999997</v>
      </c>
      <c r="J7">
        <v>470.35899999999998</v>
      </c>
      <c r="K7">
        <v>462.67399999999998</v>
      </c>
    </row>
    <row r="8" spans="1:11" x14ac:dyDescent="0.25">
      <c r="A8" s="7" t="s">
        <v>1</v>
      </c>
      <c r="B8" s="7">
        <v>430.54500000000002</v>
      </c>
      <c r="C8" s="7">
        <v>501.53</v>
      </c>
      <c r="D8" s="15">
        <v>530.25900000000001</v>
      </c>
      <c r="E8" s="18">
        <v>523.899</v>
      </c>
      <c r="F8" s="24"/>
      <c r="G8" s="7" t="s">
        <v>13</v>
      </c>
      <c r="H8">
        <v>396.41399999999999</v>
      </c>
      <c r="I8" s="7">
        <v>414.13</v>
      </c>
      <c r="J8">
        <v>460.57</v>
      </c>
      <c r="K8">
        <v>466.11500000000001</v>
      </c>
    </row>
    <row r="9" spans="1:11" x14ac:dyDescent="0.25">
      <c r="A9" s="7" t="s">
        <v>1</v>
      </c>
      <c r="B9" s="7">
        <v>440.142</v>
      </c>
      <c r="C9" s="7">
        <v>486.84899999999999</v>
      </c>
      <c r="D9" s="15">
        <v>556.46699999999998</v>
      </c>
      <c r="E9" s="18">
        <v>540.25</v>
      </c>
      <c r="F9" s="24"/>
      <c r="G9" s="7" t="s">
        <v>13</v>
      </c>
      <c r="H9">
        <v>396.19299999999998</v>
      </c>
      <c r="I9">
        <v>412.16500000000002</v>
      </c>
      <c r="J9">
        <v>458.14</v>
      </c>
      <c r="K9">
        <v>466.392</v>
      </c>
    </row>
    <row r="10" spans="1:11" x14ac:dyDescent="0.25">
      <c r="A10" s="7"/>
      <c r="B10" s="7"/>
      <c r="C10" s="7"/>
      <c r="D10" s="16"/>
      <c r="E10" s="19"/>
      <c r="F10" s="24"/>
      <c r="G10" s="7"/>
      <c r="H10" s="7"/>
      <c r="I10" s="7"/>
      <c r="J10" s="16"/>
      <c r="K10" s="19"/>
    </row>
    <row r="11" spans="1:11" x14ac:dyDescent="0.25">
      <c r="A11" s="8" t="s">
        <v>2</v>
      </c>
      <c r="B11" s="7">
        <f>AVERAGE(B3:B9,Sheet1!F101:H101)</f>
        <v>490.78407171717174</v>
      </c>
      <c r="C11" s="7">
        <f>AVERAGE(C3:C9,'1024B_at_1sec'!C103:E103)</f>
        <v>507.09914285714291</v>
      </c>
      <c r="D11" s="16">
        <f>AVERAGE(D3:D9,'1024B_at_1sec'!B105:D105)</f>
        <v>536.24014285714281</v>
      </c>
      <c r="E11" s="19">
        <f>AVERAGE(E3:E9,Sheet1!F104:H104)</f>
        <v>532.65390000000002</v>
      </c>
      <c r="F11" s="24"/>
      <c r="G11" s="8" t="s">
        <v>14</v>
      </c>
      <c r="H11" s="7">
        <f>AVERAGE(H3:H9,Sheet1!L101:N101)</f>
        <v>408.70842857142856</v>
      </c>
      <c r="I11" s="7">
        <f>AVERAGE(I3:I9,'1024B_at_1sec'!I103:K103)</f>
        <v>419.78428571428577</v>
      </c>
      <c r="J11" s="16">
        <f>AVERAGE(J3:J9,'1024B_at_1sec'!H105:J105)</f>
        <v>461.17128571428572</v>
      </c>
      <c r="K11" s="19">
        <f>AVERAGE(K3:K9,Sheet1!L104:N104)</f>
        <v>461.27199999999993</v>
      </c>
    </row>
    <row r="12" spans="1:11" x14ac:dyDescent="0.25">
      <c r="A12" s="7" t="s">
        <v>6</v>
      </c>
      <c r="B12" s="7">
        <f>_xlfn.STDEV.P(B3:B9,Sheet1!F101:H101)</f>
        <v>70.458516442947058</v>
      </c>
      <c r="C12" s="7">
        <f>_xlfn.STDEV.P(C3:C9,Sheet1!B101:D101)</f>
        <v>40.441137614408753</v>
      </c>
      <c r="D12" s="16">
        <f>_xlfn.STDEV.P(D3:D9,'1024B_at_1sec'!B105:D105)</f>
        <v>17.145260573186082</v>
      </c>
      <c r="E12" s="19">
        <f>_xlfn.STDEV.P(E3:E9,Sheet1!F104:H104)</f>
        <v>22.203233347645565</v>
      </c>
      <c r="F12" s="24"/>
      <c r="G12" s="7" t="s">
        <v>6</v>
      </c>
      <c r="H12" s="7">
        <f>_xlfn.STDEV.P(H3:H9,Sheet1!L101:N101)</f>
        <v>10.719148511720817</v>
      </c>
      <c r="I12" s="7">
        <f>_xlfn.STDEV.P(I3:I9,Sheet1!H101:J101)</f>
        <v>9.4578747942217127</v>
      </c>
      <c r="J12" s="16">
        <f>_xlfn.STDEV.P(J3:J9,'1024B_at_1sec'!H105:J105)</f>
        <v>6.7130852118250681</v>
      </c>
      <c r="K12" s="19">
        <f>_xlfn.STDEV.P(K3:K9,Sheet1!L104:N104)</f>
        <v>8.9264246722061902</v>
      </c>
    </row>
    <row r="13" spans="1:11" x14ac:dyDescent="0.25">
      <c r="A13" s="7" t="s">
        <v>4</v>
      </c>
      <c r="B13" s="7">
        <f t="shared" ref="B13" si="0">B12*100/B11</f>
        <v>14.356316861797174</v>
      </c>
      <c r="C13" s="7">
        <f>C12*100/C11</f>
        <v>7.9749962475881366</v>
      </c>
      <c r="D13" s="16">
        <f>D12*100/D11</f>
        <v>3.197310160674351</v>
      </c>
      <c r="E13" s="19">
        <f>E12*100/E11</f>
        <v>4.1684165548483856</v>
      </c>
      <c r="F13" s="24"/>
      <c r="G13" s="7" t="s">
        <v>4</v>
      </c>
      <c r="H13" s="7">
        <f t="shared" ref="H13" si="1">H12*100/H11</f>
        <v>2.6226883916213315</v>
      </c>
      <c r="I13" s="7">
        <f>I12*100/I11</f>
        <v>2.2530321205636903</v>
      </c>
      <c r="J13" s="16">
        <f>J12*100/J11</f>
        <v>1.455659842617369</v>
      </c>
      <c r="K13" s="19">
        <f>K12*100/K11</f>
        <v>1.9351759205428014</v>
      </c>
    </row>
    <row r="14" spans="1:11" ht="46.5" x14ac:dyDescent="0.35">
      <c r="A14" s="6" t="s">
        <v>3</v>
      </c>
      <c r="C14" s="5"/>
      <c r="D14" s="5"/>
      <c r="E14">
        <f>(E11-B11)/3</f>
        <v>13.956609427609427</v>
      </c>
      <c r="F14" s="25"/>
      <c r="G14" s="6" t="s">
        <v>3</v>
      </c>
      <c r="I14" s="5"/>
      <c r="J14" s="5"/>
      <c r="K14">
        <f>(K11-H11)/3</f>
        <v>17.521190476190458</v>
      </c>
    </row>
    <row r="18" spans="2:3" x14ac:dyDescent="0.25">
      <c r="B18" s="2"/>
      <c r="C18" s="2"/>
    </row>
    <row r="19" spans="2:3" x14ac:dyDescent="0.25">
      <c r="B19" s="2"/>
      <c r="C19" s="3"/>
    </row>
    <row r="20" spans="2:3" x14ac:dyDescent="0.25">
      <c r="B20" s="2"/>
      <c r="C20" s="2"/>
    </row>
  </sheetData>
  <mergeCells count="2">
    <mergeCell ref="A1:E1"/>
    <mergeCell ref="G1:K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workbookViewId="0">
      <selection activeCell="D34" sqref="D34"/>
    </sheetView>
  </sheetViews>
  <sheetFormatPr defaultRowHeight="15" x14ac:dyDescent="0.25"/>
  <cols>
    <col min="1" max="1" width="24.28515625" style="12" bestFit="1" customWidth="1"/>
    <col min="2" max="2" width="14.7109375" style="12" bestFit="1" customWidth="1"/>
    <col min="3" max="3" width="14.5703125" style="12" bestFit="1" customWidth="1"/>
    <col min="4" max="4" width="18.140625" style="12" bestFit="1" customWidth="1"/>
    <col min="5" max="5" width="16.85546875" style="12" bestFit="1" customWidth="1"/>
    <col min="6" max="6" width="9.140625" style="12"/>
    <col min="7" max="7" width="31.85546875" style="12" bestFit="1" customWidth="1"/>
    <col min="8" max="8" width="14.7109375" style="12" bestFit="1" customWidth="1"/>
    <col min="9" max="9" width="14.5703125" style="12" bestFit="1" customWidth="1"/>
    <col min="10" max="10" width="18.140625" style="12" bestFit="1" customWidth="1"/>
    <col min="11" max="11" width="16.85546875" style="12" bestFit="1" customWidth="1"/>
    <col min="12" max="16384" width="9.140625" style="12"/>
  </cols>
  <sheetData>
    <row r="1" spans="1:11" x14ac:dyDescent="0.25">
      <c r="A1" s="27" t="s">
        <v>1</v>
      </c>
      <c r="B1" s="27"/>
      <c r="C1" s="27"/>
      <c r="D1" s="27"/>
      <c r="E1" s="27"/>
      <c r="G1" s="27" t="s">
        <v>13</v>
      </c>
      <c r="H1" s="27"/>
      <c r="I1" s="27"/>
      <c r="J1" s="27"/>
      <c r="K1" s="27"/>
    </row>
    <row r="2" spans="1:11" ht="14.25" customHeight="1" x14ac:dyDescent="0.25">
      <c r="A2" s="7"/>
      <c r="B2" s="9" t="s">
        <v>7</v>
      </c>
      <c r="C2" s="9" t="s">
        <v>5</v>
      </c>
      <c r="D2" s="22" t="s">
        <v>8</v>
      </c>
      <c r="E2" s="22" t="s">
        <v>9</v>
      </c>
      <c r="F2" s="23"/>
      <c r="G2" s="7"/>
      <c r="H2" s="9" t="s">
        <v>7</v>
      </c>
      <c r="I2" s="9" t="s">
        <v>5</v>
      </c>
      <c r="J2" s="22" t="s">
        <v>8</v>
      </c>
      <c r="K2" s="22" t="s">
        <v>9</v>
      </c>
    </row>
    <row r="3" spans="1:11" x14ac:dyDescent="0.25">
      <c r="A3" s="7" t="s">
        <v>1</v>
      </c>
      <c r="B3" s="7">
        <v>598.30200000000002</v>
      </c>
      <c r="C3" s="7">
        <v>573.61599999999999</v>
      </c>
      <c r="D3" s="20">
        <v>634.34</v>
      </c>
      <c r="E3" s="20">
        <v>637.58000000000004</v>
      </c>
      <c r="F3" s="24"/>
      <c r="G3" s="7" t="s">
        <v>13</v>
      </c>
      <c r="H3">
        <v>503.26400000000001</v>
      </c>
      <c r="I3">
        <v>521.29100000000005</v>
      </c>
      <c r="J3">
        <v>557.42899999999997</v>
      </c>
      <c r="K3">
        <v>573.72900000000004</v>
      </c>
    </row>
    <row r="4" spans="1:11" x14ac:dyDescent="0.25">
      <c r="A4" s="7" t="s">
        <v>1</v>
      </c>
      <c r="B4" s="7">
        <v>553.89400000000001</v>
      </c>
      <c r="C4" s="7">
        <v>578.83500000000004</v>
      </c>
      <c r="D4" s="20">
        <v>566.87099999999998</v>
      </c>
      <c r="E4" s="12">
        <v>642.24099999999999</v>
      </c>
      <c r="F4" s="24"/>
      <c r="G4" s="7" t="s">
        <v>13</v>
      </c>
      <c r="H4">
        <v>495.4</v>
      </c>
      <c r="I4">
        <v>518.154</v>
      </c>
      <c r="J4">
        <v>535.96100000000001</v>
      </c>
      <c r="K4">
        <v>580.33900000000006</v>
      </c>
    </row>
    <row r="5" spans="1:11" x14ac:dyDescent="0.25">
      <c r="A5" s="7" t="s">
        <v>1</v>
      </c>
      <c r="B5" s="7">
        <v>544.51499999999999</v>
      </c>
      <c r="C5" s="7">
        <v>604.18299999999999</v>
      </c>
      <c r="D5" s="20">
        <v>656.75099999999998</v>
      </c>
      <c r="E5" s="12">
        <v>630.08500000000004</v>
      </c>
      <c r="F5" s="24"/>
      <c r="G5" s="7" t="s">
        <v>13</v>
      </c>
      <c r="H5">
        <v>491.29700000000003</v>
      </c>
      <c r="I5">
        <v>519.84900000000005</v>
      </c>
      <c r="J5">
        <v>555.12</v>
      </c>
      <c r="K5">
        <v>566.62699999999995</v>
      </c>
    </row>
    <row r="6" spans="1:11" x14ac:dyDescent="0.25">
      <c r="A6" s="7" t="s">
        <v>1</v>
      </c>
      <c r="B6" s="7">
        <v>580.48699999999997</v>
      </c>
      <c r="C6" s="7">
        <v>627.62900000000002</v>
      </c>
      <c r="D6" s="20">
        <v>624.53099999999995</v>
      </c>
      <c r="E6" s="20">
        <v>583.26800000000003</v>
      </c>
      <c r="F6" s="24"/>
      <c r="G6" s="7" t="s">
        <v>13</v>
      </c>
      <c r="H6">
        <v>503.32900000000001</v>
      </c>
      <c r="I6">
        <v>510.51400000000001</v>
      </c>
      <c r="J6">
        <v>562.00099999999998</v>
      </c>
      <c r="K6">
        <v>558.48800000000006</v>
      </c>
    </row>
    <row r="7" spans="1:11" x14ac:dyDescent="0.25">
      <c r="A7" s="7" t="s">
        <v>1</v>
      </c>
      <c r="B7" s="7">
        <v>556.995</v>
      </c>
      <c r="C7" s="7">
        <v>580.62699999999995</v>
      </c>
      <c r="D7" s="20">
        <v>623.47199999999998</v>
      </c>
      <c r="E7" s="20">
        <v>632.25699999999995</v>
      </c>
      <c r="F7" s="24"/>
      <c r="G7" s="7" t="s">
        <v>13</v>
      </c>
      <c r="H7">
        <v>501.678</v>
      </c>
      <c r="I7">
        <v>517.375</v>
      </c>
      <c r="J7">
        <v>532.94200000000001</v>
      </c>
      <c r="K7">
        <v>564.51300000000003</v>
      </c>
    </row>
    <row r="8" spans="1:11" x14ac:dyDescent="0.25">
      <c r="A8" s="7" t="s">
        <v>1</v>
      </c>
      <c r="B8" s="7">
        <v>534.26300000000003</v>
      </c>
      <c r="C8" s="7">
        <v>585.42200000000003</v>
      </c>
      <c r="D8" s="20">
        <v>613.673</v>
      </c>
      <c r="E8" s="20">
        <v>629.09900000000005</v>
      </c>
      <c r="F8" s="24"/>
      <c r="G8" s="7" t="s">
        <v>13</v>
      </c>
      <c r="H8">
        <v>508.1</v>
      </c>
      <c r="I8">
        <v>520.13099999999997</v>
      </c>
      <c r="J8">
        <v>553.95699999999999</v>
      </c>
      <c r="K8">
        <v>567.10699999999997</v>
      </c>
    </row>
    <row r="9" spans="1:11" x14ac:dyDescent="0.25">
      <c r="A9" s="7" t="s">
        <v>1</v>
      </c>
      <c r="B9" s="7">
        <v>560.923</v>
      </c>
      <c r="C9" s="7">
        <v>654.62199999999996</v>
      </c>
      <c r="D9" s="20">
        <v>604.91800000000001</v>
      </c>
      <c r="E9" s="20">
        <v>623.31799999999998</v>
      </c>
      <c r="F9" s="24"/>
      <c r="G9" s="7" t="s">
        <v>13</v>
      </c>
      <c r="H9">
        <v>495.81900000000002</v>
      </c>
      <c r="I9">
        <v>518.26</v>
      </c>
      <c r="J9">
        <v>543.16399999999999</v>
      </c>
      <c r="K9">
        <v>563.58799999999997</v>
      </c>
    </row>
    <row r="10" spans="1:11" x14ac:dyDescent="0.25">
      <c r="A10" s="7" t="s">
        <v>1</v>
      </c>
      <c r="B10" s="7">
        <v>581.80999999999995</v>
      </c>
      <c r="C10" s="7">
        <v>581.07100000000003</v>
      </c>
      <c r="D10" s="20">
        <v>635.96</v>
      </c>
      <c r="E10" s="20">
        <v>651.32399999999996</v>
      </c>
      <c r="F10" s="24"/>
      <c r="G10" s="7" t="s">
        <v>13</v>
      </c>
      <c r="H10">
        <v>500.30799999999999</v>
      </c>
      <c r="I10">
        <v>515.4</v>
      </c>
      <c r="J10">
        <v>537.57600000000002</v>
      </c>
      <c r="K10">
        <v>574.95600000000002</v>
      </c>
    </row>
    <row r="11" spans="1:11" x14ac:dyDescent="0.25">
      <c r="A11" s="7" t="s">
        <v>1</v>
      </c>
      <c r="B11" s="7">
        <v>559.37599999999998</v>
      </c>
      <c r="C11" s="7">
        <v>638.54399999999998</v>
      </c>
      <c r="D11" s="20">
        <v>613.12599999999998</v>
      </c>
      <c r="E11" s="20">
        <v>583.46799999999996</v>
      </c>
      <c r="F11" s="24"/>
      <c r="G11" s="7" t="s">
        <v>13</v>
      </c>
      <c r="H11">
        <v>500.22199999999998</v>
      </c>
      <c r="I11">
        <v>516.10400000000004</v>
      </c>
      <c r="J11">
        <v>554.38</v>
      </c>
      <c r="K11">
        <v>551.42200000000003</v>
      </c>
    </row>
    <row r="12" spans="1:11" x14ac:dyDescent="0.25">
      <c r="A12" s="7" t="s">
        <v>1</v>
      </c>
      <c r="B12" s="7">
        <v>533.69100000000003</v>
      </c>
      <c r="C12" s="7">
        <v>588.18399999999997</v>
      </c>
      <c r="D12" s="20">
        <v>593.79</v>
      </c>
      <c r="E12" s="20">
        <v>628.81700000000001</v>
      </c>
      <c r="F12" s="24"/>
      <c r="G12" s="7" t="s">
        <v>13</v>
      </c>
      <c r="H12">
        <v>484.36</v>
      </c>
      <c r="I12">
        <v>524.28</v>
      </c>
      <c r="J12">
        <v>543.06100000000004</v>
      </c>
      <c r="K12" s="20">
        <v>559.13199999999995</v>
      </c>
    </row>
    <row r="13" spans="1:11" x14ac:dyDescent="0.25">
      <c r="A13" s="7"/>
      <c r="B13" s="7"/>
      <c r="C13" s="7"/>
      <c r="F13" s="24"/>
      <c r="G13" s="7"/>
      <c r="H13" s="7"/>
      <c r="I13" s="7"/>
    </row>
    <row r="14" spans="1:11" x14ac:dyDescent="0.25">
      <c r="A14" s="8" t="s">
        <v>2</v>
      </c>
      <c r="B14" s="7">
        <f>AVERAGE(B3:B12)</f>
        <v>560.42560000000003</v>
      </c>
      <c r="C14" s="7">
        <f>AVERAGE(C3:C12)</f>
        <v>601.27330000000006</v>
      </c>
      <c r="D14" s="12">
        <f>AVERAGE(D3:D12)</f>
        <v>616.7432</v>
      </c>
      <c r="E14" s="12">
        <f>AVERAGE(E3:E12)</f>
        <v>624.14569999999992</v>
      </c>
      <c r="F14" s="24"/>
      <c r="G14" s="8" t="s">
        <v>14</v>
      </c>
      <c r="H14" s="7">
        <f>AVERAGE(H3:H12)</f>
        <v>498.37769999999989</v>
      </c>
      <c r="I14" s="7">
        <f>AVERAGE(I3:I12)</f>
        <v>518.13580000000002</v>
      </c>
      <c r="J14" s="12">
        <f>AVERAGE(J3:J12)</f>
        <v>547.55909999999994</v>
      </c>
      <c r="K14" s="12">
        <f>AVERAGE(K3:K12)</f>
        <v>565.99009999999998</v>
      </c>
    </row>
    <row r="15" spans="1:11" x14ac:dyDescent="0.25">
      <c r="A15" s="7" t="s">
        <v>6</v>
      </c>
      <c r="B15" s="7">
        <f t="shared" ref="B15" si="0">_xlfn.STDEV.P(B3:B12)</f>
        <v>20.006302907833806</v>
      </c>
      <c r="C15" s="7">
        <f>_xlfn.STDEV.P(C3:C12)</f>
        <v>27.319732451288747</v>
      </c>
      <c r="D15" s="12">
        <f>_xlfn.STDEV.P(D3:D12)</f>
        <v>23.583712077618319</v>
      </c>
      <c r="E15" s="12">
        <f>_xlfn.STDEV.P(E3:E12)</f>
        <v>21.726370401196789</v>
      </c>
      <c r="F15" s="24"/>
      <c r="G15" s="7" t="s">
        <v>6</v>
      </c>
      <c r="H15" s="7">
        <f t="shared" ref="H15" si="1">_xlfn.STDEV.P(H3:H12)</f>
        <v>6.5036894613749805</v>
      </c>
      <c r="I15" s="7">
        <f>_xlfn.STDEV.P(I3:I12)</f>
        <v>3.5344247000042293</v>
      </c>
      <c r="J15" s="12">
        <f>_xlfn.STDEV.P(J3:J12)</f>
        <v>9.6850195709662739</v>
      </c>
      <c r="K15" s="12">
        <f>_xlfn.STDEV.P(K3:K12)</f>
        <v>8.1934025953812473</v>
      </c>
    </row>
    <row r="16" spans="1:11" x14ac:dyDescent="0.25">
      <c r="A16" s="7" t="s">
        <v>4</v>
      </c>
      <c r="B16" s="7">
        <f t="shared" ref="B16" si="2">B15*100/B14</f>
        <v>3.5698410115158561</v>
      </c>
      <c r="C16" s="7">
        <f>C15*100/C14</f>
        <v>4.5436463670162546</v>
      </c>
      <c r="D16" s="12">
        <f>D15*100/D14</f>
        <v>3.8239111639363546</v>
      </c>
      <c r="E16" s="12">
        <f>E15*100/E14</f>
        <v>3.4809773425014052</v>
      </c>
      <c r="F16" s="24"/>
      <c r="G16" s="7" t="s">
        <v>4</v>
      </c>
      <c r="H16" s="7">
        <f t="shared" ref="H16" si="3">H15*100/H14</f>
        <v>1.3049720044406043</v>
      </c>
      <c r="I16" s="7">
        <f>I15*100/I14</f>
        <v>0.68214253869434016</v>
      </c>
      <c r="J16" s="12">
        <f>J15*100/J14</f>
        <v>1.7687624168726763</v>
      </c>
      <c r="K16" s="12">
        <f>K15*100/K14</f>
        <v>1.4476229523062767</v>
      </c>
    </row>
    <row r="17" spans="1:11" ht="46.5" x14ac:dyDescent="0.25">
      <c r="A17" s="13" t="s">
        <v>3</v>
      </c>
      <c r="C17" s="14"/>
      <c r="E17" s="12">
        <f>(E14-B14)/3</f>
        <v>21.240033333333297</v>
      </c>
      <c r="F17" s="26"/>
      <c r="G17" s="13" t="s">
        <v>3</v>
      </c>
      <c r="I17" s="14"/>
      <c r="K17" s="12">
        <f>(K14-H14)/3</f>
        <v>22.537466666666699</v>
      </c>
    </row>
    <row r="28" spans="1:11" x14ac:dyDescent="0.25">
      <c r="I28" s="12">
        <f t="shared" ref="I28" si="4">I13/1000</f>
        <v>0</v>
      </c>
    </row>
  </sheetData>
  <mergeCells count="2">
    <mergeCell ref="A1:E1"/>
    <mergeCell ref="G1:K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256B_at_1sec</vt:lpstr>
      <vt:lpstr>512B_at_1sec</vt:lpstr>
      <vt:lpstr>1024B_at_1sec</vt:lpstr>
      <vt:lpstr>1408B_at_1sec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2018-04-19T21:24:40Z</dcterms:modified>
</cp:coreProperties>
</file>