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ak7\OneDrive - UC San Diego\Illinois Urbana Champaign\Repositories\qos_synthesis\"/>
    </mc:Choice>
  </mc:AlternateContent>
  <bookViews>
    <workbookView xWindow="0" yWindow="0" windowWidth="28800" windowHeight="12210" tabRatio="505" activeTab="2"/>
  </bookViews>
  <sheets>
    <sheet name="Priority Works!" sheetId="1" r:id="rId1"/>
    <sheet name="High Priority Variation Debug" sheetId="2" r:id="rId2"/>
    <sheet name="Custome BG Traffic Gen + Optzns" sheetId="4" r:id="rId3"/>
    <sheet name="Better than Djikstra" sheetId="3" r:id="rId4"/>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 i="4" l="1"/>
  <c r="J6" i="4"/>
  <c r="K6" i="4" s="1"/>
  <c r="J5" i="4"/>
  <c r="K5" i="4" s="1"/>
  <c r="J4" i="4"/>
  <c r="K4" i="4" s="1"/>
  <c r="J3" i="4"/>
  <c r="K3" i="4" s="1"/>
  <c r="H6" i="4"/>
  <c r="H5" i="4"/>
  <c r="H4" i="4"/>
  <c r="H3" i="4"/>
  <c r="D4" i="4"/>
  <c r="D5" i="4"/>
  <c r="D6" i="4"/>
  <c r="D3" i="4"/>
</calcChain>
</file>

<file path=xl/sharedStrings.xml><?xml version="1.0" encoding="utf-8"?>
<sst xmlns="http://schemas.openxmlformats.org/spreadsheetml/2006/main" count="275" uniqueCount="94">
  <si>
    <t>300k packets @ 100us</t>
  </si>
  <si>
    <t>300k packets @ 500us</t>
  </si>
  <si>
    <t>300k packets @ 1000us</t>
  </si>
  <si>
    <t>60k packets @ 10000us</t>
  </si>
  <si>
    <t>10k packets @ 100000us</t>
  </si>
  <si>
    <t>1kB packets</t>
  </si>
  <si>
    <t>2 link</t>
  </si>
  <si>
    <t>3 link</t>
  </si>
  <si>
    <t>429.8 us</t>
  </si>
  <si>
    <t>High Priority</t>
  </si>
  <si>
    <t>Low Priority</t>
  </si>
  <si>
    <t>75.18 seconds</t>
  </si>
  <si>
    <t>190.84 seconds</t>
  </si>
  <si>
    <t>407.02  us</t>
  </si>
  <si>
    <t>392.09 us</t>
  </si>
  <si>
    <t>407.2 us</t>
  </si>
  <si>
    <t>416.78 us</t>
  </si>
  <si>
    <t>406.74 us</t>
  </si>
  <si>
    <t>429.53 us</t>
  </si>
  <si>
    <t>433.17 us</t>
  </si>
  <si>
    <t>426.9 us</t>
  </si>
  <si>
    <t>431.57 us</t>
  </si>
  <si>
    <t>415.7 us</t>
  </si>
  <si>
    <t>447.426 us</t>
  </si>
  <si>
    <t>427.72 us</t>
  </si>
  <si>
    <t>83.13 seconds</t>
  </si>
  <si>
    <t>193.05 seconds</t>
  </si>
  <si>
    <t>135.39 seconds</t>
  </si>
  <si>
    <t>1 link</t>
  </si>
  <si>
    <t>360.92 us</t>
  </si>
  <si>
    <t>22.6 seconds</t>
  </si>
  <si>
    <t>22.9 seconds</t>
  </si>
  <si>
    <t>52.26 seconds</t>
  </si>
  <si>
    <r>
      <t xml:space="preserve">This is  data collected for end to end delays of high priority and low priority flows in a network with 2 host pairs (4 hosts) exchanging realtime traffic and  1 host pair (2 hosts) exchanging background traffic. The realtime traffic is generated by sending UDP packets of a certain size at a certain interval.  The non-realtime traffic is generated using netperf such that it consumes as close to the link capacity as possible.
The flows are assigned different priorities by assigning them to different queues in a Pica8 switch. The prioritization is automatically taken care of by Pica8. There are 8 queues per port. Queue 7 is of highest priority, Queue 0 is of lowest priority. We use Queue 4 for non-realtime traffic.
Observations:
1. In row 3, one can see that the end to end delay increases when the interference is increased from 2 links to 3 links.
2. For a particular topology, the queue priorities are not observed when the packet period is &gt;= 10000us and we don't see any difference in the low and high priority numbers. Check (K4, L4), (K6,L6), (N4,O4) and (N6, K6). Quite possibly,  for lower rates, the network is not stressed enough for the switches to prioritise between the flows. 
3. For packet periods 100us, 500 us and 1000 us, we see that the lowest priority flow is almost choked. So much so that, it waits for the flow completion time of the high priority flow and the background traffic. In these cases, we also observe certain number of dropped packets at the server, since it prioritizes the background traffic over the low priority traffic. Thus, it is difficult to estimate these numbers with accuracy.
4. The priorities are also valid when we start the low priority earlier. Initially, the numbers are good, but then once the high priority flow kicks in, it gets delayed.
5. Monotonicaly increasing e2e delays of low priority times .
6. </t>
    </r>
    <r>
      <rPr>
        <sz val="11"/>
        <color rgb="FFFF0000"/>
        <rFont val="Calibri"/>
        <family val="2"/>
        <scheme val="minor"/>
      </rPr>
      <t>TODO:</t>
    </r>
    <r>
      <rPr>
        <sz val="11"/>
        <color rgb="FF92D050"/>
        <rFont val="Calibri"/>
        <family val="2"/>
        <scheme val="minor"/>
      </rPr>
      <t xml:space="preserve"> 1 link(done)</t>
    </r>
    <r>
      <rPr>
        <sz val="11"/>
        <color rgb="FFFF0000"/>
        <rFont val="Calibri"/>
        <family val="2"/>
        <scheme val="minor"/>
      </rPr>
      <t>, Peroidic netperf traffic.</t>
    </r>
    <r>
      <rPr>
        <sz val="11"/>
        <color theme="1"/>
        <rFont val="Calibri"/>
        <family val="2"/>
        <scheme val="minor"/>
      </rPr>
      <t xml:space="preserve">
Diamond Topologly
1. Interference in ??
-- Instead of global prorities, can we do different prio's at differnt points in the nw.
</t>
    </r>
  </si>
  <si>
    <t>750M</t>
  </si>
  <si>
    <t>250M</t>
  </si>
  <si>
    <t>500M</t>
  </si>
  <si>
    <t>100M</t>
  </si>
  <si>
    <t>BG Rate</t>
  </si>
  <si>
    <t>60k packets @ 10000us/300k packets @ 10000us</t>
  </si>
  <si>
    <t xml:space="preserve">x </t>
  </si>
  <si>
    <r>
      <rPr>
        <b/>
        <sz val="11"/>
        <color theme="1"/>
        <rFont val="Calibri"/>
        <family val="2"/>
        <scheme val="minor"/>
      </rPr>
      <t>Experiment</t>
    </r>
    <r>
      <rPr>
        <sz val="11"/>
        <color theme="1"/>
        <rFont val="Calibri"/>
        <family val="2"/>
        <scheme val="minor"/>
      </rPr>
      <t>: We vary the background traffic from 750M all the way down to 100M to check for variation in our numbers.</t>
    </r>
    <r>
      <rPr>
        <b/>
        <sz val="11"/>
        <color theme="1"/>
        <rFont val="Calibri"/>
        <family val="2"/>
        <scheme val="minor"/>
      </rPr>
      <t xml:space="preserve"> 
Idea</t>
    </r>
    <r>
      <rPr>
        <sz val="11"/>
        <color theme="1"/>
        <rFont val="Calibri"/>
        <family val="2"/>
        <scheme val="minor"/>
      </rPr>
      <t xml:space="preserve">: Any decrease in the e2e delay for the high priority as we reduce background traffic will prove that ingress filtering is the cause for variability.
</t>
    </r>
    <r>
      <rPr>
        <b/>
        <sz val="11"/>
        <color theme="1"/>
        <rFont val="Calibri"/>
        <family val="2"/>
        <scheme val="minor"/>
      </rPr>
      <t>Observation</t>
    </r>
    <r>
      <rPr>
        <sz val="11"/>
        <color theme="1"/>
        <rFont val="Calibri"/>
        <family val="2"/>
        <scheme val="minor"/>
      </rPr>
      <t>: Ingress Filtering is not the cause for variability. The variability is attributed to the end hosts variability in CPU frequency. Locking CPU to a particular frequence removes the variation.</t>
    </r>
  </si>
  <si>
    <r>
      <rPr>
        <b/>
        <sz val="11"/>
        <color theme="1"/>
        <rFont val="Calibri"/>
        <family val="2"/>
        <scheme val="minor"/>
      </rPr>
      <t>Experiment</t>
    </r>
    <r>
      <rPr>
        <sz val="11"/>
        <color theme="1"/>
        <rFont val="Calibri"/>
        <family val="2"/>
        <scheme val="minor"/>
      </rPr>
      <t>: Saturate the link between s1 and s2 such that the next realtime flow takes the longer hop path (but still has 
lesser e2e delay)</t>
    </r>
  </si>
  <si>
    <t>(412.95)381.76</t>
  </si>
  <si>
    <t>(415.93)401.2</t>
  </si>
  <si>
    <t>(426.3)408.38</t>
  </si>
  <si>
    <t>(428.98)436.65</t>
  </si>
  <si>
    <t>(426.62)439.61</t>
  </si>
  <si>
    <t>(421.91)411.09</t>
  </si>
  <si>
    <t>(412.04)394.29</t>
  </si>
  <si>
    <t>(398.71)394.87</t>
  </si>
  <si>
    <t>(430.94)442.15</t>
  </si>
  <si>
    <t>(417.12)416.06</t>
  </si>
  <si>
    <t>(412.63)395.52</t>
  </si>
  <si>
    <t>(406.6)392.11</t>
  </si>
  <si>
    <t>(437.15)442.24</t>
  </si>
  <si>
    <t>(425.8)417.43</t>
  </si>
  <si>
    <t>(419.68)403.1</t>
  </si>
  <si>
    <t>(415.02)407.49</t>
  </si>
  <si>
    <t>(436.6)441.89</t>
  </si>
  <si>
    <t>(433.25)382.8</t>
  </si>
  <si>
    <t>(433.27)405.87</t>
  </si>
  <si>
    <t>(431.9)414.49</t>
  </si>
  <si>
    <t>(435.41)441.3</t>
  </si>
  <si>
    <t>(423.59)415.21</t>
  </si>
  <si>
    <t>(430.68)412.6</t>
  </si>
  <si>
    <t>(412.875)389.62</t>
  </si>
  <si>
    <t>(426.12)377.85</t>
  </si>
  <si>
    <t>(415.76)395.12</t>
  </si>
  <si>
    <t>(425.69)414.55</t>
  </si>
  <si>
    <t>(437.86)445.3</t>
  </si>
  <si>
    <t>( ) -- iperf3 background at 100 ms</t>
  </si>
  <si>
    <t xml:space="preserve"> </t>
  </si>
  <si>
    <t>(409.48)386.48</t>
  </si>
  <si>
    <t>(413.53)402.66</t>
  </si>
  <si>
    <t>(414.36)414.48</t>
  </si>
  <si>
    <t>(430.54)441.48</t>
  </si>
  <si>
    <r>
      <rPr>
        <b/>
        <sz val="11"/>
        <color theme="1"/>
        <rFont val="Calibri"/>
        <family val="2"/>
        <scheme val="minor"/>
      </rPr>
      <t>Experiment</t>
    </r>
    <r>
      <rPr>
        <sz val="11"/>
        <color theme="1"/>
        <rFont val="Calibri"/>
        <family val="2"/>
        <scheme val="minor"/>
      </rPr>
      <t xml:space="preserve">: The background traffic is suspected to have varying amount of interference since it could be generated at a coarser granularity.  So we generate iperf at 100ms interval(max resolution supported by iperf3)
</t>
    </r>
    <r>
      <rPr>
        <b/>
        <sz val="11"/>
        <color theme="1"/>
        <rFont val="Calibri"/>
        <family val="2"/>
        <scheme val="minor"/>
      </rPr>
      <t>Observation:</t>
    </r>
    <r>
      <rPr>
        <sz val="11"/>
        <color theme="1"/>
        <rFont val="Calibri"/>
        <family val="2"/>
        <scheme val="minor"/>
      </rPr>
      <t xml:space="preserve"> We see this is indeed the case, since the numbers get closer to one another as we increase the rt traffic from 300k@100us --&gt; 60k@10000us.
Note that a few anomalies do come in when we try sending packets at 100us and also have interference at 100ms.
</t>
    </r>
  </si>
  <si>
    <t>Optimization</t>
  </si>
  <si>
    <t>1. Sleep time accuracy</t>
  </si>
  <si>
    <t>Packet Period(us)</t>
  </si>
  <si>
    <t>Time in sendto(us)</t>
  </si>
  <si>
    <t>Time actually sleeping</t>
  </si>
  <si>
    <t>1000M</t>
  </si>
  <si>
    <t>8K</t>
  </si>
  <si>
    <t>Rates(bps)</t>
  </si>
  <si>
    <t>Packet Size(bits)</t>
  </si>
  <si>
    <t>Remaining time actually in sleep()</t>
  </si>
  <si>
    <t>Time between packets(us)</t>
  </si>
  <si>
    <t>1hour</t>
  </si>
  <si>
    <t>30 mins</t>
  </si>
  <si>
    <t>No Sleep</t>
  </si>
  <si>
    <t xml:space="preserve"> 4us</t>
  </si>
  <si>
    <r>
      <rPr>
        <b/>
        <sz val="12"/>
        <color theme="1"/>
        <rFont val="Calibri"/>
        <family val="2"/>
        <scheme val="minor"/>
      </rPr>
      <t>Experiment</t>
    </r>
    <r>
      <rPr>
        <sz val="12"/>
        <color theme="1"/>
        <rFont val="Calibri"/>
        <family val="2"/>
        <scheme val="minor"/>
      </rPr>
      <t>: We use our custom client-server traffic generator to generate as fast traffic as possible.</t>
    </r>
    <r>
      <rPr>
        <b/>
        <sz val="12"/>
        <color theme="1"/>
        <rFont val="Calibri"/>
        <family val="2"/>
        <scheme val="minor"/>
      </rPr>
      <t xml:space="preserve">
Idea</t>
    </r>
    <r>
      <rPr>
        <sz val="12"/>
        <color theme="1"/>
        <rFont val="Calibri"/>
        <family val="2"/>
        <scheme val="minor"/>
      </rPr>
      <t xml:space="preserve">: 
</t>
    </r>
    <r>
      <rPr>
        <b/>
        <sz val="12"/>
        <color theme="1"/>
        <rFont val="Calibri"/>
        <family val="2"/>
        <scheme val="minor"/>
      </rPr>
      <t>Observation</t>
    </r>
    <r>
      <rPr>
        <sz val="12"/>
        <color theme="1"/>
        <rFont val="Calibri"/>
        <family val="2"/>
        <scheme val="minor"/>
      </rPr>
      <t>: Traffic generation doesn't seem high bandwidth enough for us to use since the low priority flow is able to use the slack in the network bandwidth to get through.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</si>
</sst>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sz val="11"/>
      <color rgb="FFFF0000"/>
      <name val="Calibri"/>
      <family val="2"/>
      <scheme val="minor"/>
    </font>
    <font>
      <sz val="11"/>
      <color rgb="FF92D050"/>
      <name val="Calibri"/>
      <family val="2"/>
      <scheme val="minor"/>
    </font>
    <font>
      <sz val="12"/>
      <color theme="1"/>
      <name val="Calibri"/>
      <family val="2"/>
      <scheme val="minor"/>
    </font>
    <font>
      <b/>
      <sz val="12"/>
      <color theme="1"/>
      <name val="Calibri"/>
      <family val="2"/>
      <scheme val="minor"/>
    </font>
    <font>
      <sz val="12"/>
      <color rgb="FFFF00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00B0F0"/>
        <bgColor indexed="64"/>
      </patternFill>
    </fill>
    <fill>
      <patternFill patternType="solid">
        <fgColor rgb="FFFF00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41">
    <xf numFmtId="0" fontId="0" fillId="0" borderId="0" xfId="0"/>
    <xf numFmtId="0" fontId="0" fillId="0" borderId="0" xfId="0" applyAlignment="1">
      <alignment horizontal="center" vertical="center"/>
    </xf>
    <xf numFmtId="0" fontId="0" fillId="2" borderId="0" xfId="0" applyFill="1" applyAlignment="1">
      <alignment horizontal="center" vertical="center"/>
    </xf>
    <xf numFmtId="0" fontId="1" fillId="3" borderId="0" xfId="0" applyFont="1" applyFill="1" applyAlignment="1">
      <alignment horizontal="center" vertical="center"/>
    </xf>
    <xf numFmtId="0" fontId="0" fillId="3" borderId="0" xfId="0" applyFill="1" applyAlignment="1">
      <alignment horizontal="center" vertical="center"/>
    </xf>
    <xf numFmtId="0" fontId="0" fillId="3" borderId="0" xfId="0" applyFill="1"/>
    <xf numFmtId="0" fontId="1" fillId="0" borderId="0" xfId="0" applyFont="1" applyFill="1" applyAlignment="1">
      <alignment horizontal="center" vertical="center"/>
    </xf>
    <xf numFmtId="0" fontId="0" fillId="0" borderId="0" xfId="0" applyFill="1" applyAlignment="1">
      <alignment horizontal="center" vertical="center"/>
    </xf>
    <xf numFmtId="0" fontId="0" fillId="0" borderId="0" xfId="0" applyFill="1"/>
    <xf numFmtId="0" fontId="1" fillId="4" borderId="0" xfId="0" applyFont="1" applyFill="1" applyAlignment="1">
      <alignment horizontal="center" vertical="center"/>
    </xf>
    <xf numFmtId="0" fontId="0" fillId="4" borderId="0" xfId="0" applyFill="1" applyAlignment="1">
      <alignment horizontal="center" vertical="center"/>
    </xf>
    <xf numFmtId="0" fontId="0" fillId="4" borderId="0" xfId="0" applyFill="1"/>
    <xf numFmtId="0" fontId="0" fillId="5" borderId="0" xfId="0" applyFill="1"/>
    <xf numFmtId="0" fontId="0" fillId="0" borderId="0" xfId="0" applyAlignment="1">
      <alignment horizontal="center"/>
    </xf>
    <xf numFmtId="0" fontId="0" fillId="2" borderId="0" xfId="0" applyFill="1"/>
    <xf numFmtId="0" fontId="2" fillId="0" borderId="0" xfId="1"/>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vertical="center" wrapText="1"/>
    </xf>
    <xf numFmtId="3" fontId="0" fillId="0" borderId="0" xfId="0" applyNumberFormat="1" applyAlignment="1">
      <alignment horizontal="center" vertical="center"/>
    </xf>
    <xf numFmtId="0" fontId="1" fillId="0" borderId="0" xfId="0" applyFont="1" applyFill="1" applyAlignment="1">
      <alignment horizontal="center" vertical="center"/>
    </xf>
    <xf numFmtId="0" fontId="0" fillId="0" borderId="0" xfId="0" applyAlignment="1">
      <alignment horizontal="left" vertical="top" wrapText="1"/>
    </xf>
    <xf numFmtId="0" fontId="1" fillId="0" borderId="0" xfId="0" applyFont="1" applyAlignment="1">
      <alignment horizontal="center" vertical="center"/>
    </xf>
    <xf numFmtId="0" fontId="0" fillId="0" borderId="0" xfId="0" applyAlignment="1">
      <alignment horizontal="center"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top"/>
    </xf>
    <xf numFmtId="0" fontId="4" fillId="0" borderId="0" xfId="0" applyFont="1" applyAlignment="1">
      <alignment horizontal="center" vertical="center"/>
    </xf>
    <xf numFmtId="0" fontId="5" fillId="0" borderId="0" xfId="0" applyFont="1" applyAlignment="1">
      <alignment horizontal="center" vertical="center"/>
    </xf>
    <xf numFmtId="0" fontId="5" fillId="4" borderId="0" xfId="0" applyFont="1" applyFill="1" applyAlignment="1">
      <alignment horizontal="center" vertical="center"/>
    </xf>
    <xf numFmtId="0" fontId="4" fillId="0" borderId="0" xfId="0" applyFont="1" applyAlignment="1">
      <alignment horizontal="center" vertical="center"/>
    </xf>
    <xf numFmtId="0" fontId="4" fillId="4" borderId="0" xfId="0" applyFont="1" applyFill="1" applyAlignment="1">
      <alignment horizontal="center" vertical="center"/>
    </xf>
    <xf numFmtId="0" fontId="4" fillId="0" borderId="0" xfId="0" applyFont="1" applyAlignment="1">
      <alignment horizontal="center"/>
    </xf>
    <xf numFmtId="0" fontId="4" fillId="4" borderId="0" xfId="0" applyFont="1" applyFill="1"/>
    <xf numFmtId="0" fontId="4" fillId="0" borderId="0" xfId="0" applyFont="1"/>
    <xf numFmtId="0" fontId="4" fillId="6" borderId="0" xfId="0" applyFont="1" applyFill="1"/>
    <xf numFmtId="0" fontId="4" fillId="0" borderId="0" xfId="0" applyFont="1" applyFill="1"/>
    <xf numFmtId="0" fontId="4" fillId="5" borderId="0" xfId="0" applyFont="1" applyFill="1"/>
    <xf numFmtId="0" fontId="4" fillId="0" borderId="0" xfId="0" applyFont="1" applyAlignment="1">
      <alignment horizontal="left" vertical="top" wrapText="1"/>
    </xf>
    <xf numFmtId="0" fontId="4" fillId="0" borderId="0" xfId="0" applyFont="1" applyAlignment="1">
      <alignment horizontal="left" vertical="top"/>
    </xf>
    <xf numFmtId="0" fontId="6" fillId="0" borderId="0" xfId="1" applyFont="1"/>
  </cellXfs>
  <cellStyles count="2">
    <cellStyle name="Normal" xfId="0" builtinId="0"/>
    <cellStyle name="Warning Text" xfId="1"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17</xdr:col>
      <xdr:colOff>368147</xdr:colOff>
      <xdr:row>0</xdr:row>
      <xdr:rowOff>38099</xdr:rowOff>
    </xdr:from>
    <xdr:to>
      <xdr:col>28</xdr:col>
      <xdr:colOff>485777</xdr:colOff>
      <xdr:row>27</xdr:row>
      <xdr:rowOff>9524</xdr:rowOff>
    </xdr:to>
    <xdr:pic>
      <xdr:nvPicPr>
        <xdr:cNvPr id="2" name="Picture 1">
          <a:extLst>
            <a:ext uri="{FF2B5EF4-FFF2-40B4-BE49-F238E27FC236}">
              <a16:creationId xmlns:a16="http://schemas.microsoft.com/office/drawing/2014/main" id="{4266ED1B-2B08-4561-A7BA-EAF0CBF1BBC0}"/>
            </a:ext>
          </a:extLst>
        </xdr:cNvPr>
        <xdr:cNvPicPr>
          <a:picLocks noChangeAspect="1"/>
        </xdr:cNvPicPr>
      </xdr:nvPicPr>
      <xdr:blipFill>
        <a:blip xmlns:r="http://schemas.openxmlformats.org/officeDocument/2006/relationships" r:embed="rId1"/>
        <a:stretch>
          <a:fillRect/>
        </a:stretch>
      </xdr:blipFill>
      <xdr:spPr>
        <a:xfrm>
          <a:off x="10731347" y="38099"/>
          <a:ext cx="6823230" cy="51149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2"/>
  <sheetViews>
    <sheetView zoomScale="115" zoomScaleNormal="115" workbookViewId="0">
      <selection activeCell="A4" sqref="A4:A6"/>
    </sheetView>
  </sheetViews>
  <sheetFormatPr defaultRowHeight="15" x14ac:dyDescent="0.25"/>
  <cols>
    <col min="1" max="1" width="12" bestFit="1" customWidth="1"/>
    <col min="2" max="2" width="12" customWidth="1"/>
    <col min="3" max="3" width="13.28515625" bestFit="1" customWidth="1"/>
    <col min="4" max="4" width="12.85546875" customWidth="1"/>
    <col min="6" max="6" width="12.42578125" bestFit="1" customWidth="1"/>
    <col min="7" max="8" width="14.28515625" bestFit="1" customWidth="1"/>
    <col min="11" max="11" width="15.42578125" bestFit="1" customWidth="1"/>
    <col min="12" max="12" width="14.28515625" bestFit="1" customWidth="1"/>
    <col min="16" max="16" width="11.85546875" customWidth="1"/>
    <col min="20" max="20" width="14.5703125" customWidth="1"/>
  </cols>
  <sheetData>
    <row r="1" spans="1:20" x14ac:dyDescent="0.25">
      <c r="A1" s="1"/>
      <c r="B1" s="1"/>
      <c r="C1" s="20" t="s">
        <v>5</v>
      </c>
      <c r="D1" s="20"/>
      <c r="E1" s="20"/>
      <c r="F1" s="20"/>
      <c r="G1" s="20"/>
      <c r="H1" s="20"/>
      <c r="I1" s="20"/>
      <c r="J1" s="20"/>
      <c r="K1" s="20"/>
      <c r="L1" s="20"/>
      <c r="M1" s="20"/>
      <c r="N1" s="20"/>
      <c r="O1" s="20"/>
      <c r="P1" s="20"/>
      <c r="Q1" s="20"/>
      <c r="R1" s="20"/>
      <c r="S1" s="20"/>
      <c r="T1" s="20"/>
    </row>
    <row r="2" spans="1:20" x14ac:dyDescent="0.25">
      <c r="A2" s="1"/>
      <c r="B2" s="1"/>
      <c r="C2" s="22" t="s">
        <v>0</v>
      </c>
      <c r="D2" s="22"/>
      <c r="E2" s="3"/>
      <c r="F2" s="6"/>
      <c r="G2" s="22" t="s">
        <v>1</v>
      </c>
      <c r="H2" s="22"/>
      <c r="I2" s="3"/>
      <c r="J2" s="6"/>
      <c r="K2" s="22" t="s">
        <v>2</v>
      </c>
      <c r="L2" s="22"/>
      <c r="M2" s="3"/>
      <c r="N2" s="6"/>
      <c r="O2" s="22" t="s">
        <v>3</v>
      </c>
      <c r="P2" s="22"/>
      <c r="Q2" s="3"/>
      <c r="R2" s="6"/>
      <c r="S2" s="22" t="s">
        <v>4</v>
      </c>
      <c r="T2" s="22"/>
    </row>
    <row r="3" spans="1:20" x14ac:dyDescent="0.25">
      <c r="A3" s="1"/>
      <c r="B3" s="1" t="s">
        <v>28</v>
      </c>
      <c r="C3" s="1" t="s">
        <v>6</v>
      </c>
      <c r="D3" s="1" t="s">
        <v>7</v>
      </c>
      <c r="E3" s="4"/>
      <c r="F3" s="7" t="s">
        <v>28</v>
      </c>
      <c r="G3" s="1" t="s">
        <v>6</v>
      </c>
      <c r="H3" s="1" t="s">
        <v>7</v>
      </c>
      <c r="I3" s="4"/>
      <c r="J3" s="7" t="s">
        <v>28</v>
      </c>
      <c r="K3" s="1" t="s">
        <v>6</v>
      </c>
      <c r="L3" s="1" t="s">
        <v>7</v>
      </c>
      <c r="M3" s="4"/>
      <c r="N3" s="7" t="s">
        <v>28</v>
      </c>
      <c r="O3" s="1" t="s">
        <v>6</v>
      </c>
      <c r="P3" s="1" t="s">
        <v>7</v>
      </c>
      <c r="Q3" s="4"/>
      <c r="R3" s="7" t="s">
        <v>28</v>
      </c>
      <c r="S3" s="1" t="s">
        <v>6</v>
      </c>
      <c r="T3" s="1" t="s">
        <v>7</v>
      </c>
    </row>
    <row r="4" spans="1:20" x14ac:dyDescent="0.25">
      <c r="A4" s="1" t="s">
        <v>9</v>
      </c>
      <c r="B4" s="1" t="s">
        <v>29</v>
      </c>
      <c r="C4" s="1" t="s">
        <v>13</v>
      </c>
      <c r="D4" s="1" t="s">
        <v>22</v>
      </c>
      <c r="E4" s="4"/>
      <c r="F4" s="7">
        <v>389</v>
      </c>
      <c r="G4" s="1" t="s">
        <v>14</v>
      </c>
      <c r="H4" s="1" t="s">
        <v>20</v>
      </c>
      <c r="I4" s="4"/>
      <c r="J4" s="7">
        <v>396.95</v>
      </c>
      <c r="K4" s="1" t="s">
        <v>15</v>
      </c>
      <c r="L4" s="1" t="s">
        <v>21</v>
      </c>
      <c r="M4" s="4"/>
      <c r="N4" s="7">
        <v>410.91</v>
      </c>
      <c r="O4" s="1" t="s">
        <v>16</v>
      </c>
      <c r="P4" s="1" t="s">
        <v>19</v>
      </c>
      <c r="Q4" s="4"/>
      <c r="R4" s="7">
        <v>427.63</v>
      </c>
      <c r="S4" s="1" t="s">
        <v>8</v>
      </c>
      <c r="T4" s="1" t="s">
        <v>23</v>
      </c>
    </row>
    <row r="5" spans="1:20" x14ac:dyDescent="0.25">
      <c r="A5" s="1"/>
      <c r="B5" s="1"/>
      <c r="C5" s="1"/>
      <c r="D5" s="1"/>
      <c r="E5" s="4"/>
      <c r="F5" s="7"/>
      <c r="G5" s="1"/>
      <c r="H5" s="1"/>
      <c r="I5" s="4"/>
      <c r="J5" s="7"/>
      <c r="K5" s="1"/>
      <c r="L5" s="1"/>
      <c r="M5" s="4"/>
      <c r="N5" s="7"/>
      <c r="O5" s="1"/>
      <c r="P5" s="1"/>
      <c r="Q5" s="4"/>
      <c r="R5" s="7"/>
      <c r="S5" s="1"/>
      <c r="T5" s="1"/>
    </row>
    <row r="6" spans="1:20" x14ac:dyDescent="0.25">
      <c r="A6" s="1" t="s">
        <v>10</v>
      </c>
      <c r="B6" s="1" t="s">
        <v>30</v>
      </c>
      <c r="C6" s="1" t="s">
        <v>11</v>
      </c>
      <c r="D6" s="1" t="s">
        <v>25</v>
      </c>
      <c r="E6" s="4"/>
      <c r="F6" s="7" t="s">
        <v>31</v>
      </c>
      <c r="G6" s="1" t="s">
        <v>12</v>
      </c>
      <c r="H6" s="1" t="s">
        <v>26</v>
      </c>
      <c r="I6" s="4"/>
      <c r="J6" s="7">
        <v>19.190000000000001</v>
      </c>
      <c r="K6" s="1" t="s">
        <v>32</v>
      </c>
      <c r="L6" s="7" t="s">
        <v>27</v>
      </c>
      <c r="M6" s="4"/>
      <c r="N6" s="7">
        <v>420.3</v>
      </c>
      <c r="O6" s="1" t="s">
        <v>17</v>
      </c>
      <c r="P6" s="2">
        <v>408.95</v>
      </c>
      <c r="Q6" s="4"/>
      <c r="R6" s="7">
        <v>431.92</v>
      </c>
      <c r="S6" s="1" t="s">
        <v>18</v>
      </c>
      <c r="T6" s="2" t="s">
        <v>24</v>
      </c>
    </row>
    <row r="7" spans="1:20" x14ac:dyDescent="0.25">
      <c r="E7" s="5"/>
      <c r="F7" s="8"/>
      <c r="I7" s="5"/>
      <c r="J7" s="8"/>
      <c r="M7" s="5"/>
      <c r="N7" s="8"/>
      <c r="Q7" s="5"/>
      <c r="R7" s="8"/>
    </row>
    <row r="12" spans="1:20" ht="15" customHeight="1" x14ac:dyDescent="0.25">
      <c r="A12" s="21" t="s">
        <v>33</v>
      </c>
      <c r="B12" s="21"/>
      <c r="C12" s="21"/>
      <c r="D12" s="21"/>
      <c r="E12" s="21"/>
      <c r="F12" s="21"/>
      <c r="G12" s="21"/>
      <c r="H12" s="21"/>
      <c r="I12" s="21"/>
      <c r="J12" s="21"/>
      <c r="K12" s="21"/>
      <c r="L12" s="21"/>
      <c r="M12" s="21"/>
      <c r="N12" s="21"/>
      <c r="O12" s="21"/>
      <c r="P12" s="21"/>
      <c r="Q12" s="21"/>
      <c r="R12" s="21"/>
      <c r="S12" s="21"/>
      <c r="T12" s="21"/>
    </row>
    <row r="13" spans="1:20" x14ac:dyDescent="0.25">
      <c r="A13" s="21"/>
      <c r="B13" s="21"/>
      <c r="C13" s="21"/>
      <c r="D13" s="21"/>
      <c r="E13" s="21"/>
      <c r="F13" s="21"/>
      <c r="G13" s="21"/>
      <c r="H13" s="21"/>
      <c r="I13" s="21"/>
      <c r="J13" s="21"/>
      <c r="K13" s="21"/>
      <c r="L13" s="21"/>
      <c r="M13" s="21"/>
      <c r="N13" s="21"/>
      <c r="O13" s="21"/>
      <c r="P13" s="21"/>
      <c r="Q13" s="21"/>
      <c r="R13" s="21"/>
      <c r="S13" s="21"/>
      <c r="T13" s="21"/>
    </row>
    <row r="14" spans="1:20" x14ac:dyDescent="0.25">
      <c r="A14" s="21"/>
      <c r="B14" s="21"/>
      <c r="C14" s="21"/>
      <c r="D14" s="21"/>
      <c r="E14" s="21"/>
      <c r="F14" s="21"/>
      <c r="G14" s="21"/>
      <c r="H14" s="21"/>
      <c r="I14" s="21"/>
      <c r="J14" s="21"/>
      <c r="K14" s="21"/>
      <c r="L14" s="21"/>
      <c r="M14" s="21"/>
      <c r="N14" s="21"/>
      <c r="O14" s="21"/>
      <c r="P14" s="21"/>
      <c r="Q14" s="21"/>
      <c r="R14" s="21"/>
      <c r="S14" s="21"/>
      <c r="T14" s="21"/>
    </row>
    <row r="15" spans="1:20" x14ac:dyDescent="0.25">
      <c r="A15" s="21"/>
      <c r="B15" s="21"/>
      <c r="C15" s="21"/>
      <c r="D15" s="21"/>
      <c r="E15" s="21"/>
      <c r="F15" s="21"/>
      <c r="G15" s="21"/>
      <c r="H15" s="21"/>
      <c r="I15" s="21"/>
      <c r="J15" s="21"/>
      <c r="K15" s="21"/>
      <c r="L15" s="21"/>
      <c r="M15" s="21"/>
      <c r="N15" s="21"/>
      <c r="O15" s="21"/>
      <c r="P15" s="21"/>
      <c r="Q15" s="21"/>
      <c r="R15" s="21"/>
      <c r="S15" s="21"/>
      <c r="T15" s="21"/>
    </row>
    <row r="16" spans="1:20" x14ac:dyDescent="0.25">
      <c r="A16" s="21"/>
      <c r="B16" s="21"/>
      <c r="C16" s="21"/>
      <c r="D16" s="21"/>
      <c r="E16" s="21"/>
      <c r="F16" s="21"/>
      <c r="G16" s="21"/>
      <c r="H16" s="21"/>
      <c r="I16" s="21"/>
      <c r="J16" s="21"/>
      <c r="K16" s="21"/>
      <c r="L16" s="21"/>
      <c r="M16" s="21"/>
      <c r="N16" s="21"/>
      <c r="O16" s="21"/>
      <c r="P16" s="21"/>
      <c r="Q16" s="21"/>
      <c r="R16" s="21"/>
      <c r="S16" s="21"/>
      <c r="T16" s="21"/>
    </row>
    <row r="17" spans="1:20" x14ac:dyDescent="0.25">
      <c r="A17" s="21"/>
      <c r="B17" s="21"/>
      <c r="C17" s="21"/>
      <c r="D17" s="21"/>
      <c r="E17" s="21"/>
      <c r="F17" s="21"/>
      <c r="G17" s="21"/>
      <c r="H17" s="21"/>
      <c r="I17" s="21"/>
      <c r="J17" s="21"/>
      <c r="K17" s="21"/>
      <c r="L17" s="21"/>
      <c r="M17" s="21"/>
      <c r="N17" s="21"/>
      <c r="O17" s="21"/>
      <c r="P17" s="21"/>
      <c r="Q17" s="21"/>
      <c r="R17" s="21"/>
      <c r="S17" s="21"/>
      <c r="T17" s="21"/>
    </row>
    <row r="18" spans="1:20" x14ac:dyDescent="0.25">
      <c r="A18" s="21"/>
      <c r="B18" s="21"/>
      <c r="C18" s="21"/>
      <c r="D18" s="21"/>
      <c r="E18" s="21"/>
      <c r="F18" s="21"/>
      <c r="G18" s="21"/>
      <c r="H18" s="21"/>
      <c r="I18" s="21"/>
      <c r="J18" s="21"/>
      <c r="K18" s="21"/>
      <c r="L18" s="21"/>
      <c r="M18" s="21"/>
      <c r="N18" s="21"/>
      <c r="O18" s="21"/>
      <c r="P18" s="21"/>
      <c r="Q18" s="21"/>
      <c r="R18" s="21"/>
      <c r="S18" s="21"/>
      <c r="T18" s="21"/>
    </row>
    <row r="19" spans="1:20" x14ac:dyDescent="0.25">
      <c r="A19" s="21"/>
      <c r="B19" s="21"/>
      <c r="C19" s="21"/>
      <c r="D19" s="21"/>
      <c r="E19" s="21"/>
      <c r="F19" s="21"/>
      <c r="G19" s="21"/>
      <c r="H19" s="21"/>
      <c r="I19" s="21"/>
      <c r="J19" s="21"/>
      <c r="K19" s="21"/>
      <c r="L19" s="21"/>
      <c r="M19" s="21"/>
      <c r="N19" s="21"/>
      <c r="O19" s="21"/>
      <c r="P19" s="21"/>
      <c r="Q19" s="21"/>
      <c r="R19" s="21"/>
      <c r="S19" s="21"/>
      <c r="T19" s="21"/>
    </row>
    <row r="20" spans="1:20" x14ac:dyDescent="0.25">
      <c r="A20" s="21"/>
      <c r="B20" s="21"/>
      <c r="C20" s="21"/>
      <c r="D20" s="21"/>
      <c r="E20" s="21"/>
      <c r="F20" s="21"/>
      <c r="G20" s="21"/>
      <c r="H20" s="21"/>
      <c r="I20" s="21"/>
      <c r="J20" s="21"/>
      <c r="K20" s="21"/>
      <c r="L20" s="21"/>
      <c r="M20" s="21"/>
      <c r="N20" s="21"/>
      <c r="O20" s="21"/>
      <c r="P20" s="21"/>
      <c r="Q20" s="21"/>
      <c r="R20" s="21"/>
      <c r="S20" s="21"/>
      <c r="T20" s="21"/>
    </row>
    <row r="21" spans="1:20" x14ac:dyDescent="0.25">
      <c r="A21" s="21"/>
      <c r="B21" s="21"/>
      <c r="C21" s="21"/>
      <c r="D21" s="21"/>
      <c r="E21" s="21"/>
      <c r="F21" s="21"/>
      <c r="G21" s="21"/>
      <c r="H21" s="21"/>
      <c r="I21" s="21"/>
      <c r="J21" s="21"/>
      <c r="K21" s="21"/>
      <c r="L21" s="21"/>
      <c r="M21" s="21"/>
      <c r="N21" s="21"/>
      <c r="O21" s="21"/>
      <c r="P21" s="21"/>
      <c r="Q21" s="21"/>
      <c r="R21" s="21"/>
      <c r="S21" s="21"/>
      <c r="T21" s="21"/>
    </row>
    <row r="22" spans="1:20" ht="81.75" customHeight="1" x14ac:dyDescent="0.25">
      <c r="A22" s="21"/>
      <c r="B22" s="21"/>
      <c r="C22" s="21"/>
      <c r="D22" s="21"/>
      <c r="E22" s="21"/>
      <c r="F22" s="21"/>
      <c r="G22" s="21"/>
      <c r="H22" s="21"/>
      <c r="I22" s="21"/>
      <c r="J22" s="21"/>
      <c r="K22" s="21"/>
      <c r="L22" s="21"/>
      <c r="M22" s="21"/>
      <c r="N22" s="21"/>
      <c r="O22" s="21"/>
      <c r="P22" s="21"/>
      <c r="Q22" s="21"/>
      <c r="R22" s="21"/>
      <c r="S22" s="21"/>
      <c r="T22" s="21"/>
    </row>
  </sheetData>
  <mergeCells count="7">
    <mergeCell ref="C1:T1"/>
    <mergeCell ref="A12:T22"/>
    <mergeCell ref="C2:D2"/>
    <mergeCell ref="G2:H2"/>
    <mergeCell ref="K2:L2"/>
    <mergeCell ref="O2:P2"/>
    <mergeCell ref="S2:T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topLeftCell="A2" zoomScale="120" zoomScaleNormal="120" workbookViewId="0">
      <selection activeCell="A2" sqref="A2:N26"/>
    </sheetView>
  </sheetViews>
  <sheetFormatPr defaultRowHeight="15" x14ac:dyDescent="0.25"/>
  <cols>
    <col min="1" max="1" width="8.140625" bestFit="1" customWidth="1"/>
    <col min="2" max="2" width="19.28515625" bestFit="1" customWidth="1"/>
    <col min="3" max="3" width="11.85546875" customWidth="1"/>
    <col min="4" max="4" width="11.5703125" customWidth="1"/>
    <col min="5" max="5" width="12.42578125" customWidth="1"/>
    <col min="6" max="6" width="14" customWidth="1"/>
    <col min="7" max="7" width="14.5703125" customWidth="1"/>
    <col min="9" max="9" width="14.28515625" bestFit="1" customWidth="1"/>
    <col min="10" max="10" width="11.5703125" bestFit="1" customWidth="1"/>
    <col min="11" max="11" width="13.140625" customWidth="1"/>
    <col min="12" max="12" width="12.140625" customWidth="1"/>
    <col min="13" max="13" width="14.140625" customWidth="1"/>
    <col min="14" max="14" width="13.5703125" customWidth="1"/>
    <col min="15" max="15" width="11.42578125" customWidth="1"/>
  </cols>
  <sheetData>
    <row r="1" spans="1:15" x14ac:dyDescent="0.25">
      <c r="A1" s="20" t="s">
        <v>5</v>
      </c>
      <c r="B1" s="20"/>
      <c r="C1" s="20"/>
      <c r="D1" s="20"/>
      <c r="E1" s="20"/>
      <c r="F1" s="20"/>
      <c r="G1" s="20"/>
      <c r="H1" s="20"/>
      <c r="I1" s="20"/>
      <c r="J1" s="20"/>
      <c r="K1" s="20"/>
      <c r="L1" s="20"/>
      <c r="M1" s="20"/>
      <c r="N1" s="20"/>
      <c r="O1" s="20"/>
    </row>
    <row r="2" spans="1:15" x14ac:dyDescent="0.25">
      <c r="A2" s="1"/>
      <c r="B2" s="22" t="s">
        <v>0</v>
      </c>
      <c r="C2" s="22"/>
      <c r="D2" s="22"/>
      <c r="E2" s="22"/>
      <c r="F2" s="22"/>
      <c r="G2" s="22"/>
      <c r="H2" s="9"/>
      <c r="I2" s="22" t="s">
        <v>1</v>
      </c>
      <c r="J2" s="22"/>
      <c r="K2" s="22"/>
      <c r="L2" s="22"/>
      <c r="M2" s="22"/>
      <c r="N2" s="22"/>
      <c r="O2" s="9"/>
    </row>
    <row r="3" spans="1:15" x14ac:dyDescent="0.25">
      <c r="A3" s="1"/>
      <c r="B3" s="25" t="s">
        <v>28</v>
      </c>
      <c r="C3" s="25"/>
      <c r="D3" s="25" t="s">
        <v>6</v>
      </c>
      <c r="E3" s="25"/>
      <c r="F3" s="25" t="s">
        <v>7</v>
      </c>
      <c r="G3" s="25"/>
      <c r="H3" s="10"/>
      <c r="I3" s="25" t="s">
        <v>28</v>
      </c>
      <c r="J3" s="25"/>
      <c r="K3" s="25" t="s">
        <v>6</v>
      </c>
      <c r="L3" s="25"/>
      <c r="M3" s="25" t="s">
        <v>7</v>
      </c>
      <c r="N3" s="25"/>
      <c r="O3" s="10"/>
    </row>
    <row r="4" spans="1:15" x14ac:dyDescent="0.25">
      <c r="A4" s="13" t="s">
        <v>38</v>
      </c>
      <c r="B4" s="1" t="s">
        <v>9</v>
      </c>
      <c r="C4" s="1" t="s">
        <v>10</v>
      </c>
      <c r="D4" s="1" t="s">
        <v>9</v>
      </c>
      <c r="E4" s="1" t="s">
        <v>10</v>
      </c>
      <c r="F4" s="1" t="s">
        <v>9</v>
      </c>
      <c r="G4" s="1" t="s">
        <v>10</v>
      </c>
      <c r="H4" s="11"/>
      <c r="I4" s="1" t="s">
        <v>9</v>
      </c>
      <c r="J4" s="1" t="s">
        <v>10</v>
      </c>
      <c r="K4" s="1" t="s">
        <v>9</v>
      </c>
      <c r="L4" s="1" t="s">
        <v>10</v>
      </c>
      <c r="M4" s="1" t="s">
        <v>9</v>
      </c>
      <c r="N4" s="1" t="s">
        <v>10</v>
      </c>
      <c r="O4" s="11"/>
    </row>
    <row r="5" spans="1:15" x14ac:dyDescent="0.25">
      <c r="A5" s="1" t="s">
        <v>34</v>
      </c>
      <c r="B5" t="s">
        <v>60</v>
      </c>
      <c r="D5">
        <v>384.2</v>
      </c>
      <c r="F5" t="s">
        <v>43</v>
      </c>
      <c r="H5" s="11"/>
      <c r="I5" t="s">
        <v>61</v>
      </c>
      <c r="K5">
        <v>401.83</v>
      </c>
      <c r="M5" t="s">
        <v>44</v>
      </c>
      <c r="O5" s="11"/>
    </row>
    <row r="6" spans="1:15" x14ac:dyDescent="0.25">
      <c r="A6" s="1" t="s">
        <v>36</v>
      </c>
      <c r="B6" t="s">
        <v>66</v>
      </c>
      <c r="D6" s="14">
        <v>406.3</v>
      </c>
      <c r="F6" t="s">
        <v>50</v>
      </c>
      <c r="H6" s="11"/>
      <c r="I6" s="14" t="s">
        <v>65</v>
      </c>
      <c r="K6">
        <v>395.01</v>
      </c>
      <c r="M6" t="s">
        <v>49</v>
      </c>
      <c r="O6" s="11"/>
    </row>
    <row r="7" spans="1:15" x14ac:dyDescent="0.25">
      <c r="A7" s="1" t="s">
        <v>35</v>
      </c>
      <c r="B7" t="s">
        <v>67</v>
      </c>
      <c r="D7">
        <v>408.64</v>
      </c>
      <c r="F7" t="s">
        <v>54</v>
      </c>
      <c r="H7" s="11"/>
      <c r="I7" t="s">
        <v>68</v>
      </c>
      <c r="K7">
        <v>398.36</v>
      </c>
      <c r="M7" t="s">
        <v>53</v>
      </c>
      <c r="O7" s="11"/>
    </row>
    <row r="8" spans="1:15" x14ac:dyDescent="0.25">
      <c r="A8" s="1" t="s">
        <v>37</v>
      </c>
      <c r="B8" t="s">
        <v>73</v>
      </c>
      <c r="D8">
        <v>370.46</v>
      </c>
      <c r="F8" s="14" t="s">
        <v>58</v>
      </c>
      <c r="H8" s="11"/>
      <c r="I8" t="s">
        <v>74</v>
      </c>
      <c r="K8">
        <v>399.6</v>
      </c>
      <c r="M8" t="s">
        <v>57</v>
      </c>
      <c r="O8" s="11"/>
    </row>
    <row r="9" spans="1:15" x14ac:dyDescent="0.25">
      <c r="A9" s="12"/>
      <c r="B9" s="12"/>
      <c r="C9" s="12"/>
      <c r="D9" s="12"/>
      <c r="E9" s="12"/>
      <c r="F9" s="12"/>
      <c r="G9" s="12"/>
      <c r="H9" s="12"/>
      <c r="I9" s="12"/>
      <c r="J9" s="12"/>
      <c r="K9" s="12"/>
      <c r="L9" s="12"/>
      <c r="M9" s="12"/>
      <c r="N9" s="12"/>
      <c r="O9" s="12"/>
    </row>
    <row r="10" spans="1:15" x14ac:dyDescent="0.25">
      <c r="A10" s="12"/>
      <c r="B10" s="12"/>
      <c r="C10" s="12"/>
      <c r="D10" s="12"/>
      <c r="E10" s="12"/>
      <c r="F10" s="12"/>
      <c r="G10" s="12"/>
      <c r="H10" s="12"/>
      <c r="I10" s="12"/>
      <c r="J10" s="12"/>
      <c r="K10" s="12"/>
      <c r="L10" s="12"/>
      <c r="M10" s="12"/>
      <c r="N10" s="12"/>
      <c r="O10" s="12"/>
    </row>
    <row r="11" spans="1:15" x14ac:dyDescent="0.25">
      <c r="B11" s="22" t="s">
        <v>2</v>
      </c>
      <c r="C11" s="22"/>
      <c r="D11" s="22"/>
      <c r="E11" s="22"/>
      <c r="F11" s="22"/>
      <c r="G11" s="22"/>
      <c r="H11" s="11"/>
      <c r="I11" s="22" t="s">
        <v>39</v>
      </c>
      <c r="J11" s="22"/>
      <c r="K11" s="22"/>
      <c r="L11" s="22"/>
      <c r="M11" s="22"/>
      <c r="N11" s="22"/>
      <c r="O11" s="11"/>
    </row>
    <row r="12" spans="1:15" x14ac:dyDescent="0.25">
      <c r="A12" s="1"/>
      <c r="B12" s="25" t="s">
        <v>28</v>
      </c>
      <c r="C12" s="25"/>
      <c r="D12" s="25" t="s">
        <v>6</v>
      </c>
      <c r="E12" s="25"/>
      <c r="F12" s="25" t="s">
        <v>7</v>
      </c>
      <c r="G12" s="25"/>
      <c r="H12" s="11"/>
      <c r="I12" s="25" t="s">
        <v>28</v>
      </c>
      <c r="J12" s="25"/>
      <c r="K12" s="25" t="s">
        <v>6</v>
      </c>
      <c r="L12" s="25"/>
      <c r="M12" s="25" t="s">
        <v>7</v>
      </c>
      <c r="N12" s="25"/>
      <c r="O12" s="11"/>
    </row>
    <row r="13" spans="1:15" x14ac:dyDescent="0.25">
      <c r="B13" s="1" t="s">
        <v>9</v>
      </c>
      <c r="C13" s="1" t="s">
        <v>10</v>
      </c>
      <c r="D13" s="1" t="s">
        <v>9</v>
      </c>
      <c r="E13" s="1" t="s">
        <v>10</v>
      </c>
      <c r="F13" s="1" t="s">
        <v>9</v>
      </c>
      <c r="G13" s="1" t="s">
        <v>10</v>
      </c>
      <c r="H13" s="11"/>
      <c r="I13" s="1" t="s">
        <v>9</v>
      </c>
      <c r="J13" s="1" t="s">
        <v>10</v>
      </c>
      <c r="K13" s="1" t="s">
        <v>9</v>
      </c>
      <c r="L13" s="1" t="s">
        <v>10</v>
      </c>
      <c r="M13" s="1" t="s">
        <v>9</v>
      </c>
      <c r="N13" s="1" t="s">
        <v>10</v>
      </c>
      <c r="O13" s="11"/>
    </row>
    <row r="14" spans="1:15" x14ac:dyDescent="0.25">
      <c r="A14" s="1" t="s">
        <v>34</v>
      </c>
      <c r="B14" t="s">
        <v>62</v>
      </c>
      <c r="D14">
        <v>416.14</v>
      </c>
      <c r="F14" t="s">
        <v>45</v>
      </c>
      <c r="H14" s="11"/>
      <c r="I14" t="s">
        <v>59</v>
      </c>
      <c r="K14">
        <v>440.53</v>
      </c>
      <c r="M14" t="s">
        <v>46</v>
      </c>
      <c r="O14" s="11"/>
    </row>
    <row r="15" spans="1:15" x14ac:dyDescent="0.25">
      <c r="A15" s="1" t="s">
        <v>36</v>
      </c>
      <c r="B15" t="s">
        <v>64</v>
      </c>
      <c r="D15">
        <v>412.3</v>
      </c>
      <c r="F15" t="s">
        <v>48</v>
      </c>
      <c r="H15" s="11"/>
      <c r="I15" t="s">
        <v>63</v>
      </c>
      <c r="K15">
        <v>439.81</v>
      </c>
      <c r="M15" t="s">
        <v>47</v>
      </c>
      <c r="O15" s="11"/>
    </row>
    <row r="16" spans="1:15" x14ac:dyDescent="0.25">
      <c r="A16" s="1" t="s">
        <v>35</v>
      </c>
      <c r="B16" t="s">
        <v>69</v>
      </c>
      <c r="D16">
        <v>410.49</v>
      </c>
      <c r="F16" t="s">
        <v>52</v>
      </c>
      <c r="H16" s="11"/>
      <c r="I16" t="s">
        <v>70</v>
      </c>
      <c r="K16">
        <v>446.03</v>
      </c>
      <c r="M16" t="s">
        <v>51</v>
      </c>
      <c r="O16" s="11"/>
    </row>
    <row r="17" spans="1:15" x14ac:dyDescent="0.25">
      <c r="A17" s="1" t="s">
        <v>37</v>
      </c>
      <c r="B17" t="s">
        <v>75</v>
      </c>
      <c r="D17">
        <v>408.15</v>
      </c>
      <c r="F17" t="s">
        <v>56</v>
      </c>
      <c r="H17" s="11"/>
      <c r="I17" t="s">
        <v>76</v>
      </c>
      <c r="K17">
        <v>444.10399999999998</v>
      </c>
      <c r="M17" t="s">
        <v>55</v>
      </c>
      <c r="O17" s="11"/>
    </row>
    <row r="18" spans="1:15" x14ac:dyDescent="0.25">
      <c r="A18" s="12"/>
      <c r="B18" s="12"/>
      <c r="C18" s="12"/>
      <c r="D18" s="12"/>
      <c r="E18" s="12"/>
      <c r="F18" s="12"/>
      <c r="G18" s="12"/>
      <c r="H18" s="12"/>
      <c r="I18" s="12"/>
      <c r="J18" s="12"/>
      <c r="K18" s="12"/>
      <c r="L18" s="12"/>
      <c r="M18" s="12"/>
      <c r="N18" s="12"/>
      <c r="O18" s="12"/>
    </row>
    <row r="19" spans="1:15" x14ac:dyDescent="0.25">
      <c r="A19" s="12"/>
      <c r="B19" s="12"/>
      <c r="C19" s="12"/>
      <c r="D19" s="12"/>
      <c r="E19" s="12"/>
      <c r="F19" s="12"/>
      <c r="G19" s="12"/>
      <c r="H19" s="12"/>
      <c r="I19" s="12"/>
      <c r="J19" s="12"/>
      <c r="K19" s="12"/>
      <c r="L19" s="12"/>
      <c r="M19" s="12"/>
      <c r="N19" s="12"/>
      <c r="O19" s="12"/>
    </row>
    <row r="20" spans="1:15" x14ac:dyDescent="0.25">
      <c r="B20" s="22" t="s">
        <v>4</v>
      </c>
      <c r="C20" s="22"/>
      <c r="D20" s="22"/>
      <c r="E20" s="22"/>
      <c r="F20" s="22"/>
      <c r="G20" s="22"/>
      <c r="H20" s="11"/>
      <c r="I20" s="21" t="s">
        <v>41</v>
      </c>
      <c r="J20" s="26"/>
      <c r="K20" s="26"/>
      <c r="L20" s="26"/>
      <c r="M20" s="26"/>
      <c r="N20" s="26"/>
      <c r="O20" s="11"/>
    </row>
    <row r="21" spans="1:15" x14ac:dyDescent="0.25">
      <c r="A21" s="1"/>
      <c r="B21" s="25" t="s">
        <v>28</v>
      </c>
      <c r="C21" s="25"/>
      <c r="D21" s="25" t="s">
        <v>6</v>
      </c>
      <c r="E21" s="25"/>
      <c r="F21" s="25" t="s">
        <v>7</v>
      </c>
      <c r="G21" s="25"/>
      <c r="H21" s="11"/>
      <c r="I21" s="26"/>
      <c r="J21" s="26"/>
      <c r="K21" s="26"/>
      <c r="L21" s="26"/>
      <c r="M21" s="26"/>
      <c r="N21" s="26"/>
      <c r="O21" s="11"/>
    </row>
    <row r="22" spans="1:15" x14ac:dyDescent="0.25">
      <c r="B22" s="1" t="s">
        <v>9</v>
      </c>
      <c r="C22" s="1" t="s">
        <v>10</v>
      </c>
      <c r="D22" s="1" t="s">
        <v>9</v>
      </c>
      <c r="E22" s="1" t="s">
        <v>10</v>
      </c>
      <c r="F22" s="1" t="s">
        <v>9</v>
      </c>
      <c r="G22" s="1" t="s">
        <v>10</v>
      </c>
      <c r="H22" s="11"/>
      <c r="I22" s="26"/>
      <c r="J22" s="26"/>
      <c r="K22" s="26"/>
      <c r="L22" s="26"/>
      <c r="M22" s="26"/>
      <c r="N22" s="26"/>
      <c r="O22" s="11"/>
    </row>
    <row r="23" spans="1:15" x14ac:dyDescent="0.25">
      <c r="A23" s="1" t="s">
        <v>34</v>
      </c>
      <c r="B23" s="15" t="s">
        <v>40</v>
      </c>
      <c r="C23" s="15" t="s">
        <v>40</v>
      </c>
      <c r="D23" s="15" t="s">
        <v>40</v>
      </c>
      <c r="E23" s="15" t="s">
        <v>40</v>
      </c>
      <c r="F23" s="15" t="s">
        <v>40</v>
      </c>
      <c r="G23" s="15" t="s">
        <v>40</v>
      </c>
      <c r="H23" s="11"/>
      <c r="I23" s="26"/>
      <c r="J23" s="26"/>
      <c r="K23" s="26"/>
      <c r="L23" s="26"/>
      <c r="M23" s="26"/>
      <c r="N23" s="26"/>
      <c r="O23" s="11"/>
    </row>
    <row r="24" spans="1:15" x14ac:dyDescent="0.25">
      <c r="A24" s="1" t="s">
        <v>36</v>
      </c>
      <c r="B24" s="15" t="s">
        <v>40</v>
      </c>
      <c r="C24" s="15" t="s">
        <v>40</v>
      </c>
      <c r="D24" s="15" t="s">
        <v>40</v>
      </c>
      <c r="E24" s="15" t="s">
        <v>40</v>
      </c>
      <c r="F24" s="15" t="s">
        <v>40</v>
      </c>
      <c r="G24" s="15" t="s">
        <v>40</v>
      </c>
      <c r="H24" s="11"/>
      <c r="I24" s="26"/>
      <c r="J24" s="26"/>
      <c r="K24" s="26"/>
      <c r="L24" s="26"/>
      <c r="M24" s="26"/>
      <c r="N24" s="26"/>
      <c r="O24" s="11"/>
    </row>
    <row r="25" spans="1:15" x14ac:dyDescent="0.25">
      <c r="A25" s="1" t="s">
        <v>35</v>
      </c>
      <c r="B25" s="15" t="s">
        <v>40</v>
      </c>
      <c r="C25" s="15" t="s">
        <v>40</v>
      </c>
      <c r="D25" s="15" t="s">
        <v>40</v>
      </c>
      <c r="E25" s="15" t="s">
        <v>40</v>
      </c>
      <c r="F25" s="15" t="s">
        <v>40</v>
      </c>
      <c r="G25" s="15" t="s">
        <v>40</v>
      </c>
      <c r="H25" s="11"/>
      <c r="I25" s="26"/>
      <c r="J25" s="26"/>
      <c r="K25" s="26"/>
      <c r="L25" s="26"/>
      <c r="M25" s="26"/>
      <c r="N25" s="26"/>
      <c r="O25" s="11"/>
    </row>
    <row r="26" spans="1:15" x14ac:dyDescent="0.25">
      <c r="A26" s="1" t="s">
        <v>37</v>
      </c>
      <c r="B26" s="15" t="s">
        <v>40</v>
      </c>
      <c r="C26" s="15" t="s">
        <v>40</v>
      </c>
      <c r="D26" s="15" t="s">
        <v>40</v>
      </c>
      <c r="E26" s="15" t="s">
        <v>40</v>
      </c>
      <c r="F26" s="15" t="s">
        <v>40</v>
      </c>
      <c r="G26" s="15" t="s">
        <v>40</v>
      </c>
      <c r="H26" s="11"/>
      <c r="I26" s="26"/>
      <c r="J26" s="26"/>
      <c r="K26" s="26"/>
      <c r="L26" s="26"/>
      <c r="M26" s="26"/>
      <c r="N26" s="26"/>
      <c r="O26" s="11"/>
    </row>
    <row r="28" spans="1:15" x14ac:dyDescent="0.25">
      <c r="I28" s="23" t="s">
        <v>77</v>
      </c>
      <c r="J28" s="24"/>
      <c r="K28" s="24"/>
      <c r="L28" s="24"/>
      <c r="M28" s="24"/>
      <c r="N28" s="24"/>
    </row>
    <row r="29" spans="1:15" x14ac:dyDescent="0.25">
      <c r="I29" s="24"/>
      <c r="J29" s="24"/>
      <c r="K29" s="24"/>
      <c r="L29" s="24"/>
      <c r="M29" s="24"/>
      <c r="N29" s="24"/>
    </row>
    <row r="30" spans="1:15" x14ac:dyDescent="0.25">
      <c r="B30" t="s">
        <v>71</v>
      </c>
      <c r="I30" s="24"/>
      <c r="J30" s="24"/>
      <c r="K30" s="24"/>
      <c r="L30" s="24"/>
      <c r="M30" s="24"/>
      <c r="N30" s="24"/>
    </row>
    <row r="31" spans="1:15" x14ac:dyDescent="0.25">
      <c r="B31" t="s">
        <v>72</v>
      </c>
      <c r="I31" s="24"/>
      <c r="J31" s="24"/>
      <c r="K31" s="24"/>
      <c r="L31" s="24"/>
      <c r="M31" s="24"/>
      <c r="N31" s="24"/>
    </row>
    <row r="32" spans="1:15" x14ac:dyDescent="0.25">
      <c r="I32" s="24"/>
      <c r="J32" s="24"/>
      <c r="K32" s="24"/>
      <c r="L32" s="24"/>
      <c r="M32" s="24"/>
      <c r="N32" s="24"/>
    </row>
    <row r="33" spans="9:14" x14ac:dyDescent="0.25">
      <c r="I33" s="24"/>
      <c r="J33" s="24"/>
      <c r="K33" s="24"/>
      <c r="L33" s="24"/>
      <c r="M33" s="24"/>
      <c r="N33" s="24"/>
    </row>
    <row r="34" spans="9:14" x14ac:dyDescent="0.25">
      <c r="I34" s="24"/>
      <c r="J34" s="24"/>
      <c r="K34" s="24"/>
      <c r="L34" s="24"/>
      <c r="M34" s="24"/>
      <c r="N34" s="24"/>
    </row>
    <row r="35" spans="9:14" x14ac:dyDescent="0.25">
      <c r="I35" s="24"/>
      <c r="J35" s="24"/>
      <c r="K35" s="24"/>
      <c r="L35" s="24"/>
      <c r="M35" s="24"/>
      <c r="N35" s="24"/>
    </row>
  </sheetData>
  <dataConsolidate/>
  <mergeCells count="23">
    <mergeCell ref="F21:G21"/>
    <mergeCell ref="I20:N26"/>
    <mergeCell ref="A1:O1"/>
    <mergeCell ref="M3:N3"/>
    <mergeCell ref="B3:C3"/>
    <mergeCell ref="D3:E3"/>
    <mergeCell ref="F3:G3"/>
    <mergeCell ref="I28:N35"/>
    <mergeCell ref="B2:G2"/>
    <mergeCell ref="I3:J3"/>
    <mergeCell ref="K3:L3"/>
    <mergeCell ref="I2:N2"/>
    <mergeCell ref="B11:G11"/>
    <mergeCell ref="I11:N11"/>
    <mergeCell ref="B12:C12"/>
    <mergeCell ref="D12:E12"/>
    <mergeCell ref="F12:G12"/>
    <mergeCell ref="I12:J12"/>
    <mergeCell ref="K12:L12"/>
    <mergeCell ref="M12:N12"/>
    <mergeCell ref="B20:G20"/>
    <mergeCell ref="B21:C21"/>
    <mergeCell ref="D21:E2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tabSelected="1" workbookViewId="0">
      <selection activeCell="J33" sqref="J33"/>
    </sheetView>
  </sheetViews>
  <sheetFormatPr defaultRowHeight="15" x14ac:dyDescent="0.25"/>
  <cols>
    <col min="1" max="1" width="20.7109375" bestFit="1" customWidth="1"/>
    <col min="2" max="2" width="16.7109375" bestFit="1" customWidth="1"/>
    <col min="3" max="3" width="20" customWidth="1"/>
    <col min="4" max="4" width="22.42578125" customWidth="1"/>
    <col min="5" max="5" width="15.28515625" customWidth="1"/>
    <col min="6" max="6" width="12.140625" bestFit="1" customWidth="1"/>
    <col min="7" max="7" width="16.5703125" bestFit="1" customWidth="1"/>
    <col min="8" max="8" width="21.42578125" bestFit="1" customWidth="1"/>
    <col min="9" max="9" width="18.85546875" customWidth="1"/>
    <col min="10" max="11" width="12.28515625" customWidth="1"/>
    <col min="12" max="12" width="11.5703125" bestFit="1" customWidth="1"/>
    <col min="13" max="13" width="12" bestFit="1" customWidth="1"/>
    <col min="14" max="14" width="11.5703125" bestFit="1" customWidth="1"/>
  </cols>
  <sheetData>
    <row r="1" spans="1:14" x14ac:dyDescent="0.25">
      <c r="A1" t="s">
        <v>78</v>
      </c>
    </row>
    <row r="2" spans="1:14" s="18" customFormat="1" ht="30" x14ac:dyDescent="0.25">
      <c r="A2" s="18" t="s">
        <v>79</v>
      </c>
      <c r="B2" s="18" t="s">
        <v>80</v>
      </c>
      <c r="C2" s="18" t="s">
        <v>81</v>
      </c>
      <c r="D2" s="18" t="s">
        <v>82</v>
      </c>
      <c r="F2" s="18" t="s">
        <v>85</v>
      </c>
      <c r="G2" s="18" t="s">
        <v>86</v>
      </c>
      <c r="H2" s="18" t="s">
        <v>88</v>
      </c>
      <c r="I2" s="18" t="s">
        <v>87</v>
      </c>
      <c r="J2" s="18" t="s">
        <v>89</v>
      </c>
      <c r="K2" s="18" t="s">
        <v>90</v>
      </c>
    </row>
    <row r="3" spans="1:14" s="16" customFormat="1" x14ac:dyDescent="0.25">
      <c r="B3" s="17">
        <v>100</v>
      </c>
      <c r="C3" s="17">
        <v>7</v>
      </c>
      <c r="D3" s="17">
        <f>B3-C3</f>
        <v>93</v>
      </c>
      <c r="E3" s="17"/>
      <c r="F3" s="17" t="s">
        <v>83</v>
      </c>
      <c r="G3" s="17" t="s">
        <v>84</v>
      </c>
      <c r="H3" s="17">
        <f>(8000/1000000000)*1000000</f>
        <v>8</v>
      </c>
      <c r="I3" s="17">
        <v>1</v>
      </c>
      <c r="J3" s="17">
        <f>3600/0.000008</f>
        <v>450000000</v>
      </c>
      <c r="K3" s="19">
        <f>J3/2</f>
        <v>225000000</v>
      </c>
    </row>
    <row r="4" spans="1:14" s="16" customFormat="1" x14ac:dyDescent="0.25">
      <c r="B4" s="17">
        <v>500</v>
      </c>
      <c r="C4" s="17">
        <v>18</v>
      </c>
      <c r="D4" s="17">
        <f t="shared" ref="D4:D6" si="0">B4-C4</f>
        <v>482</v>
      </c>
      <c r="E4" s="17"/>
      <c r="F4" s="17" t="s">
        <v>34</v>
      </c>
      <c r="G4" s="17" t="s">
        <v>84</v>
      </c>
      <c r="H4" s="17">
        <f>(8000/750000000)*1000000</f>
        <v>10.666666666666668</v>
      </c>
      <c r="I4" s="17">
        <v>4</v>
      </c>
      <c r="J4" s="17">
        <f>3600/0.000011</f>
        <v>327272727.27272731</v>
      </c>
      <c r="K4" s="19">
        <f>J4/2</f>
        <v>163636363.63636366</v>
      </c>
    </row>
    <row r="5" spans="1:14" s="16" customFormat="1" x14ac:dyDescent="0.25">
      <c r="B5" s="17">
        <v>1000</v>
      </c>
      <c r="C5" s="17">
        <v>39</v>
      </c>
      <c r="D5" s="17">
        <f t="shared" si="0"/>
        <v>961</v>
      </c>
      <c r="E5" s="17"/>
      <c r="F5" s="17" t="s">
        <v>36</v>
      </c>
      <c r="G5" s="17" t="s">
        <v>84</v>
      </c>
      <c r="H5" s="17">
        <f>(8000/500000000)*1000000</f>
        <v>16</v>
      </c>
      <c r="I5" s="17">
        <v>9</v>
      </c>
      <c r="J5" s="17">
        <f>3600/0.000016</f>
        <v>225000000</v>
      </c>
      <c r="K5" s="19">
        <f>J5/2</f>
        <v>112500000</v>
      </c>
    </row>
    <row r="6" spans="1:14" s="16" customFormat="1" x14ac:dyDescent="0.25">
      <c r="B6" s="17">
        <v>10000</v>
      </c>
      <c r="C6" s="17">
        <v>43</v>
      </c>
      <c r="D6" s="17">
        <f t="shared" si="0"/>
        <v>9957</v>
      </c>
      <c r="E6" s="17"/>
      <c r="F6" s="17" t="s">
        <v>35</v>
      </c>
      <c r="G6" s="17" t="s">
        <v>84</v>
      </c>
      <c r="H6" s="17">
        <f>(8000/250000000)*1000000</f>
        <v>32</v>
      </c>
      <c r="I6" s="17">
        <v>25</v>
      </c>
      <c r="J6" s="17">
        <f>3600/0.000032</f>
        <v>112500000</v>
      </c>
      <c r="K6" s="19">
        <f>J6/2</f>
        <v>56250000</v>
      </c>
    </row>
    <row r="7" spans="1:14" x14ac:dyDescent="0.25">
      <c r="B7" s="17"/>
      <c r="C7" s="17"/>
      <c r="D7" s="17"/>
      <c r="E7" s="17"/>
      <c r="F7" s="19">
        <f>8000/0.01</f>
        <v>800000</v>
      </c>
      <c r="G7" s="17" t="s">
        <v>84</v>
      </c>
      <c r="H7" s="17">
        <v>100</v>
      </c>
      <c r="I7" s="17">
        <v>93</v>
      </c>
      <c r="J7" s="17"/>
      <c r="K7" s="17"/>
    </row>
    <row r="9" spans="1:14" ht="15.75" x14ac:dyDescent="0.25">
      <c r="A9" s="27"/>
      <c r="B9" s="28" t="s">
        <v>0</v>
      </c>
      <c r="C9" s="28"/>
      <c r="D9" s="28"/>
      <c r="E9" s="28"/>
      <c r="F9" s="28"/>
      <c r="G9" s="28"/>
      <c r="H9" s="29"/>
      <c r="I9" s="28" t="s">
        <v>1</v>
      </c>
      <c r="J9" s="28"/>
      <c r="K9" s="28"/>
      <c r="L9" s="28"/>
      <c r="M9" s="28"/>
      <c r="N9" s="28"/>
    </row>
    <row r="10" spans="1:14" ht="15.75" x14ac:dyDescent="0.25">
      <c r="A10" s="27"/>
      <c r="B10" s="30" t="s">
        <v>28</v>
      </c>
      <c r="C10" s="30"/>
      <c r="D10" s="30" t="s">
        <v>6</v>
      </c>
      <c r="E10" s="30"/>
      <c r="F10" s="30" t="s">
        <v>7</v>
      </c>
      <c r="G10" s="30"/>
      <c r="H10" s="31"/>
      <c r="I10" s="30" t="s">
        <v>28</v>
      </c>
      <c r="J10" s="30"/>
      <c r="K10" s="30" t="s">
        <v>6</v>
      </c>
      <c r="L10" s="30"/>
      <c r="M10" s="30" t="s">
        <v>7</v>
      </c>
      <c r="N10" s="30"/>
    </row>
    <row r="11" spans="1:14" ht="15.75" x14ac:dyDescent="0.25">
      <c r="A11" s="32" t="s">
        <v>38</v>
      </c>
      <c r="B11" s="27" t="s">
        <v>9</v>
      </c>
      <c r="C11" s="27" t="s">
        <v>10</v>
      </c>
      <c r="D11" s="27" t="s">
        <v>9</v>
      </c>
      <c r="E11" s="27" t="s">
        <v>10</v>
      </c>
      <c r="F11" s="27" t="s">
        <v>9</v>
      </c>
      <c r="G11" s="27" t="s">
        <v>10</v>
      </c>
      <c r="H11" s="33"/>
      <c r="I11" s="27" t="s">
        <v>9</v>
      </c>
      <c r="J11" s="27" t="s">
        <v>10</v>
      </c>
      <c r="K11" s="27" t="s">
        <v>9</v>
      </c>
      <c r="L11" s="27" t="s">
        <v>10</v>
      </c>
      <c r="M11" s="27" t="s">
        <v>9</v>
      </c>
      <c r="N11" s="27" t="s">
        <v>10</v>
      </c>
    </row>
    <row r="12" spans="1:14" ht="15.75" x14ac:dyDescent="0.25">
      <c r="A12" s="27" t="s">
        <v>91</v>
      </c>
      <c r="B12" s="34">
        <v>374.85</v>
      </c>
      <c r="C12" s="34">
        <v>415.34</v>
      </c>
      <c r="D12" s="34">
        <v>366.98</v>
      </c>
      <c r="E12" s="34">
        <v>398.13</v>
      </c>
      <c r="F12" s="35">
        <v>387.3</v>
      </c>
      <c r="G12" s="35">
        <v>315.35000000000002</v>
      </c>
      <c r="H12" s="33"/>
      <c r="I12" s="34">
        <v>384.01</v>
      </c>
      <c r="J12" s="34">
        <v>407.92</v>
      </c>
      <c r="K12" s="34">
        <v>386.06</v>
      </c>
      <c r="L12" s="34">
        <v>406.31</v>
      </c>
      <c r="M12" s="34">
        <v>383.38</v>
      </c>
      <c r="N12" s="34">
        <v>406.07</v>
      </c>
    </row>
    <row r="13" spans="1:14" ht="15.75" x14ac:dyDescent="0.25">
      <c r="A13" s="27" t="s">
        <v>92</v>
      </c>
      <c r="B13" s="34">
        <v>381.51</v>
      </c>
      <c r="C13" s="34">
        <v>421.74</v>
      </c>
      <c r="D13" s="35">
        <v>344.71</v>
      </c>
      <c r="E13" s="34">
        <v>399.6</v>
      </c>
      <c r="F13" s="34">
        <v>369.4</v>
      </c>
      <c r="G13" s="34">
        <v>400.24</v>
      </c>
      <c r="H13" s="33"/>
      <c r="I13" s="34">
        <v>388.87</v>
      </c>
      <c r="J13" s="36">
        <v>409.9</v>
      </c>
      <c r="K13" s="34">
        <v>392.51</v>
      </c>
      <c r="L13" s="34">
        <v>413.47</v>
      </c>
      <c r="M13" s="34">
        <v>379.55</v>
      </c>
      <c r="N13" s="34">
        <v>395.22</v>
      </c>
    </row>
    <row r="14" spans="1:14" ht="15.75" x14ac:dyDescent="0.25">
      <c r="A14" s="37"/>
      <c r="B14" s="37"/>
      <c r="C14" s="37"/>
      <c r="D14" s="37"/>
      <c r="E14" s="37"/>
      <c r="F14" s="37"/>
      <c r="G14" s="37"/>
      <c r="H14" s="37"/>
      <c r="I14" s="37"/>
      <c r="J14" s="37"/>
      <c r="K14" s="37"/>
      <c r="L14" s="37"/>
      <c r="M14" s="37"/>
      <c r="N14" s="37"/>
    </row>
    <row r="15" spans="1:14" ht="15.75" x14ac:dyDescent="0.25">
      <c r="A15" s="37"/>
      <c r="B15" s="37"/>
      <c r="C15" s="37"/>
      <c r="D15" s="37"/>
      <c r="E15" s="37"/>
      <c r="F15" s="37"/>
      <c r="G15" s="37"/>
      <c r="H15" s="37"/>
      <c r="I15" s="37"/>
      <c r="J15" s="37"/>
      <c r="K15" s="37"/>
      <c r="L15" s="37"/>
      <c r="M15" s="37"/>
      <c r="N15" s="37"/>
    </row>
    <row r="16" spans="1:14" ht="15.75" x14ac:dyDescent="0.25">
      <c r="A16" s="34"/>
      <c r="B16" s="28" t="s">
        <v>2</v>
      </c>
      <c r="C16" s="28"/>
      <c r="D16" s="28"/>
      <c r="E16" s="28"/>
      <c r="F16" s="28"/>
      <c r="G16" s="28"/>
      <c r="H16" s="33"/>
      <c r="I16" s="28" t="s">
        <v>39</v>
      </c>
      <c r="J16" s="28"/>
      <c r="K16" s="28"/>
      <c r="L16" s="28"/>
      <c r="M16" s="28"/>
      <c r="N16" s="28"/>
    </row>
    <row r="17" spans="1:14" ht="15.75" x14ac:dyDescent="0.25">
      <c r="A17" s="27"/>
      <c r="B17" s="30" t="s">
        <v>28</v>
      </c>
      <c r="C17" s="30"/>
      <c r="D17" s="30" t="s">
        <v>6</v>
      </c>
      <c r="E17" s="30"/>
      <c r="F17" s="30" t="s">
        <v>7</v>
      </c>
      <c r="G17" s="30"/>
      <c r="H17" s="33"/>
      <c r="I17" s="30" t="s">
        <v>28</v>
      </c>
      <c r="J17" s="30"/>
      <c r="K17" s="30" t="s">
        <v>6</v>
      </c>
      <c r="L17" s="30"/>
      <c r="M17" s="30" t="s">
        <v>7</v>
      </c>
      <c r="N17" s="30"/>
    </row>
    <row r="18" spans="1:14" ht="15.75" x14ac:dyDescent="0.25">
      <c r="A18" s="34"/>
      <c r="B18" s="27" t="s">
        <v>9</v>
      </c>
      <c r="C18" s="27" t="s">
        <v>10</v>
      </c>
      <c r="D18" s="27" t="s">
        <v>9</v>
      </c>
      <c r="E18" s="27" t="s">
        <v>10</v>
      </c>
      <c r="F18" s="27" t="s">
        <v>9</v>
      </c>
      <c r="G18" s="27" t="s">
        <v>10</v>
      </c>
      <c r="H18" s="33"/>
      <c r="I18" s="27" t="s">
        <v>9</v>
      </c>
      <c r="J18" s="27" t="s">
        <v>10</v>
      </c>
      <c r="K18" s="27" t="s">
        <v>9</v>
      </c>
      <c r="L18" s="27" t="s">
        <v>10</v>
      </c>
      <c r="M18" s="27" t="s">
        <v>9</v>
      </c>
      <c r="N18" s="27" t="s">
        <v>10</v>
      </c>
    </row>
    <row r="19" spans="1:14" ht="15.75" x14ac:dyDescent="0.25">
      <c r="A19" s="27" t="s">
        <v>34</v>
      </c>
      <c r="B19" s="34">
        <v>399.19</v>
      </c>
      <c r="C19" s="34">
        <v>419.46</v>
      </c>
      <c r="D19" s="34">
        <v>398.55</v>
      </c>
      <c r="E19" s="34">
        <v>417.53</v>
      </c>
      <c r="F19" s="34">
        <v>406.5</v>
      </c>
      <c r="G19" s="34">
        <v>419.33</v>
      </c>
      <c r="H19" s="33"/>
      <c r="I19" s="34">
        <v>410.13</v>
      </c>
      <c r="J19" s="34">
        <v>432.42</v>
      </c>
      <c r="K19" s="34">
        <v>409.44</v>
      </c>
      <c r="L19" s="34">
        <v>433.99</v>
      </c>
      <c r="M19" s="34">
        <v>417.48</v>
      </c>
      <c r="N19" s="34">
        <v>432.9</v>
      </c>
    </row>
    <row r="20" spans="1:14" ht="15.75" x14ac:dyDescent="0.25">
      <c r="A20" s="27" t="s">
        <v>36</v>
      </c>
      <c r="B20" s="34">
        <v>407.6</v>
      </c>
      <c r="C20" s="34">
        <v>425.83</v>
      </c>
      <c r="D20" s="34">
        <v>403.92</v>
      </c>
      <c r="E20" s="34">
        <v>417.74</v>
      </c>
      <c r="F20" s="34">
        <v>401.51</v>
      </c>
      <c r="G20" s="34">
        <v>416.84</v>
      </c>
      <c r="H20" s="33"/>
      <c r="I20" s="34">
        <v>420.73</v>
      </c>
      <c r="J20" s="34">
        <v>434.88</v>
      </c>
      <c r="K20" s="34">
        <v>417.42</v>
      </c>
      <c r="L20" s="34">
        <v>436.56</v>
      </c>
      <c r="M20" s="34">
        <v>408.77</v>
      </c>
      <c r="N20" s="34">
        <v>431.37</v>
      </c>
    </row>
    <row r="21" spans="1:14" ht="15.75" x14ac:dyDescent="0.25">
      <c r="A21" s="37"/>
      <c r="B21" s="37"/>
      <c r="C21" s="37"/>
      <c r="D21" s="37"/>
      <c r="E21" s="37"/>
      <c r="F21" s="37"/>
      <c r="G21" s="37"/>
      <c r="H21" s="37"/>
      <c r="I21" s="37"/>
      <c r="J21" s="37"/>
      <c r="K21" s="37"/>
      <c r="L21" s="37"/>
      <c r="M21" s="37"/>
      <c r="N21" s="37"/>
    </row>
    <row r="22" spans="1:14" ht="15.75" x14ac:dyDescent="0.25">
      <c r="A22" s="37"/>
      <c r="B22" s="37"/>
      <c r="C22" s="37"/>
      <c r="D22" s="37"/>
      <c r="E22" s="37"/>
      <c r="F22" s="37"/>
      <c r="G22" s="37"/>
      <c r="H22" s="37"/>
      <c r="I22" s="37"/>
      <c r="J22" s="37"/>
      <c r="K22" s="37"/>
      <c r="L22" s="37"/>
      <c r="M22" s="37"/>
      <c r="N22" s="37"/>
    </row>
    <row r="23" spans="1:14" ht="15.75" x14ac:dyDescent="0.25">
      <c r="A23" s="34"/>
      <c r="B23" s="28" t="s">
        <v>4</v>
      </c>
      <c r="C23" s="28"/>
      <c r="D23" s="28"/>
      <c r="E23" s="28"/>
      <c r="F23" s="28"/>
      <c r="G23" s="28"/>
      <c r="H23" s="33"/>
      <c r="I23" s="38" t="s">
        <v>93</v>
      </c>
      <c r="J23" s="39"/>
      <c r="K23" s="39"/>
      <c r="L23" s="39"/>
      <c r="M23" s="39"/>
      <c r="N23" s="39"/>
    </row>
    <row r="24" spans="1:14" ht="15.75" x14ac:dyDescent="0.25">
      <c r="A24" s="27"/>
      <c r="B24" s="30" t="s">
        <v>28</v>
      </c>
      <c r="C24" s="30"/>
      <c r="D24" s="30" t="s">
        <v>6</v>
      </c>
      <c r="E24" s="30"/>
      <c r="F24" s="30" t="s">
        <v>7</v>
      </c>
      <c r="G24" s="30"/>
      <c r="H24" s="33"/>
      <c r="I24" s="39"/>
      <c r="J24" s="39"/>
      <c r="K24" s="39"/>
      <c r="L24" s="39"/>
      <c r="M24" s="39"/>
      <c r="N24" s="39"/>
    </row>
    <row r="25" spans="1:14" ht="15.75" x14ac:dyDescent="0.25">
      <c r="A25" s="34"/>
      <c r="B25" s="27" t="s">
        <v>9</v>
      </c>
      <c r="C25" s="27" t="s">
        <v>10</v>
      </c>
      <c r="D25" s="27" t="s">
        <v>9</v>
      </c>
      <c r="E25" s="27" t="s">
        <v>10</v>
      </c>
      <c r="F25" s="27" t="s">
        <v>9</v>
      </c>
      <c r="G25" s="27" t="s">
        <v>10</v>
      </c>
      <c r="H25" s="33"/>
      <c r="I25" s="39"/>
      <c r="J25" s="39"/>
      <c r="K25" s="39"/>
      <c r="L25" s="39"/>
      <c r="M25" s="39"/>
      <c r="N25" s="39"/>
    </row>
    <row r="26" spans="1:14" ht="15.75" x14ac:dyDescent="0.25">
      <c r="A26" s="27" t="s">
        <v>34</v>
      </c>
      <c r="B26" s="40" t="s">
        <v>40</v>
      </c>
      <c r="C26" s="40" t="s">
        <v>40</v>
      </c>
      <c r="D26" s="40" t="s">
        <v>40</v>
      </c>
      <c r="E26" s="40" t="s">
        <v>40</v>
      </c>
      <c r="F26" s="40" t="s">
        <v>40</v>
      </c>
      <c r="G26" s="40" t="s">
        <v>40</v>
      </c>
      <c r="H26" s="33"/>
      <c r="I26" s="39"/>
      <c r="J26" s="39"/>
      <c r="K26" s="39"/>
      <c r="L26" s="39"/>
      <c r="M26" s="39"/>
      <c r="N26" s="39"/>
    </row>
    <row r="27" spans="1:14" ht="15.75" x14ac:dyDescent="0.25">
      <c r="A27" s="27" t="s">
        <v>36</v>
      </c>
      <c r="B27" s="40" t="s">
        <v>40</v>
      </c>
      <c r="C27" s="40" t="s">
        <v>40</v>
      </c>
      <c r="D27" s="40" t="s">
        <v>40</v>
      </c>
      <c r="E27" s="40" t="s">
        <v>40</v>
      </c>
      <c r="F27" s="40" t="s">
        <v>40</v>
      </c>
      <c r="G27" s="40" t="s">
        <v>40</v>
      </c>
      <c r="H27" s="33"/>
      <c r="I27" s="39"/>
      <c r="J27" s="39"/>
      <c r="K27" s="39"/>
      <c r="L27" s="39"/>
      <c r="M27" s="39"/>
      <c r="N27" s="39"/>
    </row>
    <row r="28" spans="1:14" ht="15.75" x14ac:dyDescent="0.25">
      <c r="A28" s="27" t="s">
        <v>35</v>
      </c>
      <c r="B28" s="40" t="s">
        <v>40</v>
      </c>
      <c r="C28" s="40" t="s">
        <v>40</v>
      </c>
      <c r="D28" s="40" t="s">
        <v>40</v>
      </c>
      <c r="E28" s="40" t="s">
        <v>40</v>
      </c>
      <c r="F28" s="40" t="s">
        <v>40</v>
      </c>
      <c r="G28" s="40" t="s">
        <v>40</v>
      </c>
      <c r="H28" s="33"/>
      <c r="I28" s="39"/>
      <c r="J28" s="39"/>
      <c r="K28" s="39"/>
      <c r="L28" s="39"/>
      <c r="M28" s="39"/>
      <c r="N28" s="39"/>
    </row>
    <row r="29" spans="1:14" ht="15.75" x14ac:dyDescent="0.25">
      <c r="A29" s="27" t="s">
        <v>37</v>
      </c>
      <c r="B29" s="40" t="s">
        <v>40</v>
      </c>
      <c r="C29" s="40" t="s">
        <v>40</v>
      </c>
      <c r="D29" s="40" t="s">
        <v>40</v>
      </c>
      <c r="E29" s="40" t="s">
        <v>40</v>
      </c>
      <c r="F29" s="40" t="s">
        <v>40</v>
      </c>
      <c r="G29" s="40" t="s">
        <v>40</v>
      </c>
      <c r="H29" s="33"/>
      <c r="I29" s="39"/>
      <c r="J29" s="39"/>
      <c r="K29" s="39"/>
      <c r="L29" s="39"/>
      <c r="M29" s="39"/>
      <c r="N29" s="39"/>
    </row>
  </sheetData>
  <mergeCells count="21">
    <mergeCell ref="B9:G9"/>
    <mergeCell ref="I9:N9"/>
    <mergeCell ref="B10:C10"/>
    <mergeCell ref="D10:E10"/>
    <mergeCell ref="F10:G10"/>
    <mergeCell ref="I10:J10"/>
    <mergeCell ref="K10:L10"/>
    <mergeCell ref="M10:N10"/>
    <mergeCell ref="B16:G16"/>
    <mergeCell ref="I16:N16"/>
    <mergeCell ref="B17:C17"/>
    <mergeCell ref="D17:E17"/>
    <mergeCell ref="F17:G17"/>
    <mergeCell ref="I17:J17"/>
    <mergeCell ref="K17:L17"/>
    <mergeCell ref="M17:N17"/>
    <mergeCell ref="B23:G23"/>
    <mergeCell ref="I23:N29"/>
    <mergeCell ref="B24:C24"/>
    <mergeCell ref="D24:E24"/>
    <mergeCell ref="F24:G2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29:AC37"/>
  <sheetViews>
    <sheetView topLeftCell="C1" workbookViewId="0">
      <selection activeCell="AD11" sqref="AD11"/>
    </sheetView>
  </sheetViews>
  <sheetFormatPr defaultRowHeight="15" x14ac:dyDescent="0.25"/>
  <sheetData>
    <row r="29" spans="18:29" x14ac:dyDescent="0.25">
      <c r="R29" s="21" t="s">
        <v>42</v>
      </c>
      <c r="S29" s="26"/>
      <c r="T29" s="26"/>
      <c r="U29" s="26"/>
      <c r="V29" s="26"/>
      <c r="W29" s="26"/>
      <c r="X29" s="26"/>
      <c r="Y29" s="26"/>
      <c r="Z29" s="26"/>
      <c r="AA29" s="26"/>
      <c r="AB29" s="26"/>
      <c r="AC29" s="26"/>
    </row>
    <row r="30" spans="18:29" x14ac:dyDescent="0.25">
      <c r="R30" s="26"/>
      <c r="S30" s="26"/>
      <c r="T30" s="26"/>
      <c r="U30" s="26"/>
      <c r="V30" s="26"/>
      <c r="W30" s="26"/>
      <c r="X30" s="26"/>
      <c r="Y30" s="26"/>
      <c r="Z30" s="26"/>
      <c r="AA30" s="26"/>
      <c r="AB30" s="26"/>
      <c r="AC30" s="26"/>
    </row>
    <row r="31" spans="18:29" x14ac:dyDescent="0.25">
      <c r="R31" s="26"/>
      <c r="S31" s="26"/>
      <c r="T31" s="26"/>
      <c r="U31" s="26"/>
      <c r="V31" s="26"/>
      <c r="W31" s="26"/>
      <c r="X31" s="26"/>
      <c r="Y31" s="26"/>
      <c r="Z31" s="26"/>
      <c r="AA31" s="26"/>
      <c r="AB31" s="26"/>
      <c r="AC31" s="26"/>
    </row>
    <row r="32" spans="18:29" x14ac:dyDescent="0.25">
      <c r="R32" s="26"/>
      <c r="S32" s="26"/>
      <c r="T32" s="26"/>
      <c r="U32" s="26"/>
      <c r="V32" s="26"/>
      <c r="W32" s="26"/>
      <c r="X32" s="26"/>
      <c r="Y32" s="26"/>
      <c r="Z32" s="26"/>
      <c r="AA32" s="26"/>
      <c r="AB32" s="26"/>
      <c r="AC32" s="26"/>
    </row>
    <row r="33" spans="18:29" x14ac:dyDescent="0.25">
      <c r="R33" s="26"/>
      <c r="S33" s="26"/>
      <c r="T33" s="26"/>
      <c r="U33" s="26"/>
      <c r="V33" s="26"/>
      <c r="W33" s="26"/>
      <c r="X33" s="26"/>
      <c r="Y33" s="26"/>
      <c r="Z33" s="26"/>
      <c r="AA33" s="26"/>
      <c r="AB33" s="26"/>
      <c r="AC33" s="26"/>
    </row>
    <row r="34" spans="18:29" x14ac:dyDescent="0.25">
      <c r="R34" s="26"/>
      <c r="S34" s="26"/>
      <c r="T34" s="26"/>
      <c r="U34" s="26"/>
      <c r="V34" s="26"/>
      <c r="W34" s="26"/>
      <c r="X34" s="26"/>
      <c r="Y34" s="26"/>
      <c r="Z34" s="26"/>
      <c r="AA34" s="26"/>
      <c r="AB34" s="26"/>
      <c r="AC34" s="26"/>
    </row>
    <row r="35" spans="18:29" x14ac:dyDescent="0.25">
      <c r="R35" s="26"/>
      <c r="S35" s="26"/>
      <c r="T35" s="26"/>
      <c r="U35" s="26"/>
      <c r="V35" s="26"/>
      <c r="W35" s="26"/>
      <c r="X35" s="26"/>
      <c r="Y35" s="26"/>
      <c r="Z35" s="26"/>
      <c r="AA35" s="26"/>
      <c r="AB35" s="26"/>
      <c r="AC35" s="26"/>
    </row>
    <row r="36" spans="18:29" x14ac:dyDescent="0.25">
      <c r="R36" s="26"/>
      <c r="S36" s="26"/>
      <c r="T36" s="26"/>
      <c r="U36" s="26"/>
      <c r="V36" s="26"/>
      <c r="W36" s="26"/>
      <c r="X36" s="26"/>
      <c r="Y36" s="26"/>
      <c r="Z36" s="26"/>
      <c r="AA36" s="26"/>
      <c r="AB36" s="26"/>
      <c r="AC36" s="26"/>
    </row>
    <row r="37" spans="18:29" x14ac:dyDescent="0.25">
      <c r="R37" s="26"/>
      <c r="S37" s="26"/>
      <c r="T37" s="26"/>
      <c r="U37" s="26"/>
      <c r="V37" s="26"/>
      <c r="W37" s="26"/>
      <c r="X37" s="26"/>
      <c r="Y37" s="26"/>
      <c r="Z37" s="26"/>
      <c r="AA37" s="26"/>
      <c r="AB37" s="26"/>
      <c r="AC37" s="26"/>
    </row>
  </sheetData>
  <mergeCells count="1">
    <mergeCell ref="R29:AC3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Priority Works!</vt:lpstr>
      <vt:lpstr>High Priority Variation Debug</vt:lpstr>
      <vt:lpstr>Custome BG Traffic Gen + Optzns</vt:lpstr>
      <vt:lpstr>Better than Djikstra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ak7</dc:creator>
  <cp:lastModifiedBy>ak7</cp:lastModifiedBy>
  <dcterms:created xsi:type="dcterms:W3CDTF">2018-05-17T18:34:57Z</dcterms:created>
  <dcterms:modified xsi:type="dcterms:W3CDTF">2018-05-26T12:50:18Z</dcterms:modified>
</cp:coreProperties>
</file>