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pi/Desktop/CS 513/HOMEWORKS/"/>
    </mc:Choice>
  </mc:AlternateContent>
  <xr:revisionPtr revIDLastSave="0" documentId="13_ncr:1_{16F33A6C-1EB1-3642-BA0E-4E4194FC4CA4}" xr6:coauthVersionLast="43" xr6:coauthVersionMax="43" xr10:uidLastSave="{00000000-0000-0000-0000-000000000000}"/>
  <bookViews>
    <workbookView xWindow="0" yWindow="460" windowWidth="28800" windowHeight="15960" xr2:uid="{3FFBD410-1601-844F-ADF5-F4E45EE878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6" i="1" l="1"/>
  <c r="G65" i="1"/>
  <c r="G64" i="1"/>
  <c r="F64" i="1"/>
  <c r="G63" i="1"/>
  <c r="F63" i="1"/>
  <c r="D63" i="1"/>
  <c r="C63" i="1"/>
  <c r="H63" i="1" s="1"/>
  <c r="G62" i="1"/>
  <c r="G61" i="1"/>
  <c r="F61" i="1"/>
  <c r="G60" i="1"/>
  <c r="F60" i="1"/>
  <c r="G59" i="1"/>
  <c r="F59" i="1"/>
  <c r="C59" i="1"/>
  <c r="G58" i="1"/>
  <c r="G57" i="1"/>
  <c r="F57" i="1"/>
  <c r="G56" i="1"/>
  <c r="F56" i="1"/>
  <c r="G55" i="1"/>
  <c r="C55" i="1"/>
  <c r="D55" i="1" s="1"/>
  <c r="H55" i="1" s="1"/>
  <c r="F54" i="1"/>
  <c r="G53" i="1"/>
  <c r="F53" i="1"/>
  <c r="G52" i="1"/>
  <c r="G51" i="1"/>
  <c r="C51" i="1"/>
  <c r="G45" i="1"/>
  <c r="F45" i="1"/>
  <c r="G44" i="1"/>
  <c r="F44" i="1"/>
  <c r="G43" i="1"/>
  <c r="F43" i="1"/>
  <c r="G42" i="1"/>
  <c r="I42" i="1" s="1"/>
  <c r="C42" i="1"/>
  <c r="G41" i="1"/>
  <c r="F41" i="1"/>
  <c r="G40" i="1"/>
  <c r="F40" i="1"/>
  <c r="G39" i="1"/>
  <c r="F39" i="1"/>
  <c r="G38" i="1"/>
  <c r="C38" i="1"/>
  <c r="D38" i="1" s="1"/>
  <c r="G37" i="1"/>
  <c r="G36" i="1"/>
  <c r="F36" i="1"/>
  <c r="G35" i="1"/>
  <c r="F35" i="1"/>
  <c r="F34" i="1"/>
  <c r="I34" i="1" s="1"/>
  <c r="D34" i="1"/>
  <c r="H34" i="1" s="1"/>
  <c r="J34" i="1" s="1"/>
  <c r="C34" i="1"/>
  <c r="G27" i="1"/>
  <c r="G26" i="1"/>
  <c r="H25" i="1"/>
  <c r="G25" i="1"/>
  <c r="I25" i="1" s="1"/>
  <c r="I21" i="1"/>
  <c r="H21" i="1"/>
  <c r="I59" i="1" l="1"/>
  <c r="I55" i="1"/>
  <c r="J55" i="1" s="1"/>
  <c r="J21" i="1"/>
  <c r="I63" i="1"/>
  <c r="J63" i="1" s="1"/>
  <c r="I38" i="1"/>
  <c r="I51" i="1"/>
  <c r="H51" i="1"/>
  <c r="D59" i="1"/>
  <c r="H59" i="1" s="1"/>
  <c r="J59" i="1" s="1"/>
  <c r="D51" i="1"/>
  <c r="H38" i="1"/>
  <c r="D42" i="1"/>
  <c r="H42" i="1" s="1"/>
  <c r="J42" i="1" s="1"/>
  <c r="J25" i="1"/>
  <c r="J51" i="1" l="1"/>
  <c r="J38" i="1"/>
</calcChain>
</file>

<file path=xl/sharedStrings.xml><?xml version="1.0" encoding="utf-8"?>
<sst xmlns="http://schemas.openxmlformats.org/spreadsheetml/2006/main" count="116" uniqueCount="38">
  <si>
    <t>Occupation</t>
  </si>
  <si>
    <t>Gender</t>
  </si>
  <si>
    <t>Age</t>
  </si>
  <si>
    <t>Salary</t>
  </si>
  <si>
    <t>Service</t>
  </si>
  <si>
    <t>Female</t>
  </si>
  <si>
    <t>Male</t>
  </si>
  <si>
    <t>Management</t>
  </si>
  <si>
    <t>Sales</t>
  </si>
  <si>
    <t>Staff</t>
  </si>
  <si>
    <t>Split</t>
  </si>
  <si>
    <t>PL</t>
  </si>
  <si>
    <t>PR</t>
  </si>
  <si>
    <t>Level</t>
  </si>
  <si>
    <t>P(j|tL)</t>
  </si>
  <si>
    <t>P(j|tR)</t>
  </si>
  <si>
    <t>2 PL PR</t>
  </si>
  <si>
    <t>Q(s|t)</t>
  </si>
  <si>
    <t>L1</t>
  </si>
  <si>
    <t>(6/11)</t>
  </si>
  <si>
    <t>L2</t>
  </si>
  <si>
    <t>L3</t>
  </si>
  <si>
    <t>L4</t>
  </si>
  <si>
    <t xml:space="preserve">Female </t>
  </si>
  <si>
    <t>(5/11)</t>
  </si>
  <si>
    <t>0-30</t>
  </si>
  <si>
    <t>31-40</t>
  </si>
  <si>
    <t>(3/11)</t>
  </si>
  <si>
    <t>Above 40</t>
  </si>
  <si>
    <t>(4/11)</t>
  </si>
  <si>
    <t>(2/11)</t>
  </si>
  <si>
    <t>Overall (Φ(s|t))</t>
  </si>
  <si>
    <r>
      <t xml:space="preserve">The Best Attribute from the above calculation is </t>
    </r>
    <r>
      <rPr>
        <b/>
        <sz val="16"/>
        <color theme="1"/>
        <rFont val="Calibri"/>
        <family val="2"/>
        <scheme val="minor"/>
      </rPr>
      <t>Management</t>
    </r>
  </si>
  <si>
    <t>Service or Management</t>
  </si>
  <si>
    <t>Service or sales</t>
  </si>
  <si>
    <t>service or staff</t>
  </si>
  <si>
    <t>NOTE</t>
  </si>
  <si>
    <t xml:space="preserve">We also nee to consider the below splits of occupation: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</si>
</sst>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7"/>
      <color theme="1"/>
      <name val="Arial"/>
      <family val="2"/>
    </font>
    <font>
      <sz val="12"/>
      <color rgb="FFC0000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5" fillId="0" borderId="0" xfId="0" applyFont="1"/>
    <xf numFmtId="0" fontId="3" fillId="0" borderId="0" xfId="0" applyNumberFormat="1" applyFont="1"/>
    <xf numFmtId="0" fontId="5" fillId="2" borderId="1" xfId="0" applyFont="1" applyFill="1" applyBorder="1"/>
    <xf numFmtId="0" fontId="5" fillId="0" borderId="1" xfId="0" applyFont="1" applyBorder="1"/>
    <xf numFmtId="0" fontId="3" fillId="2" borderId="3" xfId="0" applyFont="1" applyFill="1" applyBorder="1"/>
    <xf numFmtId="0" fontId="3" fillId="0" borderId="3" xfId="0" applyFont="1" applyBorder="1"/>
    <xf numFmtId="0" fontId="3" fillId="2" borderId="2" xfId="0" applyNumberFormat="1" applyFont="1" applyFill="1" applyBorder="1"/>
    <xf numFmtId="0" fontId="3" fillId="0" borderId="2" xfId="0" applyNumberFormat="1" applyFont="1" applyBorder="1"/>
    <xf numFmtId="0" fontId="3" fillId="2" borderId="3" xfId="0" applyNumberFormat="1" applyFont="1" applyFill="1" applyBorder="1"/>
    <xf numFmtId="0" fontId="3" fillId="0" borderId="3" xfId="0" applyNumberFormat="1" applyFont="1" applyBorder="1"/>
    <xf numFmtId="0" fontId="1" fillId="0" borderId="0" xfId="0" applyFont="1"/>
    <xf numFmtId="0" fontId="4" fillId="3" borderId="0" xfId="0" applyFont="1" applyFill="1"/>
    <xf numFmtId="0" fontId="6" fillId="0" borderId="0" xfId="0" applyFo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615950</xdr:colOff>
      <xdr:row>22</xdr:row>
      <xdr:rowOff>190500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466DC3-4A13-7E42-9B8A-D13E7036B04A}"/>
            </a:ext>
          </a:extLst>
        </xdr:cNvPr>
        <xdr:cNvSpPr txBox="1"/>
      </xdr:nvSpPr>
      <xdr:spPr>
        <a:xfrm>
          <a:off x="8045450" y="567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615950</xdr:colOff>
      <xdr:row>22</xdr:row>
      <xdr:rowOff>190500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96CCD6C-5FA0-CC49-B125-65BEC61EE344}"/>
            </a:ext>
          </a:extLst>
        </xdr:cNvPr>
        <xdr:cNvSpPr txBox="1"/>
      </xdr:nvSpPr>
      <xdr:spPr>
        <a:xfrm>
          <a:off x="8045450" y="567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E1B44C-761D-A248-9A0D-30F87C777164}" name="Table1" displayName="Table1" ref="B3:E14" totalsRowShown="0" headerRowDxfId="5" dataDxfId="4">
  <autoFilter ref="B3:E14" xr:uid="{EF799515-38F6-7A48-802F-0EE0DBAE282C}"/>
  <tableColumns count="4">
    <tableColumn id="1" xr3:uid="{BDD46FAB-CBC6-9745-9995-F5038CE2A60D}" name="Occupation" dataDxfId="3"/>
    <tableColumn id="2" xr3:uid="{EE03675B-C4DC-F24F-8F50-7EFFD55F04D8}" name="Gender" dataDxfId="2"/>
    <tableColumn id="3" xr3:uid="{9B72E973-5C92-1B47-A554-7940F5ADAB8D}" name="Age" dataDxfId="1"/>
    <tableColumn id="4" xr3:uid="{7377ABAA-1C51-0545-B728-041078BF9399}" name="Salary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EEF5-DDA0-B34C-8F0B-8C56A52AC3D0}">
  <dimension ref="A3:J76"/>
  <sheetViews>
    <sheetView tabSelected="1" topLeftCell="A18" workbookViewId="0">
      <selection activeCell="J70" sqref="J70"/>
    </sheetView>
  </sheetViews>
  <sheetFormatPr baseColWidth="10" defaultRowHeight="16"/>
  <cols>
    <col min="2" max="2" width="16.1640625" customWidth="1"/>
    <col min="10" max="10" width="18.1640625" bestFit="1" customWidth="1"/>
  </cols>
  <sheetData>
    <row r="3" spans="2:5" ht="21">
      <c r="B3" s="1" t="s">
        <v>0</v>
      </c>
      <c r="C3" s="1" t="s">
        <v>1</v>
      </c>
      <c r="D3" s="1" t="s">
        <v>2</v>
      </c>
      <c r="E3" s="1" t="s">
        <v>3</v>
      </c>
    </row>
    <row r="4" spans="2:5" ht="21">
      <c r="B4" s="2" t="s">
        <v>4</v>
      </c>
      <c r="C4" s="2" t="s">
        <v>5</v>
      </c>
      <c r="D4" s="2">
        <v>45</v>
      </c>
      <c r="E4" s="3">
        <v>48000</v>
      </c>
    </row>
    <row r="5" spans="2:5" ht="21">
      <c r="B5" s="2" t="s">
        <v>4</v>
      </c>
      <c r="C5" s="2" t="s">
        <v>6</v>
      </c>
      <c r="D5" s="2">
        <v>25</v>
      </c>
      <c r="E5" s="3">
        <v>25000</v>
      </c>
    </row>
    <row r="6" spans="2:5" ht="21">
      <c r="B6" s="2" t="s">
        <v>4</v>
      </c>
      <c r="C6" s="2" t="s">
        <v>6</v>
      </c>
      <c r="D6" s="2">
        <v>33</v>
      </c>
      <c r="E6" s="3">
        <v>35000</v>
      </c>
    </row>
    <row r="7" spans="2:5" ht="21">
      <c r="B7" s="2" t="s">
        <v>7</v>
      </c>
      <c r="C7" s="2" t="s">
        <v>6</v>
      </c>
      <c r="D7" s="2">
        <v>25</v>
      </c>
      <c r="E7" s="3">
        <v>45000</v>
      </c>
    </row>
    <row r="8" spans="2:5" ht="21">
      <c r="B8" s="2" t="s">
        <v>7</v>
      </c>
      <c r="C8" s="2" t="s">
        <v>5</v>
      </c>
      <c r="D8" s="2">
        <v>35</v>
      </c>
      <c r="E8" s="3">
        <v>65000</v>
      </c>
    </row>
    <row r="9" spans="2:5" ht="21">
      <c r="B9" s="2" t="s">
        <v>7</v>
      </c>
      <c r="C9" s="2" t="s">
        <v>6</v>
      </c>
      <c r="D9" s="2">
        <v>26</v>
      </c>
      <c r="E9" s="3">
        <v>45000</v>
      </c>
    </row>
    <row r="10" spans="2:5" ht="21">
      <c r="B10" s="2" t="s">
        <v>7</v>
      </c>
      <c r="C10" s="2" t="s">
        <v>5</v>
      </c>
      <c r="D10" s="2">
        <v>45</v>
      </c>
      <c r="E10" s="3">
        <v>70000</v>
      </c>
    </row>
    <row r="11" spans="2:5" ht="21">
      <c r="B11" s="2" t="s">
        <v>8</v>
      </c>
      <c r="C11" s="2" t="s">
        <v>5</v>
      </c>
      <c r="D11" s="2">
        <v>40</v>
      </c>
      <c r="E11" s="3">
        <v>50000</v>
      </c>
    </row>
    <row r="12" spans="2:5" ht="21">
      <c r="B12" s="2" t="s">
        <v>8</v>
      </c>
      <c r="C12" s="2" t="s">
        <v>6</v>
      </c>
      <c r="D12" s="2">
        <v>30</v>
      </c>
      <c r="E12" s="3">
        <v>40000</v>
      </c>
    </row>
    <row r="13" spans="2:5" ht="21">
      <c r="B13" s="2" t="s">
        <v>9</v>
      </c>
      <c r="C13" s="2" t="s">
        <v>5</v>
      </c>
      <c r="D13" s="2">
        <v>50</v>
      </c>
      <c r="E13" s="3">
        <v>40000</v>
      </c>
    </row>
    <row r="14" spans="2:5" ht="21">
      <c r="B14" s="2" t="s">
        <v>9</v>
      </c>
      <c r="C14" s="2" t="s">
        <v>6</v>
      </c>
      <c r="D14" s="2">
        <v>25</v>
      </c>
      <c r="E14" s="3">
        <v>25000</v>
      </c>
    </row>
    <row r="19" spans="2:10" ht="21">
      <c r="B19" s="1" t="s">
        <v>1</v>
      </c>
      <c r="C19" s="2"/>
      <c r="D19" s="2"/>
      <c r="E19" s="2"/>
      <c r="F19" s="2"/>
      <c r="G19" s="2"/>
      <c r="H19" s="2"/>
      <c r="I19" s="2"/>
      <c r="J19" s="2"/>
    </row>
    <row r="20" spans="2:10" s="18" customFormat="1" ht="21">
      <c r="B20" s="19" t="s">
        <v>10</v>
      </c>
      <c r="C20" s="19" t="s">
        <v>11</v>
      </c>
      <c r="D20" s="19" t="s">
        <v>12</v>
      </c>
      <c r="E20" s="19" t="s">
        <v>13</v>
      </c>
      <c r="F20" s="19" t="s">
        <v>14</v>
      </c>
      <c r="G20" s="19" t="s">
        <v>15</v>
      </c>
      <c r="H20" s="19" t="s">
        <v>16</v>
      </c>
      <c r="I20" s="19" t="s">
        <v>17</v>
      </c>
      <c r="J20" s="19" t="s">
        <v>31</v>
      </c>
    </row>
    <row r="21" spans="2:10" ht="21">
      <c r="B21" s="4" t="s">
        <v>6</v>
      </c>
      <c r="C21" s="5">
        <v>0.5454</v>
      </c>
      <c r="D21" s="5">
        <v>0.45450000000000002</v>
      </c>
      <c r="E21" s="5" t="s">
        <v>18</v>
      </c>
      <c r="F21" s="5">
        <v>0.33300000000000002</v>
      </c>
      <c r="G21" s="5">
        <v>0</v>
      </c>
      <c r="H21" s="5">
        <f t="shared" ref="H21" si="0" xml:space="preserve"> 2 *C21*D21</f>
        <v>0.4957686</v>
      </c>
      <c r="I21" s="5">
        <f>ABS(F21-G21)+ABS(F22-G22)+ABS(F23-G23)+ABS(F24-G24)</f>
        <v>0.93300000000000005</v>
      </c>
      <c r="J21" s="12">
        <f t="shared" ref="J21:J25" si="1" xml:space="preserve"> H21*I21</f>
        <v>0.4625521038</v>
      </c>
    </row>
    <row r="22" spans="2:10" ht="21">
      <c r="B22" s="6"/>
      <c r="C22" s="7" t="s">
        <v>19</v>
      </c>
      <c r="D22" s="7"/>
      <c r="E22" s="7" t="s">
        <v>20</v>
      </c>
      <c r="F22" s="7">
        <v>0.33300000000000002</v>
      </c>
      <c r="G22" s="7">
        <v>0.2</v>
      </c>
      <c r="H22" s="7"/>
      <c r="I22" s="7"/>
      <c r="J22" s="13"/>
    </row>
    <row r="23" spans="2:10" ht="21">
      <c r="B23" s="4"/>
      <c r="C23" s="5"/>
      <c r="D23" s="5"/>
      <c r="E23" s="5" t="s">
        <v>21</v>
      </c>
      <c r="F23" s="5">
        <v>0.33300000000000002</v>
      </c>
      <c r="G23" s="5">
        <v>0.4</v>
      </c>
      <c r="H23" s="5"/>
      <c r="I23" s="5"/>
      <c r="J23" s="12"/>
    </row>
    <row r="24" spans="2:10" ht="21">
      <c r="B24" s="6"/>
      <c r="C24" s="7"/>
      <c r="D24" s="7"/>
      <c r="E24" s="7" t="s">
        <v>22</v>
      </c>
      <c r="F24" s="7">
        <v>0</v>
      </c>
      <c r="G24" s="7">
        <v>0.4</v>
      </c>
      <c r="H24" s="7"/>
      <c r="I24" s="7"/>
      <c r="J24" s="13"/>
    </row>
    <row r="25" spans="2:10" ht="22">
      <c r="B25" s="10" t="s">
        <v>23</v>
      </c>
      <c r="C25" s="5">
        <v>0.45450000000000002</v>
      </c>
      <c r="D25" s="5">
        <v>0.5454</v>
      </c>
      <c r="E25" s="5" t="s">
        <v>18</v>
      </c>
      <c r="F25" s="5">
        <v>0</v>
      </c>
      <c r="G25" s="5">
        <f>2/6</f>
        <v>0.33333333333333331</v>
      </c>
      <c r="H25" s="5">
        <f xml:space="preserve"> 2 *C25*D25</f>
        <v>0.4957686</v>
      </c>
      <c r="I25" s="5">
        <f>ABS(F25-G25)+ABS(F26-G26)+ABS(F27-G27)+ABS(F28-G28)</f>
        <v>0.93333333333333335</v>
      </c>
      <c r="J25" s="12">
        <f t="shared" si="1"/>
        <v>0.46271736000000002</v>
      </c>
    </row>
    <row r="26" spans="2:10" ht="22">
      <c r="B26" s="11"/>
      <c r="C26" s="7" t="s">
        <v>24</v>
      </c>
      <c r="D26" s="7"/>
      <c r="E26" s="7" t="s">
        <v>20</v>
      </c>
      <c r="F26" s="7">
        <v>0.2</v>
      </c>
      <c r="G26" s="7">
        <f>2/6</f>
        <v>0.33333333333333331</v>
      </c>
      <c r="H26" s="7"/>
      <c r="I26" s="7"/>
      <c r="J26" s="13"/>
    </row>
    <row r="27" spans="2:10" ht="22">
      <c r="B27" s="10"/>
      <c r="C27" s="5"/>
      <c r="D27" s="5"/>
      <c r="E27" s="5" t="s">
        <v>21</v>
      </c>
      <c r="F27" s="5">
        <v>0.4</v>
      </c>
      <c r="G27" s="5">
        <f>2/6</f>
        <v>0.33333333333333331</v>
      </c>
      <c r="H27" s="5"/>
      <c r="I27" s="5"/>
      <c r="J27" s="12"/>
    </row>
    <row r="28" spans="2:10" ht="22">
      <c r="B28" s="11"/>
      <c r="C28" s="7"/>
      <c r="D28" s="7"/>
      <c r="E28" s="7" t="s">
        <v>22</v>
      </c>
      <c r="F28" s="7">
        <v>0.4</v>
      </c>
      <c r="G28" s="7">
        <v>0</v>
      </c>
      <c r="H28" s="7"/>
      <c r="I28" s="7"/>
      <c r="J28" s="13"/>
    </row>
    <row r="29" spans="2:10" ht="21">
      <c r="B29" s="2"/>
      <c r="C29" s="2"/>
      <c r="D29" s="2"/>
      <c r="E29" s="2"/>
      <c r="F29" s="2"/>
      <c r="G29" s="2"/>
      <c r="H29" s="2"/>
      <c r="I29" s="2"/>
      <c r="J29" s="2"/>
    </row>
    <row r="30" spans="2:10" ht="21">
      <c r="B30" s="2"/>
      <c r="C30" s="2"/>
      <c r="D30" s="2"/>
      <c r="E30" s="2"/>
      <c r="F30" s="2"/>
      <c r="G30" s="2"/>
      <c r="H30" s="2"/>
      <c r="I30" s="2"/>
      <c r="J30" s="2"/>
    </row>
    <row r="31" spans="2:10" ht="21">
      <c r="B31" s="2"/>
      <c r="C31" s="2"/>
      <c r="D31" s="2"/>
      <c r="E31" s="2"/>
      <c r="F31" s="2"/>
      <c r="G31" s="2"/>
      <c r="H31" s="2"/>
      <c r="I31" s="2"/>
      <c r="J31" s="2"/>
    </row>
    <row r="32" spans="2:10" ht="21">
      <c r="B32" s="1" t="s">
        <v>2</v>
      </c>
      <c r="C32" s="2"/>
      <c r="D32" s="2"/>
      <c r="E32" s="2"/>
      <c r="F32" s="2"/>
      <c r="G32" s="2"/>
      <c r="H32" s="2"/>
      <c r="I32" s="2"/>
      <c r="J32" s="2"/>
    </row>
    <row r="33" spans="2:10" s="18" customFormat="1" ht="21">
      <c r="B33" s="19" t="s">
        <v>10</v>
      </c>
      <c r="C33" s="19" t="s">
        <v>11</v>
      </c>
      <c r="D33" s="19" t="s">
        <v>12</v>
      </c>
      <c r="E33" s="19" t="s">
        <v>13</v>
      </c>
      <c r="F33" s="19" t="s">
        <v>14</v>
      </c>
      <c r="G33" s="19" t="s">
        <v>15</v>
      </c>
      <c r="H33" s="19" t="s">
        <v>16</v>
      </c>
      <c r="I33" s="19" t="s">
        <v>17</v>
      </c>
      <c r="J33" s="19" t="s">
        <v>31</v>
      </c>
    </row>
    <row r="34" spans="2:10" ht="21">
      <c r="B34" s="4" t="s">
        <v>25</v>
      </c>
      <c r="C34" s="5">
        <f>5/11</f>
        <v>0.45454545454545453</v>
      </c>
      <c r="D34" s="5">
        <f>1-0.45455</f>
        <v>0.54544999999999999</v>
      </c>
      <c r="E34" s="5" t="s">
        <v>18</v>
      </c>
      <c r="F34" s="5">
        <f>2/5</f>
        <v>0.4</v>
      </c>
      <c r="G34" s="5">
        <v>0</v>
      </c>
      <c r="H34" s="5">
        <f xml:space="preserve"> 2 *C34*D34</f>
        <v>0.49586363636363634</v>
      </c>
      <c r="I34" s="5">
        <f>ABS(F34-G34)+ABS(F35-G35)+ABS(F36-G36)+ABS(F37-G37)</f>
        <v>0.93333333333333335</v>
      </c>
      <c r="J34" s="12">
        <f t="shared" ref="J34" si="2" xml:space="preserve"> H34*I34</f>
        <v>0.46280606060606061</v>
      </c>
    </row>
    <row r="35" spans="2:10" ht="21">
      <c r="B35" s="6"/>
      <c r="C35" s="7" t="s">
        <v>24</v>
      </c>
      <c r="D35" s="7"/>
      <c r="E35" s="7" t="s">
        <v>20</v>
      </c>
      <c r="F35" s="7">
        <f>1/5</f>
        <v>0.2</v>
      </c>
      <c r="G35" s="7">
        <f>2/6</f>
        <v>0.33333333333333331</v>
      </c>
      <c r="H35" s="7"/>
      <c r="I35" s="7"/>
      <c r="J35" s="13"/>
    </row>
    <row r="36" spans="2:10" ht="21">
      <c r="B36" s="4"/>
      <c r="C36" s="5"/>
      <c r="D36" s="5"/>
      <c r="E36" s="5" t="s">
        <v>21</v>
      </c>
      <c r="F36" s="5">
        <f>2/5</f>
        <v>0.4</v>
      </c>
      <c r="G36" s="5">
        <f>2/6</f>
        <v>0.33333333333333331</v>
      </c>
      <c r="H36" s="5"/>
      <c r="I36" s="5"/>
      <c r="J36" s="12"/>
    </row>
    <row r="37" spans="2:10" ht="21">
      <c r="B37" s="6"/>
      <c r="C37" s="7"/>
      <c r="D37" s="7"/>
      <c r="E37" s="7" t="s">
        <v>22</v>
      </c>
      <c r="F37" s="7">
        <v>0</v>
      </c>
      <c r="G37" s="7">
        <f>2/6</f>
        <v>0.33333333333333331</v>
      </c>
      <c r="H37" s="7"/>
      <c r="I37" s="7"/>
      <c r="J37" s="13"/>
    </row>
    <row r="38" spans="2:10" ht="22">
      <c r="B38" s="10" t="s">
        <v>26</v>
      </c>
      <c r="C38" s="5">
        <f>3/11</f>
        <v>0.27272727272727271</v>
      </c>
      <c r="D38" s="5">
        <f>1-C38</f>
        <v>0.72727272727272729</v>
      </c>
      <c r="E38" s="5" t="s">
        <v>18</v>
      </c>
      <c r="F38" s="5">
        <v>0</v>
      </c>
      <c r="G38" s="5">
        <f>2/8</f>
        <v>0.25</v>
      </c>
      <c r="H38" s="5">
        <f xml:space="preserve"> 2 *C38*D38</f>
        <v>0.39669421487603301</v>
      </c>
      <c r="I38" s="5">
        <f>ABS(F38-G38)+ABS(F39-G39)+ABS(F40-G40)+ABS(F41-G41)</f>
        <v>0.58333333333333326</v>
      </c>
      <c r="J38" s="12">
        <f t="shared" ref="J38" si="3" xml:space="preserve"> H38*I38</f>
        <v>0.2314049586776859</v>
      </c>
    </row>
    <row r="39" spans="2:10" ht="22">
      <c r="B39" s="11"/>
      <c r="C39" s="7" t="s">
        <v>27</v>
      </c>
      <c r="D39" s="7"/>
      <c r="E39" s="7" t="s">
        <v>20</v>
      </c>
      <c r="F39" s="7">
        <f>1/3</f>
        <v>0.33333333333333331</v>
      </c>
      <c r="G39" s="7">
        <f>2/8</f>
        <v>0.25</v>
      </c>
      <c r="H39" s="7"/>
      <c r="I39" s="7"/>
      <c r="J39" s="13"/>
    </row>
    <row r="40" spans="2:10" ht="22">
      <c r="B40" s="10"/>
      <c r="C40" s="5"/>
      <c r="D40" s="5"/>
      <c r="E40" s="5" t="s">
        <v>21</v>
      </c>
      <c r="F40" s="5">
        <f>1/3</f>
        <v>0.33333333333333331</v>
      </c>
      <c r="G40" s="14">
        <f>0.375</f>
        <v>0.375</v>
      </c>
      <c r="H40" s="5"/>
      <c r="I40" s="5"/>
      <c r="J40" s="12"/>
    </row>
    <row r="41" spans="2:10" ht="22">
      <c r="B41" s="11"/>
      <c r="C41" s="7"/>
      <c r="D41" s="7"/>
      <c r="E41" s="7" t="s">
        <v>22</v>
      </c>
      <c r="F41" s="7">
        <f>1/3</f>
        <v>0.33333333333333331</v>
      </c>
      <c r="G41" s="7">
        <f>1/8</f>
        <v>0.125</v>
      </c>
      <c r="H41" s="7"/>
      <c r="I41" s="7"/>
      <c r="J41" s="13"/>
    </row>
    <row r="42" spans="2:10" ht="22">
      <c r="B42" s="10" t="s">
        <v>28</v>
      </c>
      <c r="C42" s="5">
        <f>3/11</f>
        <v>0.27272727272727271</v>
      </c>
      <c r="D42" s="5">
        <f>1-C42</f>
        <v>0.72727272727272729</v>
      </c>
      <c r="E42" s="5" t="s">
        <v>18</v>
      </c>
      <c r="F42" s="5">
        <v>0</v>
      </c>
      <c r="G42" s="5">
        <f>2/8</f>
        <v>0.25</v>
      </c>
      <c r="H42" s="14">
        <f xml:space="preserve"> 2 *C42*D42</f>
        <v>0.39669421487603301</v>
      </c>
      <c r="I42" s="14">
        <f>ABS(F42-G42)+ABS(F43-G43)+ABS(F44-G44)+ABS(F45-G45)</f>
        <v>0.58333333333333326</v>
      </c>
      <c r="J42" s="16">
        <f xml:space="preserve"> H42*I42</f>
        <v>0.2314049586776859</v>
      </c>
    </row>
    <row r="43" spans="2:10" ht="22">
      <c r="B43" s="11"/>
      <c r="C43" s="7" t="s">
        <v>27</v>
      </c>
      <c r="D43" s="7"/>
      <c r="E43" s="7" t="s">
        <v>20</v>
      </c>
      <c r="F43" s="7">
        <f>1/3</f>
        <v>0.33333333333333331</v>
      </c>
      <c r="G43" s="7">
        <f>2/8</f>
        <v>0.25</v>
      </c>
      <c r="H43" s="15"/>
      <c r="I43" s="15"/>
      <c r="J43" s="17"/>
    </row>
    <row r="44" spans="2:10" ht="22">
      <c r="B44" s="10"/>
      <c r="C44" s="5"/>
      <c r="D44" s="5"/>
      <c r="E44" s="5" t="s">
        <v>21</v>
      </c>
      <c r="F44" s="5">
        <f>1/3</f>
        <v>0.33333333333333331</v>
      </c>
      <c r="G44" s="5">
        <f>3/8</f>
        <v>0.375</v>
      </c>
      <c r="H44" s="14"/>
      <c r="I44" s="14"/>
      <c r="J44" s="16"/>
    </row>
    <row r="45" spans="2:10" ht="22">
      <c r="B45" s="11"/>
      <c r="C45" s="7"/>
      <c r="D45" s="7"/>
      <c r="E45" s="7" t="s">
        <v>22</v>
      </c>
      <c r="F45" s="7">
        <f>1/3</f>
        <v>0.33333333333333331</v>
      </c>
      <c r="G45" s="7">
        <f>1/8</f>
        <v>0.125</v>
      </c>
      <c r="H45" s="15"/>
      <c r="I45" s="15"/>
      <c r="J45" s="17"/>
    </row>
    <row r="46" spans="2:10" ht="22">
      <c r="B46" s="8"/>
      <c r="C46" s="2"/>
      <c r="D46" s="2"/>
      <c r="E46" s="2"/>
      <c r="F46" s="2"/>
      <c r="G46" s="2"/>
      <c r="H46" s="9"/>
      <c r="I46" s="9"/>
      <c r="J46" s="9"/>
    </row>
    <row r="47" spans="2:10" ht="21">
      <c r="B47" s="2"/>
      <c r="C47" s="2"/>
      <c r="D47" s="2"/>
      <c r="E47" s="2"/>
      <c r="F47" s="2"/>
      <c r="G47" s="2"/>
      <c r="H47" s="2"/>
      <c r="I47" s="2"/>
      <c r="J47" s="2"/>
    </row>
    <row r="48" spans="2:10" ht="21">
      <c r="B48" s="2"/>
      <c r="C48" s="2"/>
      <c r="D48" s="2"/>
      <c r="E48" s="2"/>
      <c r="F48" s="2"/>
      <c r="G48" s="2"/>
      <c r="H48" s="2"/>
      <c r="I48" s="2"/>
      <c r="J48" s="2"/>
    </row>
    <row r="49" spans="2:10" ht="21">
      <c r="B49" s="1" t="s">
        <v>0</v>
      </c>
      <c r="C49" s="2"/>
      <c r="D49" s="2"/>
      <c r="E49" s="2"/>
      <c r="F49" s="2"/>
      <c r="G49" s="2"/>
      <c r="H49" s="2"/>
      <c r="I49" s="2"/>
      <c r="J49" s="2"/>
    </row>
    <row r="50" spans="2:10" s="18" customFormat="1" ht="21">
      <c r="B50" s="19" t="s">
        <v>10</v>
      </c>
      <c r="C50" s="19" t="s">
        <v>11</v>
      </c>
      <c r="D50" s="19" t="s">
        <v>12</v>
      </c>
      <c r="E50" s="19" t="s">
        <v>13</v>
      </c>
      <c r="F50" s="19" t="s">
        <v>14</v>
      </c>
      <c r="G50" s="19" t="s">
        <v>15</v>
      </c>
      <c r="H50" s="19" t="s">
        <v>16</v>
      </c>
      <c r="I50" s="19" t="s">
        <v>17</v>
      </c>
      <c r="J50" s="19" t="s">
        <v>31</v>
      </c>
    </row>
    <row r="51" spans="2:10" ht="21">
      <c r="B51" s="4" t="s">
        <v>7</v>
      </c>
      <c r="C51" s="5">
        <f>4/11</f>
        <v>0.36363636363636365</v>
      </c>
      <c r="D51" s="5">
        <f>1-C51</f>
        <v>0.63636363636363635</v>
      </c>
      <c r="E51" s="5" t="s">
        <v>18</v>
      </c>
      <c r="F51" s="5">
        <v>0</v>
      </c>
      <c r="G51" s="5">
        <f>2/7</f>
        <v>0.2857142857142857</v>
      </c>
      <c r="H51" s="5">
        <f xml:space="preserve"> 2 *C51*D51</f>
        <v>0.46280991735537191</v>
      </c>
      <c r="I51" s="5">
        <f>ABS(F51-G51)+ABS(F52-G52)+ABS(F53-G53)+ABS(F54-G54)</f>
        <v>1.4285714285714284</v>
      </c>
      <c r="J51" s="12">
        <f t="shared" ref="J51" si="4" xml:space="preserve"> H51*I51</f>
        <v>0.66115702479338834</v>
      </c>
    </row>
    <row r="52" spans="2:10" ht="21">
      <c r="B52" s="6"/>
      <c r="C52" s="7" t="s">
        <v>29</v>
      </c>
      <c r="D52" s="7"/>
      <c r="E52" s="7" t="s">
        <v>20</v>
      </c>
      <c r="F52" s="7">
        <v>0</v>
      </c>
      <c r="G52" s="7">
        <f>3/7</f>
        <v>0.42857142857142855</v>
      </c>
      <c r="H52" s="7"/>
      <c r="I52" s="7"/>
      <c r="J52" s="13"/>
    </row>
    <row r="53" spans="2:10" ht="21">
      <c r="B53" s="4"/>
      <c r="C53" s="5"/>
      <c r="D53" s="5"/>
      <c r="E53" s="5" t="s">
        <v>21</v>
      </c>
      <c r="F53" s="14">
        <f>2/4</f>
        <v>0.5</v>
      </c>
      <c r="G53" s="5">
        <f>2/7</f>
        <v>0.2857142857142857</v>
      </c>
      <c r="H53" s="5"/>
      <c r="I53" s="5"/>
      <c r="J53" s="12"/>
    </row>
    <row r="54" spans="2:10" ht="21">
      <c r="B54" s="6"/>
      <c r="C54" s="7"/>
      <c r="D54" s="7"/>
      <c r="E54" s="7" t="s">
        <v>22</v>
      </c>
      <c r="F54" s="7">
        <f>2/4</f>
        <v>0.5</v>
      </c>
      <c r="G54" s="7">
        <v>0</v>
      </c>
      <c r="H54" s="7"/>
      <c r="I54" s="7"/>
      <c r="J54" s="13"/>
    </row>
    <row r="55" spans="2:10" ht="22">
      <c r="B55" s="10" t="s">
        <v>8</v>
      </c>
      <c r="C55" s="5">
        <f>2/11</f>
        <v>0.18181818181818182</v>
      </c>
      <c r="D55" s="5">
        <f>1-C55</f>
        <v>0.81818181818181812</v>
      </c>
      <c r="E55" s="5" t="s">
        <v>18</v>
      </c>
      <c r="F55" s="5">
        <v>0</v>
      </c>
      <c r="G55" s="5">
        <f>2/9</f>
        <v>0.22222222222222221</v>
      </c>
      <c r="H55" s="5">
        <f xml:space="preserve"> 2 *C55*D55</f>
        <v>0.2975206611570248</v>
      </c>
      <c r="I55" s="5">
        <f>ABS(F55-G55)+ABS(F56-G56)+ABS(F57-G57)+ABS(F58-G58)</f>
        <v>0.88888888888888895</v>
      </c>
      <c r="J55" s="12">
        <f t="shared" ref="J55" si="5" xml:space="preserve"> H55*I55</f>
        <v>0.26446280991735538</v>
      </c>
    </row>
    <row r="56" spans="2:10" ht="22">
      <c r="B56" s="11"/>
      <c r="C56" s="7" t="s">
        <v>30</v>
      </c>
      <c r="D56" s="7"/>
      <c r="E56" s="7" t="s">
        <v>20</v>
      </c>
      <c r="F56" s="15">
        <f>1/2</f>
        <v>0.5</v>
      </c>
      <c r="G56" s="7">
        <f>2/9</f>
        <v>0.22222222222222221</v>
      </c>
      <c r="H56" s="7"/>
      <c r="I56" s="7"/>
      <c r="J56" s="13"/>
    </row>
    <row r="57" spans="2:10" ht="22">
      <c r="B57" s="10"/>
      <c r="C57" s="5"/>
      <c r="D57" s="5"/>
      <c r="E57" s="5" t="s">
        <v>21</v>
      </c>
      <c r="F57" s="5">
        <f>1/2</f>
        <v>0.5</v>
      </c>
      <c r="G57" s="14">
        <f>3/9</f>
        <v>0.33333333333333331</v>
      </c>
      <c r="H57" s="5"/>
      <c r="I57" s="5"/>
      <c r="J57" s="12"/>
    </row>
    <row r="58" spans="2:10" ht="22">
      <c r="B58" s="11"/>
      <c r="C58" s="7"/>
      <c r="D58" s="7"/>
      <c r="E58" s="7" t="s">
        <v>22</v>
      </c>
      <c r="F58" s="7">
        <v>0</v>
      </c>
      <c r="G58" s="7">
        <f>2/9</f>
        <v>0.22222222222222221</v>
      </c>
      <c r="H58" s="7"/>
      <c r="I58" s="7"/>
      <c r="J58" s="13"/>
    </row>
    <row r="59" spans="2:10" ht="22">
      <c r="B59" s="10" t="s">
        <v>4</v>
      </c>
      <c r="C59" s="5">
        <f>3/11</f>
        <v>0.27272727272727271</v>
      </c>
      <c r="D59" s="5">
        <f>1-C59</f>
        <v>0.72727272727272729</v>
      </c>
      <c r="E59" s="5" t="s">
        <v>18</v>
      </c>
      <c r="F59" s="5">
        <f>1/3</f>
        <v>0.33333333333333331</v>
      </c>
      <c r="G59" s="5">
        <f>1/8</f>
        <v>0.125</v>
      </c>
      <c r="H59" s="14">
        <f xml:space="preserve"> 2 *C59*D59</f>
        <v>0.39669421487603301</v>
      </c>
      <c r="I59" s="14">
        <f>ABS(F59-G59)+ABS(F60-G60)+ABS(F61-G61)+ABS(F62-G62)</f>
        <v>0.58333333333333326</v>
      </c>
      <c r="J59" s="16">
        <f xml:space="preserve"> H59*I59</f>
        <v>0.2314049586776859</v>
      </c>
    </row>
    <row r="60" spans="2:10" ht="22">
      <c r="B60" s="11"/>
      <c r="C60" s="7" t="s">
        <v>27</v>
      </c>
      <c r="D60" s="7"/>
      <c r="E60" s="7" t="s">
        <v>20</v>
      </c>
      <c r="F60" s="7">
        <f>1/3</f>
        <v>0.33333333333333331</v>
      </c>
      <c r="G60" s="7">
        <f>2/8</f>
        <v>0.25</v>
      </c>
      <c r="H60" s="15"/>
      <c r="I60" s="15"/>
      <c r="J60" s="17"/>
    </row>
    <row r="61" spans="2:10" ht="22">
      <c r="B61" s="10"/>
      <c r="C61" s="5"/>
      <c r="D61" s="5"/>
      <c r="E61" s="5" t="s">
        <v>21</v>
      </c>
      <c r="F61" s="5">
        <f>1/3</f>
        <v>0.33333333333333331</v>
      </c>
      <c r="G61" s="5">
        <f>3/8</f>
        <v>0.375</v>
      </c>
      <c r="H61" s="14"/>
      <c r="I61" s="14"/>
      <c r="J61" s="16"/>
    </row>
    <row r="62" spans="2:10" ht="22">
      <c r="B62" s="11"/>
      <c r="C62" s="7"/>
      <c r="D62" s="7"/>
      <c r="E62" s="7" t="s">
        <v>22</v>
      </c>
      <c r="F62" s="7">
        <v>0</v>
      </c>
      <c r="G62" s="7">
        <f>2/8</f>
        <v>0.25</v>
      </c>
      <c r="H62" s="15"/>
      <c r="I62" s="15"/>
      <c r="J62" s="17"/>
    </row>
    <row r="63" spans="2:10" ht="22">
      <c r="B63" s="10" t="s">
        <v>9</v>
      </c>
      <c r="C63" s="5">
        <f>2/11</f>
        <v>0.18181818181818182</v>
      </c>
      <c r="D63" s="5">
        <f>1-C63</f>
        <v>0.81818181818181812</v>
      </c>
      <c r="E63" s="5" t="s">
        <v>18</v>
      </c>
      <c r="F63" s="5">
        <f>1/2</f>
        <v>0.5</v>
      </c>
      <c r="G63" s="5">
        <f t="shared" ref="G63" si="6">1/9</f>
        <v>0.1111111111111111</v>
      </c>
      <c r="H63" s="14">
        <f xml:space="preserve"> 2 *C63*D63</f>
        <v>0.2975206611570248</v>
      </c>
      <c r="I63" s="14">
        <f>ABS(F63-G63)+ABS(F64-G64)+ABS(F65-G65)+ABS(F66-G66)</f>
        <v>1.3333333333333335</v>
      </c>
      <c r="J63" s="16">
        <f xml:space="preserve"> H63*I63</f>
        <v>0.39669421487603312</v>
      </c>
    </row>
    <row r="64" spans="2:10" ht="22">
      <c r="B64" s="11"/>
      <c r="C64" s="7" t="s">
        <v>30</v>
      </c>
      <c r="D64" s="7"/>
      <c r="E64" s="7" t="s">
        <v>20</v>
      </c>
      <c r="F64" s="7">
        <f>1/2</f>
        <v>0.5</v>
      </c>
      <c r="G64" s="7">
        <f>2/9</f>
        <v>0.22222222222222221</v>
      </c>
      <c r="H64" s="15"/>
      <c r="I64" s="15"/>
      <c r="J64" s="17"/>
    </row>
    <row r="65" spans="1:10" ht="22">
      <c r="B65" s="10"/>
      <c r="C65" s="5"/>
      <c r="D65" s="5"/>
      <c r="E65" s="5" t="s">
        <v>21</v>
      </c>
      <c r="F65" s="5">
        <v>0</v>
      </c>
      <c r="G65" s="5">
        <f>4/9</f>
        <v>0.44444444444444442</v>
      </c>
      <c r="H65" s="14"/>
      <c r="I65" s="14"/>
      <c r="J65" s="16"/>
    </row>
    <row r="66" spans="1:10" ht="22">
      <c r="B66" s="11"/>
      <c r="C66" s="7"/>
      <c r="D66" s="7"/>
      <c r="E66" s="7" t="s">
        <v>22</v>
      </c>
      <c r="F66" s="7">
        <v>0</v>
      </c>
      <c r="G66" s="7">
        <f>2/9</f>
        <v>0.22222222222222221</v>
      </c>
      <c r="H66" s="15"/>
      <c r="I66" s="15"/>
      <c r="J66" s="17"/>
    </row>
    <row r="67" spans="1:10" ht="21">
      <c r="B67" s="2"/>
      <c r="C67" s="2"/>
      <c r="D67" s="2"/>
      <c r="E67" s="2"/>
      <c r="F67" s="2"/>
      <c r="G67" s="2"/>
      <c r="H67" s="2"/>
      <c r="I67" s="2"/>
      <c r="J67" s="2"/>
    </row>
    <row r="68" spans="1:10" ht="21">
      <c r="B68" s="2"/>
      <c r="C68" s="2"/>
      <c r="D68" s="2"/>
      <c r="E68" s="2"/>
      <c r="F68" s="2"/>
      <c r="G68" s="2"/>
      <c r="H68" s="2"/>
      <c r="I68" s="2"/>
      <c r="J68" s="2"/>
    </row>
    <row r="69" spans="1:10" ht="21">
      <c r="B69" s="2" t="s">
        <v>32</v>
      </c>
      <c r="C69" s="2"/>
      <c r="D69" s="2"/>
      <c r="E69" s="2"/>
      <c r="F69" s="2"/>
      <c r="G69" s="2"/>
      <c r="H69" s="2"/>
      <c r="I69" s="2"/>
      <c r="J69" s="2"/>
    </row>
    <row r="72" spans="1:10">
      <c r="A72" s="18" t="s">
        <v>36</v>
      </c>
    </row>
    <row r="73" spans="1:10">
      <c r="B73" s="20" t="s">
        <v>37</v>
      </c>
    </row>
    <row r="74" spans="1:10">
      <c r="B74" t="s">
        <v>33</v>
      </c>
    </row>
    <row r="75" spans="1:10">
      <c r="B75" t="s">
        <v>34</v>
      </c>
    </row>
    <row r="76" spans="1:10">
      <c r="B76" t="s">
        <v>35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2019-04-09T22:51:30Z</dcterms:created>
  <dcterms:modified xsi:type="dcterms:W3CDTF">2019-04-11T20:11:17Z</dcterms:modified>
</cp:coreProperties>
</file>