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/>
  <mc:AlternateContent xmlns:mc="http://schemas.openxmlformats.org/markup-compatibility/2006">
    <mc:Choice Requires="x15">
      <x15ac:absPath xmlns:x15ac="http://schemas.microsoft.com/office/spreadsheetml/2010/11/ac" url="C:\Users\Checkout\Documents\202-mainproject-clones\12may\team-project-ikigai\Documentation\"/>
    </mc:Choice>
  </mc:AlternateContent>
  <xr:revisionPtr revIDLastSave="0" documentId="13_ncr:1_{2FA83207-35E2-4A5A-AAA8-3320167399FE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07" i="1" l="1"/>
  <c r="E306" i="1"/>
  <c r="F306" i="1" s="1"/>
  <c r="G306" i="1" s="1"/>
  <c r="H306" i="1" s="1"/>
  <c r="I306" i="1" s="1"/>
  <c r="J306" i="1" s="1"/>
  <c r="K306" i="1" s="1"/>
  <c r="L306" i="1" s="1"/>
  <c r="E279" i="1"/>
  <c r="E278" i="1"/>
  <c r="F278" i="1" s="1"/>
  <c r="G278" i="1" s="1"/>
  <c r="H278" i="1" s="1"/>
  <c r="I278" i="1" s="1"/>
  <c r="J278" i="1" s="1"/>
  <c r="K278" i="1" s="1"/>
  <c r="L278" i="1" s="1"/>
  <c r="E233" i="1" l="1"/>
  <c r="E232" i="1"/>
  <c r="F232" i="1" s="1"/>
  <c r="G232" i="1" s="1"/>
  <c r="H232" i="1" s="1"/>
  <c r="I232" i="1" s="1"/>
  <c r="J232" i="1" s="1"/>
  <c r="K232" i="1" s="1"/>
  <c r="L232" i="1" s="1"/>
  <c r="E188" i="1"/>
  <c r="E187" i="1"/>
  <c r="F187" i="1" s="1"/>
  <c r="G187" i="1" s="1"/>
  <c r="H187" i="1" s="1"/>
  <c r="I187" i="1" s="1"/>
  <c r="J187" i="1" s="1"/>
  <c r="K187" i="1" s="1"/>
  <c r="L187" i="1" s="1"/>
  <c r="E129" i="1"/>
  <c r="E128" i="1"/>
  <c r="F128" i="1" s="1"/>
  <c r="G128" i="1" s="1"/>
  <c r="H128" i="1" s="1"/>
  <c r="I128" i="1" s="1"/>
  <c r="J128" i="1" s="1"/>
  <c r="K128" i="1" s="1"/>
  <c r="L128" i="1" s="1"/>
  <c r="E68" i="1"/>
  <c r="E67" i="1"/>
  <c r="F67" i="1" s="1"/>
  <c r="G67" i="1" s="1"/>
  <c r="H67" i="1" s="1"/>
  <c r="I67" i="1" s="1"/>
  <c r="J67" i="1" s="1"/>
  <c r="K67" i="1" s="1"/>
  <c r="L67" i="1" s="1"/>
  <c r="E13" i="1"/>
  <c r="E12" i="1"/>
  <c r="F12" i="1" s="1"/>
  <c r="G12" i="1" s="1"/>
  <c r="H12" i="1" s="1"/>
  <c r="I12" i="1" s="1"/>
  <c r="J12" i="1" s="1"/>
  <c r="K12" i="1" s="1"/>
  <c r="L12" i="1" s="1"/>
  <c r="J307" i="1" l="1"/>
  <c r="H307" i="1"/>
  <c r="F307" i="1"/>
  <c r="L307" i="1"/>
  <c r="K307" i="1"/>
  <c r="I307" i="1"/>
  <c r="G307" i="1"/>
  <c r="K129" i="1"/>
  <c r="L129" i="1"/>
  <c r="L279" i="1"/>
  <c r="K279" i="1"/>
  <c r="J279" i="1"/>
  <c r="I279" i="1"/>
  <c r="H279" i="1"/>
  <c r="G279" i="1"/>
  <c r="F279" i="1"/>
  <c r="F129" i="1"/>
  <c r="J129" i="1"/>
  <c r="H188" i="1"/>
  <c r="L188" i="1"/>
  <c r="H13" i="1"/>
  <c r="L13" i="1"/>
  <c r="F13" i="1"/>
  <c r="G13" i="1"/>
  <c r="J13" i="1"/>
  <c r="K13" i="1"/>
  <c r="I233" i="1"/>
  <c r="I68" i="1"/>
  <c r="J233" i="1"/>
  <c r="F188" i="1"/>
  <c r="K233" i="1"/>
  <c r="H68" i="1"/>
  <c r="J68" i="1"/>
  <c r="I13" i="1"/>
  <c r="K68" i="1"/>
  <c r="G188" i="1"/>
  <c r="L233" i="1"/>
  <c r="G129" i="1"/>
  <c r="I188" i="1"/>
  <c r="F233" i="1"/>
  <c r="L68" i="1"/>
  <c r="F68" i="1"/>
  <c r="H129" i="1"/>
  <c r="J188" i="1"/>
  <c r="G233" i="1"/>
  <c r="G68" i="1"/>
  <c r="I129" i="1"/>
  <c r="K188" i="1"/>
  <c r="H233" i="1"/>
</calcChain>
</file>

<file path=xl/sharedStrings.xml><?xml version="1.0" encoding="utf-8"?>
<sst xmlns="http://schemas.openxmlformats.org/spreadsheetml/2006/main" count="180" uniqueCount="69">
  <si>
    <t>Sprint 1</t>
  </si>
  <si>
    <t>Backlog Item</t>
  </si>
  <si>
    <t>Task</t>
  </si>
  <si>
    <t>Task Owner</t>
  </si>
  <si>
    <t>Initial Estimate (in 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</si>
  <si>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</si>
  <si>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</si>
  <si>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</si>
  <si>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</si>
  <si>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</si>
  <si>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</si>
  <si>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</si>
  <si>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</si>
  <si>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</si>
  <si>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Ideal Trend</t>
  </si>
  <si>
    <t>Sprint 2</t>
  </si>
  <si>
    <t>Sprint 3</t>
  </si>
  <si>
    <t>Sprint 4</t>
  </si>
  <si>
    <t>Sprint 5</t>
  </si>
  <si>
    <t>Initial Understanding of requirements and set up</t>
  </si>
  <si>
    <t>Environment Set up (Node JS, Postman, VS Code, Mongo DB, Git</t>
  </si>
  <si>
    <t>Architecture Diagram</t>
  </si>
  <si>
    <t>Learning and knowledge transfer of MERN stack</t>
  </si>
  <si>
    <t>Learning and KT of React JS, MongoDB, Node JS</t>
  </si>
  <si>
    <t>All</t>
  </si>
  <si>
    <t>Application Flow and Database Design</t>
  </si>
  <si>
    <t>Class Diagram</t>
  </si>
  <si>
    <t>Design Database Schema</t>
  </si>
  <si>
    <t>Application flow</t>
  </si>
  <si>
    <t>UI pages determinitation</t>
  </si>
  <si>
    <t xml:space="preserve">API Creation, Wireframes and Database Design </t>
  </si>
  <si>
    <t>Create login &amp; signup API</t>
  </si>
  <si>
    <t>Create wireframes for Loginpage, Registerpage, Hoteloverview, Homepage, Bookdetails</t>
  </si>
  <si>
    <t>Creating models for booking, room, user</t>
  </si>
  <si>
    <t xml:space="preserve">Created Initial routing setup </t>
  </si>
  <si>
    <t>Implement Landing page UI, Search UI</t>
  </si>
  <si>
    <t>Implement customer profile details api</t>
  </si>
  <si>
    <t>Implement Booking details api</t>
  </si>
  <si>
    <t>Created Edit Booking api</t>
  </si>
  <si>
    <t>Development front end and API</t>
  </si>
  <si>
    <t>Admin, Routing, API and Frontend code setup</t>
  </si>
  <si>
    <t>Creating Add room page in Admin</t>
  </si>
  <si>
    <t>Integrating My profile and Booking details with backend</t>
  </si>
  <si>
    <t>Integrating search rooms with backend</t>
  </si>
  <si>
    <t>Cancel Booking API, get all bookings by user API</t>
  </si>
  <si>
    <t>Peack pricing</t>
  </si>
  <si>
    <t>Sprint 6</t>
  </si>
  <si>
    <t>Sprint 7</t>
  </si>
  <si>
    <t>Deployment and Testing</t>
  </si>
  <si>
    <t>Validations for Edit Booking, Cancel Booking functionality from customer side</t>
  </si>
  <si>
    <t>Validation check throughout application</t>
  </si>
  <si>
    <t xml:space="preserve">Testing all flows and data </t>
  </si>
  <si>
    <t>Merge Conflicts and integration issues</t>
  </si>
  <si>
    <t>Frontend, Backend Development and Integration</t>
  </si>
  <si>
    <t>Adding Aminities</t>
  </si>
  <si>
    <t>Vinay</t>
  </si>
  <si>
    <t>Ramya</t>
  </si>
  <si>
    <t>Javeed</t>
  </si>
  <si>
    <t>Create login &amp; signup Frontend</t>
  </si>
  <si>
    <t>Javeed, Vinay</t>
  </si>
  <si>
    <t>Vinay, Javeed</t>
  </si>
  <si>
    <t>Adding Nav bar routes, and boilerplate navigation code</t>
  </si>
  <si>
    <t>Peak Pricing Integration</t>
  </si>
  <si>
    <t>Booking functionality</t>
  </si>
  <si>
    <t>Admin Add Room</t>
  </si>
  <si>
    <t>Use Rewards Points Integration</t>
  </si>
  <si>
    <t>Filtering Rooms</t>
  </si>
  <si>
    <t>Vinay, Ramya</t>
  </si>
  <si>
    <t xml:space="preserve">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</si>
</sst>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7">
    <font>
      <sz val="12"/>
      <color theme="1"/>
      <name val="Arial"/>
      <charset val="134"/>
    </font>
    <font>
      <sz val="12"/>
      <color theme="1"/>
      <name val="Arial"/>
      <charset val="134"/>
    </font>
    <font>
      <sz val="12"/>
      <name val="Arial"/>
      <charset val="134"/>
    </font>
    <font>
      <b/>
      <sz val="14"/>
      <color theme="1"/>
      <name val="Arial"/>
      <charset val="134"/>
    </font>
    <font>
      <b/>
      <sz val="12"/>
      <color theme="1"/>
      <name val="Arial"/>
      <charset val="134"/>
    </font>
    <font>
      <b/>
      <sz val="16"/>
      <color rgb="FFFF0000"/>
      <name val="Arial"/>
      <charset val="134"/>
    </font>
    <font>
      <sz val="12"/>
      <color rgb="FFFF0000"/>
      <name val="Arial"/>
      <charset val="134"/>
    </font>
    <font>
      <b/>
      <u/>
      <sz val="12"/>
      <color theme="1"/>
      <name val="Arial"/>
      <charset val="134"/>
    </font>
    <font>
      <sz val="11"/>
      <color rgb="FF000000"/>
      <name val="Arial"/>
      <charset val="134"/>
    </font>
    <font>
      <b/>
      <sz val="16"/>
      <color theme="0"/>
      <name val="Arial"/>
      <charset val="134"/>
    </font>
    <font>
      <b/>
      <sz val="20"/>
      <color theme="0"/>
      <name val="Arial"/>
      <charset val="134"/>
    </font>
    <font>
      <sz val="12"/>
      <color rgb="FF24292F"/>
      <name val="Segoe UI"/>
      <family val="2"/>
    </font>
    <font>
      <sz val="12"/>
      <color theme="1"/>
      <name val="Arial"/>
      <family val="2"/>
    </font>
    <font>
      <sz val="12"/>
      <color theme="1"/>
      <name val="Roboto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7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Border="1" applyAlignment="1"/>
    <xf numFmtId="0" fontId="10" fillId="0" borderId="0" xfId="0" applyFont="1" applyFill="1" applyBorder="1" applyAlignment="1">
      <alignment vertical="top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2" fillId="0" borderId="16" xfId="0" applyFont="1" applyBorder="1" applyAlignment="1"/>
    <xf numFmtId="0" fontId="1" fillId="0" borderId="0" xfId="0" applyFont="1" applyAlignment="1"/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8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/>
    <xf numFmtId="0" fontId="3" fillId="0" borderId="2" xfId="0" applyFont="1" applyFill="1" applyBorder="1" applyAlignment="1">
      <alignment horizontal="center" vertical="center"/>
    </xf>
    <xf numFmtId="0" fontId="2" fillId="0" borderId="5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3" fillId="0" borderId="4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" fillId="0" borderId="0" xfId="0" applyFont="1" applyAlignment="1">
      <alignment horizontal="center" vertical="top" wrapText="1"/>
    </xf>
    <xf numFmtId="0" fontId="4" fillId="2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4" fillId="3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1" fillId="0" borderId="1" xfId="0" applyFont="1" applyBorder="1" applyAlignment="1">
      <alignment horizontal="center" vertical="center"/>
    </xf>
    <xf numFmtId="0" fontId="2" fillId="0" borderId="16" xfId="0" applyFont="1" applyBorder="1"/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64" fontId="4" fillId="0" borderId="20" xfId="0" applyNumberFormat="1" applyFont="1" applyFill="1" applyBorder="1" applyAlignment="1">
      <alignment horizontal="center" vertical="center"/>
    </xf>
    <xf numFmtId="0" fontId="2" fillId="0" borderId="20" xfId="0" applyFont="1" applyFill="1" applyBorder="1"/>
    <xf numFmtId="0" fontId="4" fillId="0" borderId="20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0" fontId="2" fillId="0" borderId="21" xfId="0" applyFont="1" applyFill="1" applyBorder="1"/>
    <xf numFmtId="0" fontId="4" fillId="0" borderId="21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0" borderId="21" xfId="0" applyFont="1" applyBorder="1"/>
    <xf numFmtId="0" fontId="1" fillId="2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Sheet1!$E$5:$L$5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Sheet1!$E$12:$L$12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9-49FA-87C5-68BD20ACD8EC}"/>
            </c:ext>
          </c:extLst>
        </c:ser>
        <c:ser>
          <c:idx val="1"/>
          <c:order val="1"/>
          <c:tx>
            <c:v>Ideal Trend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Sheet1!$E$5:$L$5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Sheet1!$E$13:$L$13</c:f>
              <c:numCache>
                <c:formatCode>General</c:formatCode>
                <c:ptCount val="8"/>
                <c:pt idx="0">
                  <c:v>16</c:v>
                </c:pt>
                <c:pt idx="1">
                  <c:v>14.857142857142858</c:v>
                </c:pt>
                <c:pt idx="2">
                  <c:v>13.714285714285715</c:v>
                </c:pt>
                <c:pt idx="3">
                  <c:v>12.571428571428571</c:v>
                </c:pt>
                <c:pt idx="4">
                  <c:v>11.428571428571429</c:v>
                </c:pt>
                <c:pt idx="5">
                  <c:v>10.285714285714286</c:v>
                </c:pt>
                <c:pt idx="6">
                  <c:v>9.1428571428571423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9-49FA-87C5-68BD20AC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31533"/>
        <c:axId val="715946140"/>
      </c:lineChart>
      <c:catAx>
        <c:axId val="206223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6140"/>
        <c:crosses val="autoZero"/>
        <c:auto val="1"/>
        <c:lblAlgn val="ctr"/>
        <c:lblOffset val="100"/>
        <c:noMultiLvlLbl val="1"/>
      </c:catAx>
      <c:valAx>
        <c:axId val="7159461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3153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2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Sheet1!$E$61:$L$61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Sheet1!$E$67:$L$67</c:f>
              <c:numCache>
                <c:formatCode>General</c:formatCode>
                <c:ptCount val="8"/>
                <c:pt idx="0">
                  <c:v>32</c:v>
                </c:pt>
                <c:pt idx="1">
                  <c:v>29</c:v>
                </c:pt>
                <c:pt idx="2">
                  <c:v>25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4-4D17-A5B9-BDE4199D853E}"/>
            </c:ext>
          </c:extLst>
        </c:ser>
        <c:ser>
          <c:idx val="1"/>
          <c:order val="1"/>
          <c:tx>
            <c:v>Ideal Trend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Sheet1!$E$61:$L$61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Sheet1!$E$68:$L$68</c:f>
              <c:numCache>
                <c:formatCode>General</c:formatCode>
                <c:ptCount val="8"/>
                <c:pt idx="0">
                  <c:v>32</c:v>
                </c:pt>
                <c:pt idx="1">
                  <c:v>29.714285714285715</c:v>
                </c:pt>
                <c:pt idx="2">
                  <c:v>27.428571428571431</c:v>
                </c:pt>
                <c:pt idx="3">
                  <c:v>25.142857142857142</c:v>
                </c:pt>
                <c:pt idx="4">
                  <c:v>22.857142857142858</c:v>
                </c:pt>
                <c:pt idx="5">
                  <c:v>20.571428571428573</c:v>
                </c:pt>
                <c:pt idx="6">
                  <c:v>18.285714285714285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4-4D17-A5B9-BDE4199D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69289"/>
        <c:axId val="1247035703"/>
      </c:lineChart>
      <c:catAx>
        <c:axId val="146036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35703"/>
        <c:crosses val="autoZero"/>
        <c:auto val="1"/>
        <c:lblAlgn val="ctr"/>
        <c:lblOffset val="100"/>
        <c:noMultiLvlLbl val="1"/>
      </c:catAx>
      <c:valAx>
        <c:axId val="124703570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69289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4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tx>
            <c:v>Remianing Effort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Sheet1!$F$187:$L$187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17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8-4F03-A0EA-BA8977CD568F}"/>
            </c:ext>
          </c:extLst>
        </c:ser>
        <c:ser>
          <c:idx val="1"/>
          <c:order val="1"/>
          <c:tx>
            <c:v>Ideal Trend</c:v>
          </c:tx>
          <c:marker>
            <c:symbol val="none"/>
          </c:marker>
          <c:val>
            <c:numRef>
              <c:f>Sheet1!$F$188:$L$188</c:f>
              <c:numCache>
                <c:formatCode>General</c:formatCode>
                <c:ptCount val="7"/>
                <c:pt idx="0">
                  <c:v>36.214285714285715</c:v>
                </c:pt>
                <c:pt idx="1">
                  <c:v>33.428571428571431</c:v>
                </c:pt>
                <c:pt idx="2">
                  <c:v>30.642857142857142</c:v>
                </c:pt>
                <c:pt idx="3">
                  <c:v>27.857142857142858</c:v>
                </c:pt>
                <c:pt idx="4">
                  <c:v>25.071428571428573</c:v>
                </c:pt>
                <c:pt idx="5">
                  <c:v>22.285714285714285</c:v>
                </c:pt>
                <c:pt idx="6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8-4F03-A0EA-BA8977CD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3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Sheet1!$E$122:$L$122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Sheet1!$E$128:$L$128</c:f>
              <c:numCache>
                <c:formatCode>General</c:formatCode>
                <c:ptCount val="8"/>
                <c:pt idx="0">
                  <c:v>32</c:v>
                </c:pt>
                <c:pt idx="1">
                  <c:v>27</c:v>
                </c:pt>
                <c:pt idx="2">
                  <c:v>22</c:v>
                </c:pt>
                <c:pt idx="3">
                  <c:v>17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555-B009-961883F28779}"/>
            </c:ext>
          </c:extLst>
        </c:ser>
        <c:ser>
          <c:idx val="1"/>
          <c:order val="1"/>
          <c:tx>
            <c:v>Ideal Trend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Sheet1!$E$122:$L$122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Sheet1!$E$129:$L$129</c:f>
              <c:numCache>
                <c:formatCode>General</c:formatCode>
                <c:ptCount val="8"/>
                <c:pt idx="0">
                  <c:v>32</c:v>
                </c:pt>
                <c:pt idx="1">
                  <c:v>29.714285714285715</c:v>
                </c:pt>
                <c:pt idx="2">
                  <c:v>27.428571428571431</c:v>
                </c:pt>
                <c:pt idx="3">
                  <c:v>25.142857142857142</c:v>
                </c:pt>
                <c:pt idx="4">
                  <c:v>22.857142857142858</c:v>
                </c:pt>
                <c:pt idx="5">
                  <c:v>20.571428571428573</c:v>
                </c:pt>
                <c:pt idx="6">
                  <c:v>18.285714285714285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555-B009-961883F2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70152"/>
        <c:axId val="749176635"/>
      </c:lineChart>
      <c:catAx>
        <c:axId val="198637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6635"/>
        <c:crosses val="autoZero"/>
        <c:auto val="1"/>
        <c:lblAlgn val="ctr"/>
        <c:lblOffset val="100"/>
        <c:noMultiLvlLbl val="1"/>
      </c:catAx>
      <c:valAx>
        <c:axId val="74917663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70152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5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val>
            <c:numRef>
              <c:f>Sheet1!$F$232:$L$232</c:f>
              <c:numCache>
                <c:formatCode>General</c:formatCode>
                <c:ptCount val="7"/>
                <c:pt idx="0">
                  <c:v>31</c:v>
                </c:pt>
                <c:pt idx="1">
                  <c:v>26</c:v>
                </c:pt>
                <c:pt idx="2">
                  <c:v>21</c:v>
                </c:pt>
                <c:pt idx="3">
                  <c:v>13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231-A54E-16AC0EC63918}"/>
            </c:ext>
          </c:extLst>
        </c:ser>
        <c:ser>
          <c:idx val="1"/>
          <c:order val="1"/>
          <c:val>
            <c:numRef>
              <c:f>Sheet1!$F$233:$L$233</c:f>
              <c:numCache>
                <c:formatCode>General</c:formatCode>
                <c:ptCount val="7"/>
                <c:pt idx="0">
                  <c:v>33.157894736842103</c:v>
                </c:pt>
                <c:pt idx="1">
                  <c:v>31.315789473684212</c:v>
                </c:pt>
                <c:pt idx="2">
                  <c:v>29.473684210526315</c:v>
                </c:pt>
                <c:pt idx="3">
                  <c:v>27.631578947368421</c:v>
                </c:pt>
                <c:pt idx="4">
                  <c:v>25.789473684210527</c:v>
                </c:pt>
                <c:pt idx="5">
                  <c:v>23.94736842105263</c:v>
                </c:pt>
                <c:pt idx="6">
                  <c:v>22.105263157894736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231-A54E-16AC0EC6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Sheet1!$E$271:$L$271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Sheet1!$E$278:$L$278</c:f>
              <c:numCache>
                <c:formatCode>General</c:formatCode>
                <c:ptCount val="8"/>
                <c:pt idx="0">
                  <c:v>38</c:v>
                </c:pt>
                <c:pt idx="1">
                  <c:v>33</c:v>
                </c:pt>
                <c:pt idx="2">
                  <c:v>26</c:v>
                </c:pt>
                <c:pt idx="3">
                  <c:v>21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4-4EFB-93FF-C89C4B9E728D}"/>
            </c:ext>
          </c:extLst>
        </c:ser>
        <c:ser>
          <c:idx val="1"/>
          <c:order val="1"/>
          <c:tx>
            <c:strRef>
              <c:f>Sheet1!$B$279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Sheet1!$E$271:$L$271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Sheet1!$E$279:$L$279</c:f>
              <c:numCache>
                <c:formatCode>General</c:formatCode>
                <c:ptCount val="8"/>
                <c:pt idx="0">
                  <c:v>38</c:v>
                </c:pt>
                <c:pt idx="1">
                  <c:v>36.214285714285715</c:v>
                </c:pt>
                <c:pt idx="2">
                  <c:v>33.428571428571431</c:v>
                </c:pt>
                <c:pt idx="3">
                  <c:v>30.642857142857142</c:v>
                </c:pt>
                <c:pt idx="4">
                  <c:v>27.857142857142858</c:v>
                </c:pt>
                <c:pt idx="5">
                  <c:v>25.071428571428573</c:v>
                </c:pt>
                <c:pt idx="6">
                  <c:v>22.285714285714285</c:v>
                </c:pt>
                <c:pt idx="7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4-4EFB-93FF-C89C4B9E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79391"/>
        <c:axId val="456276655"/>
      </c:lineChart>
      <c:catAx>
        <c:axId val="6933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76655"/>
        <c:crosses val="autoZero"/>
        <c:auto val="1"/>
        <c:lblAlgn val="ctr"/>
        <c:lblOffset val="100"/>
        <c:noMultiLvlLbl val="0"/>
      </c:catAx>
      <c:valAx>
        <c:axId val="4562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Sprint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Sheet1!$E$299:$L$299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Sheet1!$E$306:$L$306</c:f>
              <c:numCache>
                <c:formatCode>General</c:formatCode>
                <c:ptCount val="8"/>
                <c:pt idx="0">
                  <c:v>29</c:v>
                </c:pt>
                <c:pt idx="1">
                  <c:v>29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2-452D-9E36-C051B34480B0}"/>
            </c:ext>
          </c:extLst>
        </c:ser>
        <c:ser>
          <c:idx val="1"/>
          <c:order val="1"/>
          <c:tx>
            <c:strRef>
              <c:f>Sheet1!$B$307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Sheet1!$E$299:$L$299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Sheet1!$E$307:$L$307</c:f>
              <c:numCache>
                <c:formatCode>General</c:formatCode>
                <c:ptCount val="8"/>
                <c:pt idx="0">
                  <c:v>29</c:v>
                </c:pt>
                <c:pt idx="1">
                  <c:v>36.214285714285715</c:v>
                </c:pt>
                <c:pt idx="2">
                  <c:v>33.428571428571431</c:v>
                </c:pt>
                <c:pt idx="3">
                  <c:v>30.642857142857142</c:v>
                </c:pt>
                <c:pt idx="4">
                  <c:v>27.857142857142858</c:v>
                </c:pt>
                <c:pt idx="5">
                  <c:v>25.071428571428573</c:v>
                </c:pt>
                <c:pt idx="6">
                  <c:v>22.285714285714285</c:v>
                </c:pt>
                <c:pt idx="7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2-452D-9E36-C051B344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826175"/>
        <c:axId val="451197839"/>
      </c:lineChart>
      <c:catAx>
        <c:axId val="8948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7839"/>
        <c:crosses val="autoZero"/>
        <c:auto val="1"/>
        <c:lblAlgn val="ctr"/>
        <c:lblOffset val="100"/>
        <c:noMultiLvlLbl val="0"/>
      </c:catAx>
      <c:valAx>
        <c:axId val="4511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14</xdr:row>
      <xdr:rowOff>7620</xdr:rowOff>
    </xdr:from>
    <xdr:ext cx="17287875" cy="6238875"/>
    <xdr:graphicFrame macro="">
      <xdr:nvGraphicFramePr>
        <xdr:cNvPr id="365124917" name="Chart 1">
          <a:extLst>
            <a:ext uri="{FF2B5EF4-FFF2-40B4-BE49-F238E27FC236}">
              <a16:creationId xmlns:a16="http://schemas.microsoft.com/office/drawing/2014/main" id="{00000000-0008-0000-0000-0000355DC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927100</xdr:colOff>
      <xdr:row>71</xdr:row>
      <xdr:rowOff>38100</xdr:rowOff>
    </xdr:from>
    <xdr:ext cx="17287875" cy="6238875"/>
    <xdr:graphicFrame macro="">
      <xdr:nvGraphicFramePr>
        <xdr:cNvPr id="913075189" name="Chart 2">
          <a:extLst>
            <a:ext uri="{FF2B5EF4-FFF2-40B4-BE49-F238E27FC236}">
              <a16:creationId xmlns:a16="http://schemas.microsoft.com/office/drawing/2014/main" id="{00000000-0008-0000-0000-0000F56B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925830</xdr:colOff>
      <xdr:row>189</xdr:row>
      <xdr:rowOff>5715</xdr:rowOff>
    </xdr:from>
    <xdr:ext cx="17287875" cy="6238875"/>
    <xdr:graphicFrame macro="">
      <xdr:nvGraphicFramePr>
        <xdr:cNvPr id="35032658" name="Chart 4">
          <a:extLst>
            <a:ext uri="{FF2B5EF4-FFF2-40B4-BE49-F238E27FC236}">
              <a16:creationId xmlns:a16="http://schemas.microsoft.com/office/drawing/2014/main" id="{00000000-0008-0000-0000-0000528E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10795</xdr:colOff>
      <xdr:row>130</xdr:row>
      <xdr:rowOff>163195</xdr:rowOff>
    </xdr:from>
    <xdr:ext cx="17287875" cy="6238875"/>
    <xdr:graphicFrame macro="">
      <xdr:nvGraphicFramePr>
        <xdr:cNvPr id="307570259" name="Chart 5">
          <a:extLst>
            <a:ext uri="{FF2B5EF4-FFF2-40B4-BE49-F238E27FC236}">
              <a16:creationId xmlns:a16="http://schemas.microsoft.com/office/drawing/2014/main" id="{00000000-0008-0000-0000-00005326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0</xdr:colOff>
      <xdr:row>236</xdr:row>
      <xdr:rowOff>0</xdr:rowOff>
    </xdr:from>
    <xdr:ext cx="17287875" cy="5594047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2</xdr:col>
      <xdr:colOff>3338285</xdr:colOff>
      <xdr:row>279</xdr:row>
      <xdr:rowOff>166007</xdr:rowOff>
    </xdr:from>
    <xdr:to>
      <xdr:col>3</xdr:col>
      <xdr:colOff>1161142</xdr:colOff>
      <xdr:row>294</xdr:row>
      <xdr:rowOff>145141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E3E94-2F9F-44BC-A68C-172CD0808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2972404</xdr:colOff>
      <xdr:row>310</xdr:row>
      <xdr:rowOff>45056</xdr:rowOff>
    </xdr:from>
    <xdr:to>
      <xdr:col>3</xdr:col>
      <xdr:colOff>2062238</xdr:colOff>
      <xdr:row>333</xdr:row>
      <xdr:rowOff>33262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C0D435-6072-40BB-A825-CD85E7997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03"/>
  <sheetViews>
    <sheetView tabSelected="1" zoomScale="41" zoomScaleNormal="70" workbookViewId="0">
      <selection activeCell="E23" sqref="E23"/>
    </sheetView>
  </sheetViews>
  <sheetFormatPr defaultColWidth="11.3046875" defaultRowHeight="15" customHeight="1"/>
  <cols>
    <col min="1" max="1" width="11" style="1" customWidth="1"/>
    <col min="2" max="2" width="73.765625" style="1" customWidth="1"/>
    <col min="3" max="3" width="108.61328125" style="1" bestFit="1" customWidth="1"/>
    <col min="4" max="4" width="28.07421875" style="1" customWidth="1"/>
    <col min="5" max="5" width="26.4609375" style="1" customWidth="1"/>
    <col min="6" max="19" width="11" style="1" customWidth="1"/>
    <col min="20" max="20" width="26.53515625" style="1" customWidth="1"/>
    <col min="21" max="24" width="11" style="1" customWidth="1"/>
    <col min="25" max="25" width="20.69140625" style="1" customWidth="1"/>
    <col min="26" max="30" width="11" style="1" customWidth="1"/>
    <col min="31" max="16384" width="11.3046875" style="1"/>
  </cols>
  <sheetData>
    <row r="1" spans="2:30" ht="15.75" customHeight="1"/>
    <row r="2" spans="2:30" ht="35.15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2:30" ht="15.75" customHeight="1" thickBot="1">
      <c r="B3" s="50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51"/>
    </row>
    <row r="4" spans="2:30" ht="15.75" customHeight="1" thickBot="1">
      <c r="B4" s="66" t="s">
        <v>1</v>
      </c>
      <c r="C4" s="66" t="s">
        <v>2</v>
      </c>
      <c r="D4" s="66" t="s">
        <v>3</v>
      </c>
      <c r="E4" s="67" t="s">
        <v>4</v>
      </c>
      <c r="F4" s="68">
        <v>44632</v>
      </c>
      <c r="G4" s="68">
        <v>44633</v>
      </c>
      <c r="H4" s="68">
        <v>44634</v>
      </c>
      <c r="I4" s="68">
        <v>44635</v>
      </c>
      <c r="J4" s="68">
        <v>44636</v>
      </c>
      <c r="K4" s="68">
        <v>44637</v>
      </c>
      <c r="L4" s="68">
        <v>44638</v>
      </c>
    </row>
    <row r="5" spans="2:30" ht="15.75" customHeight="1" thickBot="1">
      <c r="B5" s="69"/>
      <c r="C5" s="69"/>
      <c r="D5" s="69"/>
      <c r="E5" s="70" t="s">
        <v>5</v>
      </c>
      <c r="F5" s="70" t="s">
        <v>6</v>
      </c>
      <c r="G5" s="70" t="s">
        <v>7</v>
      </c>
      <c r="H5" s="70" t="s">
        <v>8</v>
      </c>
      <c r="I5" s="70" t="s">
        <v>9</v>
      </c>
      <c r="J5" s="70" t="s">
        <v>10</v>
      </c>
      <c r="K5" s="70" t="s">
        <v>11</v>
      </c>
      <c r="L5" s="70" t="s">
        <v>12</v>
      </c>
    </row>
    <row r="6" spans="2:30" ht="15.75" customHeight="1" thickBot="1">
      <c r="B6" s="71" t="s">
        <v>19</v>
      </c>
      <c r="C6" s="72" t="s">
        <v>20</v>
      </c>
      <c r="D6" s="72" t="s">
        <v>24</v>
      </c>
      <c r="E6" s="73">
        <v>4</v>
      </c>
      <c r="F6" s="73"/>
      <c r="G6" s="73"/>
      <c r="H6" s="73">
        <v>2</v>
      </c>
      <c r="I6" s="73"/>
      <c r="J6" s="73">
        <v>1</v>
      </c>
      <c r="K6" s="73"/>
      <c r="L6" s="73">
        <v>1</v>
      </c>
    </row>
    <row r="7" spans="2:30" ht="15.75" customHeight="1" thickBot="1">
      <c r="B7" s="71"/>
      <c r="C7" s="72" t="s">
        <v>21</v>
      </c>
      <c r="D7" s="72" t="s">
        <v>24</v>
      </c>
      <c r="E7" s="73">
        <v>4</v>
      </c>
      <c r="F7" s="73">
        <v>2</v>
      </c>
      <c r="G7" s="73">
        <v>1</v>
      </c>
      <c r="H7" s="73"/>
      <c r="I7" s="73"/>
      <c r="J7" s="73">
        <v>2</v>
      </c>
      <c r="K7" s="73"/>
      <c r="L7" s="73"/>
    </row>
    <row r="8" spans="2:30" ht="15.75" customHeight="1" thickBot="1">
      <c r="B8" s="71"/>
      <c r="C8" s="72" t="s">
        <v>22</v>
      </c>
      <c r="D8" s="72" t="s">
        <v>24</v>
      </c>
      <c r="E8" s="73">
        <v>4</v>
      </c>
      <c r="F8" s="73"/>
      <c r="G8" s="73"/>
      <c r="H8" s="73">
        <v>2</v>
      </c>
      <c r="I8" s="73">
        <v>1</v>
      </c>
      <c r="J8" s="73">
        <v>1</v>
      </c>
      <c r="K8" s="73"/>
      <c r="L8" s="73">
        <v>1</v>
      </c>
    </row>
    <row r="9" spans="2:30" ht="15.75" customHeight="1" thickBot="1">
      <c r="B9" s="71"/>
      <c r="C9" s="72" t="s">
        <v>23</v>
      </c>
      <c r="D9" s="72" t="s">
        <v>24</v>
      </c>
      <c r="E9" s="73">
        <v>4</v>
      </c>
      <c r="F9" s="73"/>
      <c r="G9" s="73"/>
      <c r="H9" s="73"/>
      <c r="I9" s="73"/>
      <c r="J9" s="73"/>
      <c r="K9" s="73">
        <v>2</v>
      </c>
      <c r="L9" s="73"/>
    </row>
    <row r="10" spans="2:30" ht="15.75" customHeight="1" thickBot="1">
      <c r="B10" s="71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2:30" ht="15.75" customHeight="1" thickBot="1"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2:30" ht="15.75" customHeight="1" thickBot="1">
      <c r="B12" s="74" t="s">
        <v>13</v>
      </c>
      <c r="C12" s="75"/>
      <c r="D12" s="76"/>
      <c r="E12" s="76">
        <f>SUM(E6:E11)</f>
        <v>16</v>
      </c>
      <c r="F12" s="76">
        <f t="shared" ref="F12:L12" si="0">E12-SUM(F6:F11)</f>
        <v>14</v>
      </c>
      <c r="G12" s="76">
        <f t="shared" si="0"/>
        <v>13</v>
      </c>
      <c r="H12" s="76">
        <f t="shared" si="0"/>
        <v>9</v>
      </c>
      <c r="I12" s="76">
        <f t="shared" si="0"/>
        <v>8</v>
      </c>
      <c r="J12" s="76">
        <f t="shared" si="0"/>
        <v>4</v>
      </c>
      <c r="K12" s="76">
        <f t="shared" si="0"/>
        <v>2</v>
      </c>
      <c r="L12" s="76">
        <f t="shared" si="0"/>
        <v>0</v>
      </c>
    </row>
    <row r="13" spans="2:30" ht="15.75" customHeight="1" thickBot="1">
      <c r="B13" s="77" t="s">
        <v>14</v>
      </c>
      <c r="C13" s="75"/>
      <c r="D13" s="78"/>
      <c r="E13" s="78">
        <f>SUM(E6:E11)</f>
        <v>16</v>
      </c>
      <c r="F13" s="78">
        <f>$E$13-($E$13/14*1)</f>
        <v>14.857142857142858</v>
      </c>
      <c r="G13" s="78">
        <f>$E$13-($E$13/14*2)</f>
        <v>13.714285714285715</v>
      </c>
      <c r="H13" s="78">
        <f>$E$13-($E$13/14*3)</f>
        <v>12.571428571428571</v>
      </c>
      <c r="I13" s="78">
        <f>$E$13-($E$13/14*4)</f>
        <v>11.428571428571429</v>
      </c>
      <c r="J13" s="78">
        <f>$E$13-($E$13/14*5)</f>
        <v>10.285714285714286</v>
      </c>
      <c r="K13" s="78">
        <f>$E$13-($E$13/14*6)</f>
        <v>9.1428571428571423</v>
      </c>
      <c r="L13" s="78">
        <f>$E$13-($E$13/14*7)</f>
        <v>8</v>
      </c>
    </row>
    <row r="14" spans="2:30" ht="15.75" customHeight="1"/>
    <row r="15" spans="2:30" ht="15.75" customHeight="1"/>
    <row r="16" spans="2:30" ht="15.75" customHeight="1"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2:30" ht="15.75" customHeight="1"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2:30" ht="15.75" customHeight="1"/>
    <row r="19" spans="12:30" ht="15.75" customHeight="1"/>
    <row r="20" spans="12:30" ht="15.75" customHeight="1">
      <c r="L20" s="13"/>
      <c r="Q20" s="13"/>
      <c r="V20" s="13"/>
      <c r="AA20" s="13"/>
    </row>
    <row r="21" spans="12:30" ht="15.75" customHeight="1">
      <c r="L21" s="14"/>
      <c r="Q21" s="14"/>
      <c r="V21" s="14"/>
      <c r="AA21" s="14"/>
    </row>
    <row r="22" spans="12:30" ht="15.75" customHeight="1">
      <c r="L22" s="14"/>
      <c r="Q22" s="14"/>
      <c r="V22" s="14"/>
      <c r="AA22" s="14"/>
    </row>
    <row r="23" spans="12:30" ht="15.75" customHeight="1">
      <c r="L23" s="14"/>
      <c r="Q23" s="14"/>
      <c r="V23" s="14"/>
      <c r="AA23" s="14"/>
    </row>
    <row r="24" spans="12:30" ht="15.75" customHeight="1">
      <c r="L24" s="14"/>
      <c r="Q24" s="14"/>
      <c r="V24" s="14"/>
      <c r="AA24" s="14"/>
    </row>
    <row r="25" spans="12:30" ht="15.75" customHeight="1">
      <c r="L25" s="14"/>
      <c r="Q25" s="14"/>
      <c r="V25" s="14"/>
      <c r="AA25" s="14"/>
    </row>
    <row r="26" spans="12:30" ht="15.75" customHeight="1">
      <c r="L26" s="14"/>
      <c r="Q26" s="14"/>
      <c r="V26" s="14"/>
      <c r="AA26" s="14"/>
    </row>
    <row r="27" spans="12:30" ht="15.75" customHeight="1">
      <c r="L27" s="14"/>
      <c r="Q27" s="14"/>
      <c r="V27" s="14"/>
      <c r="AA27" s="14"/>
    </row>
    <row r="28" spans="12:30" ht="15.75" customHeight="1">
      <c r="L28" s="14"/>
      <c r="Q28" s="14"/>
      <c r="V28" s="14"/>
      <c r="AA28" s="14"/>
    </row>
    <row r="29" spans="12:30" ht="15.75" customHeight="1">
      <c r="L29" s="14"/>
      <c r="Q29" s="14"/>
      <c r="V29" s="14"/>
      <c r="AA29" s="14"/>
    </row>
    <row r="30" spans="12:30" ht="15.75" customHeight="1">
      <c r="L30" s="14"/>
      <c r="Q30" s="14"/>
      <c r="V30" s="14"/>
      <c r="AA30" s="14"/>
    </row>
    <row r="31" spans="12:30" ht="15.75" customHeight="1">
      <c r="L31" s="14"/>
      <c r="Q31" s="14"/>
      <c r="V31" s="14"/>
      <c r="AA31" s="15"/>
    </row>
    <row r="32" spans="12:30" ht="15.75" customHeight="1">
      <c r="L32" s="15"/>
      <c r="Q32" s="15"/>
      <c r="V32" s="15"/>
      <c r="AA32" s="15"/>
    </row>
    <row r="33" spans="12:27" ht="15.75" customHeight="1">
      <c r="L33" s="14"/>
      <c r="Q33" s="14"/>
      <c r="V33" s="14"/>
      <c r="AA33" s="14"/>
    </row>
    <row r="34" spans="12:27" ht="15.75" customHeight="1">
      <c r="L34" s="14"/>
      <c r="Q34" s="14"/>
      <c r="V34" s="14"/>
      <c r="AA34" s="14"/>
    </row>
    <row r="35" spans="12:27" ht="15.75" customHeight="1">
      <c r="L35" s="14"/>
      <c r="Q35" s="14"/>
      <c r="V35" s="14"/>
      <c r="AA35" s="14"/>
    </row>
    <row r="36" spans="12:27" ht="15.75" customHeight="1">
      <c r="L36" s="14"/>
      <c r="Q36" s="14"/>
      <c r="V36" s="14"/>
      <c r="AA36" s="14"/>
    </row>
    <row r="37" spans="12:27" ht="15.75" customHeight="1">
      <c r="L37" s="14"/>
      <c r="Q37" s="15"/>
      <c r="V37" s="15"/>
      <c r="AA37" s="15"/>
    </row>
    <row r="38" spans="12:27" ht="15.75" customHeight="1">
      <c r="L38" s="15"/>
      <c r="Q38" s="14"/>
      <c r="V38" s="14"/>
      <c r="AA38" s="14"/>
    </row>
    <row r="39" spans="12:27" ht="15.75" customHeight="1">
      <c r="L39" s="14"/>
      <c r="Q39" s="14"/>
      <c r="V39" s="14"/>
      <c r="AA39" s="14"/>
    </row>
    <row r="40" spans="12:27" ht="15.75" customHeight="1">
      <c r="L40" s="14"/>
      <c r="Q40" s="14"/>
      <c r="V40" s="14"/>
      <c r="AA40" s="14"/>
    </row>
    <row r="41" spans="12:27" ht="15.75" customHeight="1"/>
    <row r="42" spans="12:27" ht="15.75" customHeight="1"/>
    <row r="43" spans="12:27" ht="15.75" customHeight="1"/>
    <row r="44" spans="12:27" ht="15.75" customHeight="1"/>
    <row r="45" spans="12:27" ht="15.75" customHeight="1"/>
    <row r="46" spans="12:27" ht="15.75" customHeight="1">
      <c r="L46" s="13"/>
      <c r="Q46" s="13"/>
      <c r="V46" s="13"/>
      <c r="AA46" s="13"/>
    </row>
    <row r="47" spans="12:27" ht="15.75" customHeight="1">
      <c r="L47" s="14"/>
      <c r="Q47" s="14"/>
      <c r="V47" s="14"/>
      <c r="AA47" s="14"/>
    </row>
    <row r="48" spans="12:27" ht="15.75" customHeight="1">
      <c r="L48" s="14"/>
      <c r="Q48" s="14"/>
      <c r="V48" s="14"/>
      <c r="AA48" s="14"/>
    </row>
    <row r="49" spans="2:27" ht="15.75" customHeight="1">
      <c r="L49" s="14"/>
      <c r="Q49" s="14"/>
      <c r="V49" s="14"/>
      <c r="AA49" s="14"/>
    </row>
    <row r="50" spans="2:27" ht="15.75" customHeight="1">
      <c r="L50" s="14"/>
      <c r="Q50" s="14"/>
      <c r="V50" s="14"/>
      <c r="AA50" s="14"/>
    </row>
    <row r="51" spans="2:27" ht="15.75" customHeight="1">
      <c r="L51" s="14"/>
      <c r="Q51" s="14"/>
      <c r="V51" s="14"/>
      <c r="AA51" s="14"/>
    </row>
    <row r="52" spans="2:27" ht="15.75" customHeight="1">
      <c r="L52" s="14"/>
      <c r="Q52" s="14"/>
      <c r="V52" s="14"/>
      <c r="AA52" s="14"/>
    </row>
    <row r="53" spans="2:27" ht="15.75" customHeight="1">
      <c r="L53" s="15"/>
      <c r="Q53" s="16"/>
      <c r="V53" s="15"/>
      <c r="AA53" s="15"/>
    </row>
    <row r="54" spans="2:27" ht="15.75" customHeight="1">
      <c r="Q54" s="14"/>
      <c r="V54" s="14"/>
      <c r="AA54" s="14"/>
    </row>
    <row r="55" spans="2:27" ht="15.75" customHeight="1">
      <c r="L55" s="14"/>
      <c r="Q55" s="14"/>
      <c r="V55" s="14"/>
      <c r="AA55" s="14"/>
    </row>
    <row r="56" spans="2:27" ht="15.75" customHeight="1">
      <c r="L56" s="14"/>
      <c r="Q56" s="14"/>
      <c r="V56" s="14"/>
      <c r="AA56" s="14"/>
    </row>
    <row r="57" spans="2:27" ht="15.75" customHeight="1">
      <c r="L57" s="14"/>
      <c r="Q57" s="14"/>
      <c r="V57" s="14"/>
      <c r="AA57" s="14"/>
    </row>
    <row r="58" spans="2:27" ht="35.15" customHeight="1">
      <c r="B58" s="79" t="s">
        <v>15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27" ht="15.75" customHeight="1">
      <c r="D59" s="14"/>
      <c r="I59" s="14"/>
    </row>
    <row r="60" spans="2:27" ht="15.75" customHeight="1">
      <c r="B60" s="80" t="s">
        <v>1</v>
      </c>
      <c r="C60" s="80" t="s">
        <v>2</v>
      </c>
      <c r="D60" s="80" t="s">
        <v>3</v>
      </c>
      <c r="E60" s="81" t="s">
        <v>4</v>
      </c>
      <c r="F60" s="82">
        <v>44646</v>
      </c>
      <c r="G60" s="82">
        <v>44647</v>
      </c>
      <c r="H60" s="82">
        <v>44648</v>
      </c>
      <c r="I60" s="82">
        <v>44649</v>
      </c>
      <c r="J60" s="82">
        <v>44650</v>
      </c>
      <c r="K60" s="82">
        <v>44651</v>
      </c>
      <c r="L60" s="82">
        <v>44652</v>
      </c>
      <c r="M60" s="14"/>
    </row>
    <row r="61" spans="2:27" ht="15.75" customHeight="1">
      <c r="B61" s="83"/>
      <c r="C61" s="83"/>
      <c r="D61" s="83"/>
      <c r="E61" s="84" t="s">
        <v>5</v>
      </c>
      <c r="F61" s="84" t="s">
        <v>6</v>
      </c>
      <c r="G61" s="84" t="s">
        <v>7</v>
      </c>
      <c r="H61" s="84" t="s">
        <v>8</v>
      </c>
      <c r="I61" s="84" t="s">
        <v>9</v>
      </c>
      <c r="J61" s="84" t="s">
        <v>10</v>
      </c>
      <c r="K61" s="84" t="s">
        <v>11</v>
      </c>
      <c r="L61" s="84" t="s">
        <v>12</v>
      </c>
      <c r="M61" s="14"/>
    </row>
    <row r="62" spans="2:27" ht="29.15" customHeight="1">
      <c r="B62" s="85" t="s">
        <v>25</v>
      </c>
      <c r="C62" s="96" t="s">
        <v>26</v>
      </c>
      <c r="D62" s="98" t="s">
        <v>55</v>
      </c>
      <c r="E62" s="86">
        <v>8</v>
      </c>
      <c r="F62" s="86">
        <v>2</v>
      </c>
      <c r="G62" s="86"/>
      <c r="H62" s="86">
        <v>3</v>
      </c>
      <c r="I62" s="86"/>
      <c r="J62" s="86"/>
      <c r="K62" s="86">
        <v>3</v>
      </c>
      <c r="L62" s="86"/>
      <c r="M62" s="14"/>
    </row>
    <row r="63" spans="2:27" ht="15.75" customHeight="1">
      <c r="B63" s="85"/>
      <c r="C63" s="96" t="s">
        <v>27</v>
      </c>
      <c r="D63" s="98" t="s">
        <v>56</v>
      </c>
      <c r="E63" s="86">
        <v>7</v>
      </c>
      <c r="F63" s="86"/>
      <c r="G63" s="86">
        <v>1</v>
      </c>
      <c r="H63" s="86">
        <v>4</v>
      </c>
      <c r="I63" s="86"/>
      <c r="J63" s="86">
        <v>2</v>
      </c>
      <c r="K63" s="86"/>
      <c r="L63" s="86"/>
      <c r="M63" s="14"/>
    </row>
    <row r="64" spans="2:27" ht="15.75" customHeight="1">
      <c r="B64" s="85"/>
      <c r="C64" s="97" t="s">
        <v>28</v>
      </c>
      <c r="D64" s="98" t="s">
        <v>57</v>
      </c>
      <c r="E64" s="86">
        <v>6</v>
      </c>
      <c r="F64" s="86"/>
      <c r="G64" s="86">
        <v>2</v>
      </c>
      <c r="H64" s="86">
        <v>3</v>
      </c>
      <c r="I64" s="86"/>
      <c r="J64" s="86"/>
      <c r="K64" s="86">
        <v>1</v>
      </c>
      <c r="L64" s="86"/>
      <c r="M64" s="15"/>
    </row>
    <row r="65" spans="2:30" ht="15.75" customHeight="1">
      <c r="B65" s="85"/>
      <c r="C65" s="97" t="s">
        <v>29</v>
      </c>
      <c r="D65" s="98" t="s">
        <v>24</v>
      </c>
      <c r="E65" s="86">
        <v>11</v>
      </c>
      <c r="F65" s="86">
        <v>1</v>
      </c>
      <c r="G65" s="86">
        <v>1</v>
      </c>
      <c r="H65" s="86">
        <v>2</v>
      </c>
      <c r="I65" s="86">
        <v>2</v>
      </c>
      <c r="J65" s="86"/>
      <c r="K65" s="86">
        <v>3</v>
      </c>
      <c r="L65" s="86">
        <v>2</v>
      </c>
      <c r="M65" s="14"/>
    </row>
    <row r="66" spans="2:30" ht="15.75" customHeight="1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</row>
    <row r="67" spans="2:30" ht="15.75" customHeight="1">
      <c r="B67" s="87" t="s">
        <v>13</v>
      </c>
      <c r="C67" s="88"/>
      <c r="D67" s="89"/>
      <c r="E67" s="89">
        <f>SUM(E62:E66)</f>
        <v>32</v>
      </c>
      <c r="F67" s="89">
        <f t="shared" ref="F67:L67" si="1">E67-SUM(F62:F66)</f>
        <v>29</v>
      </c>
      <c r="G67" s="89">
        <f t="shared" si="1"/>
        <v>25</v>
      </c>
      <c r="H67" s="89">
        <f t="shared" si="1"/>
        <v>13</v>
      </c>
      <c r="I67" s="89">
        <f t="shared" si="1"/>
        <v>11</v>
      </c>
      <c r="J67" s="89">
        <f t="shared" si="1"/>
        <v>9</v>
      </c>
      <c r="K67" s="89">
        <f t="shared" si="1"/>
        <v>2</v>
      </c>
      <c r="L67" s="89">
        <f t="shared" si="1"/>
        <v>0</v>
      </c>
    </row>
    <row r="68" spans="2:30" ht="15.75" customHeight="1">
      <c r="B68" s="90" t="s">
        <v>14</v>
      </c>
      <c r="C68" s="88"/>
      <c r="D68" s="91"/>
      <c r="E68" s="91">
        <f>SUM(E62:E66)</f>
        <v>32</v>
      </c>
      <c r="F68" s="91">
        <f>$E$68-($E$68/14*1)</f>
        <v>29.714285714285715</v>
      </c>
      <c r="G68" s="91">
        <f>$E$68-($E$68/14*2)</f>
        <v>27.428571428571431</v>
      </c>
      <c r="H68" s="91">
        <f>$E$68-($E$68/14*3)</f>
        <v>25.142857142857142</v>
      </c>
      <c r="I68" s="91">
        <f>$E$68-($E$68/14*4)</f>
        <v>22.857142857142858</v>
      </c>
      <c r="J68" s="91">
        <f>$E$68-($E$68/14*5)</f>
        <v>20.571428571428573</v>
      </c>
      <c r="K68" s="91">
        <f>$E$68-($E$68/14*6)</f>
        <v>18.285714285714285</v>
      </c>
      <c r="L68" s="91">
        <f>$E$68-($E$68/14*7)</f>
        <v>16</v>
      </c>
    </row>
    <row r="69" spans="2:30" ht="15.75" customHeight="1"/>
    <row r="70" spans="2:30" ht="15.75" customHeight="1">
      <c r="L70" s="53"/>
      <c r="M70" s="53"/>
      <c r="N70" s="53"/>
      <c r="O70" s="53"/>
      <c r="Q70" s="13"/>
      <c r="V70" s="53"/>
      <c r="W70" s="38"/>
      <c r="X70" s="38"/>
      <c r="Y70" s="38"/>
      <c r="AA70" s="53"/>
      <c r="AB70" s="38"/>
      <c r="AC70" s="38"/>
      <c r="AD70" s="38"/>
    </row>
    <row r="71" spans="2:30" ht="15.75" customHeight="1">
      <c r="L71" s="37"/>
      <c r="M71" s="37"/>
      <c r="N71" s="37"/>
      <c r="O71" s="37"/>
      <c r="Q71" s="14"/>
      <c r="V71" s="37"/>
      <c r="W71" s="38"/>
      <c r="X71" s="38"/>
      <c r="Y71" s="38"/>
      <c r="AA71" s="37"/>
      <c r="AB71" s="38"/>
      <c r="AC71" s="38"/>
      <c r="AD71" s="38"/>
    </row>
    <row r="72" spans="2:30" ht="15.75" customHeight="1">
      <c r="L72" s="37"/>
      <c r="M72" s="37"/>
      <c r="N72" s="37"/>
      <c r="O72" s="37"/>
      <c r="Q72" s="14"/>
      <c r="V72" s="37"/>
      <c r="W72" s="38"/>
      <c r="X72" s="38"/>
      <c r="Y72" s="38"/>
      <c r="AA72" s="37"/>
      <c r="AB72" s="38"/>
      <c r="AC72" s="38"/>
      <c r="AD72" s="38"/>
    </row>
    <row r="73" spans="2:30" ht="15.75" customHeight="1">
      <c r="L73" s="37"/>
      <c r="M73" s="37"/>
      <c r="N73" s="37"/>
      <c r="O73" s="37"/>
      <c r="Q73" s="14"/>
      <c r="V73" s="37"/>
      <c r="W73" s="38"/>
      <c r="X73" s="38"/>
      <c r="Y73" s="38"/>
      <c r="AA73" s="37"/>
      <c r="AB73" s="38"/>
      <c r="AC73" s="38"/>
      <c r="AD73" s="38"/>
    </row>
    <row r="74" spans="2:30" ht="15.75" customHeight="1">
      <c r="L74" s="37"/>
      <c r="M74" s="37"/>
      <c r="N74" s="37"/>
      <c r="O74" s="37"/>
      <c r="Q74" s="14"/>
      <c r="V74" s="37"/>
      <c r="W74" s="38"/>
      <c r="X74" s="38"/>
      <c r="Y74" s="38"/>
      <c r="AA74" s="37"/>
      <c r="AB74" s="38"/>
      <c r="AC74" s="38"/>
      <c r="AD74" s="38"/>
    </row>
    <row r="75" spans="2:30" ht="15.75" customHeight="1">
      <c r="L75" s="37"/>
      <c r="M75" s="37"/>
      <c r="N75" s="37"/>
      <c r="O75" s="37"/>
      <c r="Q75" s="14"/>
      <c r="V75" s="37"/>
      <c r="W75" s="38"/>
      <c r="X75" s="38"/>
      <c r="Y75" s="38"/>
      <c r="AA75" s="37"/>
      <c r="AB75" s="38"/>
      <c r="AC75" s="38"/>
      <c r="AD75" s="38"/>
    </row>
    <row r="76" spans="2:30" ht="15.75" customHeight="1">
      <c r="L76" s="37"/>
      <c r="M76" s="37"/>
      <c r="N76" s="37"/>
      <c r="O76" s="37"/>
      <c r="Q76" s="14"/>
      <c r="V76" s="37"/>
      <c r="W76" s="38"/>
      <c r="X76" s="38"/>
      <c r="Y76" s="38"/>
      <c r="AA76" s="37"/>
      <c r="AB76" s="38"/>
      <c r="AC76" s="38"/>
      <c r="AD76" s="38"/>
    </row>
    <row r="77" spans="2:30" ht="15.75" customHeight="1">
      <c r="L77" s="52"/>
      <c r="M77" s="52"/>
      <c r="N77" s="52"/>
      <c r="O77" s="52"/>
      <c r="Q77" s="15"/>
      <c r="V77" s="45"/>
      <c r="W77" s="38"/>
      <c r="X77" s="38"/>
      <c r="Y77" s="38"/>
      <c r="AA77" s="52"/>
      <c r="AB77" s="38"/>
      <c r="AC77" s="38"/>
      <c r="AD77" s="38"/>
    </row>
    <row r="78" spans="2:30" ht="15.75" customHeight="1">
      <c r="L78" s="37"/>
      <c r="M78" s="37"/>
      <c r="N78" s="37"/>
      <c r="O78" s="37"/>
      <c r="Q78" s="14"/>
      <c r="V78" s="37"/>
      <c r="W78" s="38"/>
      <c r="X78" s="38"/>
      <c r="Y78" s="38"/>
      <c r="AA78" s="37"/>
      <c r="AB78" s="38"/>
      <c r="AC78" s="38"/>
      <c r="AD78" s="38"/>
    </row>
    <row r="79" spans="2:30" ht="15.75" customHeight="1">
      <c r="L79" s="37"/>
      <c r="M79" s="37"/>
      <c r="N79" s="37"/>
      <c r="O79" s="37"/>
      <c r="Q79" s="14"/>
      <c r="V79" s="37"/>
      <c r="W79" s="38"/>
      <c r="X79" s="38"/>
      <c r="Y79" s="38"/>
      <c r="AA79" s="37"/>
      <c r="AB79" s="38"/>
      <c r="AC79" s="38"/>
      <c r="AD79" s="38"/>
    </row>
    <row r="80" spans="2:30" ht="15.75" customHeight="1">
      <c r="L80" s="37"/>
      <c r="M80" s="37"/>
      <c r="N80" s="37"/>
      <c r="O80" s="37"/>
      <c r="Q80" s="14"/>
      <c r="V80" s="37"/>
      <c r="W80" s="38"/>
      <c r="X80" s="38"/>
      <c r="Y80" s="38"/>
      <c r="AA80" s="37"/>
      <c r="AB80" s="38"/>
      <c r="AC80" s="38"/>
      <c r="AD80" s="38"/>
    </row>
    <row r="81" spans="7:30" ht="15.75" customHeight="1">
      <c r="L81" s="37"/>
      <c r="M81" s="37"/>
      <c r="N81" s="37"/>
      <c r="O81" s="37"/>
      <c r="Q81" s="15"/>
      <c r="V81" s="45"/>
      <c r="W81" s="38"/>
      <c r="X81" s="38"/>
      <c r="Y81" s="38"/>
      <c r="AA81" s="52"/>
      <c r="AB81" s="38"/>
      <c r="AC81" s="38"/>
      <c r="AD81" s="38"/>
    </row>
    <row r="82" spans="7:30" ht="15.75" customHeight="1">
      <c r="L82" s="45"/>
      <c r="M82" s="45"/>
      <c r="N82" s="45"/>
      <c r="O82" s="45"/>
      <c r="Q82" s="14"/>
      <c r="V82" s="37"/>
      <c r="W82" s="38"/>
      <c r="X82" s="38"/>
      <c r="Y82" s="38"/>
      <c r="AA82" s="37"/>
      <c r="AB82" s="38"/>
      <c r="AC82" s="38"/>
      <c r="AD82" s="38"/>
    </row>
    <row r="83" spans="7:30" ht="15.75" customHeight="1">
      <c r="L83" s="45"/>
      <c r="M83" s="45"/>
      <c r="N83" s="45"/>
      <c r="O83" s="45"/>
      <c r="Q83" s="14"/>
      <c r="V83" s="37"/>
      <c r="W83" s="38"/>
      <c r="X83" s="38"/>
      <c r="Y83" s="38"/>
      <c r="AA83" s="37"/>
      <c r="AB83" s="38"/>
      <c r="AC83" s="38"/>
      <c r="AD83" s="38"/>
    </row>
    <row r="84" spans="7:30" ht="15.75" customHeight="1">
      <c r="L84" s="37"/>
      <c r="M84" s="37"/>
      <c r="N84" s="37"/>
      <c r="O84" s="37"/>
      <c r="Q84" s="14"/>
      <c r="V84" s="37"/>
      <c r="W84" s="38"/>
      <c r="X84" s="38"/>
      <c r="Y84" s="38"/>
      <c r="AA84" s="37"/>
      <c r="AB84" s="38"/>
      <c r="AC84" s="38"/>
      <c r="AD84" s="38"/>
    </row>
    <row r="85" spans="7:30" ht="15.75" customHeight="1">
      <c r="L85" s="37"/>
      <c r="M85" s="37"/>
      <c r="N85" s="37"/>
      <c r="O85" s="37"/>
      <c r="Q85" s="14"/>
      <c r="V85" s="37"/>
      <c r="W85" s="38"/>
      <c r="X85" s="38"/>
      <c r="Y85" s="38"/>
      <c r="AA85" s="37"/>
      <c r="AB85" s="38"/>
      <c r="AC85" s="38"/>
      <c r="AD85" s="38"/>
    </row>
    <row r="86" spans="7:30" ht="15.75" customHeight="1">
      <c r="L86" s="37"/>
      <c r="M86" s="37"/>
      <c r="N86" s="37"/>
      <c r="O86" s="37"/>
      <c r="Q86" s="14"/>
      <c r="V86" s="37"/>
      <c r="W86" s="38"/>
      <c r="X86" s="38"/>
      <c r="Y86" s="38"/>
      <c r="AA86" s="37"/>
      <c r="AB86" s="38"/>
      <c r="AC86" s="38"/>
      <c r="AD86" s="38"/>
    </row>
    <row r="87" spans="7:30" ht="15.75" customHeight="1">
      <c r="L87" s="37"/>
      <c r="M87" s="37"/>
      <c r="N87" s="37"/>
      <c r="O87" s="37"/>
      <c r="Q87" s="14"/>
      <c r="V87" s="45"/>
      <c r="W87" s="38"/>
      <c r="X87" s="38"/>
      <c r="Y87" s="38"/>
      <c r="AA87" s="52"/>
      <c r="AB87" s="38"/>
      <c r="AC87" s="38"/>
      <c r="AD87" s="38"/>
    </row>
    <row r="88" spans="7:30" ht="15.75" customHeight="1">
      <c r="L88" s="52"/>
      <c r="M88" s="52"/>
      <c r="N88" s="52"/>
      <c r="O88" s="52"/>
      <c r="Q88" s="15"/>
      <c r="V88" s="37"/>
      <c r="W88" s="38"/>
      <c r="X88" s="38"/>
      <c r="Y88" s="38"/>
      <c r="AA88" s="37"/>
      <c r="AB88" s="38"/>
      <c r="AC88" s="38"/>
      <c r="AD88" s="38"/>
    </row>
    <row r="89" spans="7:30" ht="15.75" customHeight="1">
      <c r="L89" s="37"/>
      <c r="M89" s="37"/>
      <c r="N89" s="37"/>
      <c r="O89" s="37"/>
      <c r="Q89" s="14"/>
      <c r="V89" s="37"/>
      <c r="W89" s="38"/>
      <c r="X89" s="38"/>
      <c r="Y89" s="38"/>
      <c r="AA89" s="37"/>
      <c r="AB89" s="38"/>
      <c r="AC89" s="38"/>
      <c r="AD89" s="38"/>
    </row>
    <row r="90" spans="7:30" ht="15.75" customHeight="1">
      <c r="L90" s="37"/>
      <c r="M90" s="37"/>
      <c r="N90" s="37"/>
      <c r="O90" s="37"/>
      <c r="Q90" s="14"/>
      <c r="V90" s="37"/>
      <c r="W90" s="38"/>
      <c r="X90" s="38"/>
      <c r="Y90" s="38"/>
      <c r="AA90" s="37"/>
      <c r="AB90" s="38"/>
      <c r="AC90" s="38"/>
      <c r="AD90" s="38"/>
    </row>
    <row r="91" spans="7:30" ht="15.75" customHeight="1"/>
    <row r="92" spans="7:30" ht="15.75" customHeight="1">
      <c r="G92" s="17"/>
    </row>
    <row r="93" spans="7:30" ht="15.75" customHeight="1"/>
    <row r="94" spans="7:30" ht="15.75" customHeight="1"/>
    <row r="95" spans="7:30" ht="15.75" customHeight="1"/>
    <row r="96" spans="7:30" ht="33" customHeight="1"/>
    <row r="97" spans="12:30" ht="15.75" customHeight="1"/>
    <row r="98" spans="12:30" ht="15.75" customHeight="1"/>
    <row r="99" spans="12:30" ht="15.75" customHeight="1"/>
    <row r="100" spans="12:30" ht="15.75" customHeight="1"/>
    <row r="101" spans="12:30" ht="15.75" customHeight="1"/>
    <row r="102" spans="12:30" ht="15.75" customHeight="1"/>
    <row r="103" spans="12:30" ht="15.75" customHeight="1"/>
    <row r="104" spans="12:30" ht="15.75" customHeight="1"/>
    <row r="105" spans="12:30" ht="15.75" customHeight="1"/>
    <row r="106" spans="12:30" ht="15.75" customHeight="1"/>
    <row r="107" spans="12:30" ht="15.75" customHeight="1"/>
    <row r="108" spans="12:30" ht="15.75" customHeight="1"/>
    <row r="109" spans="12:30" ht="15.75" customHeight="1"/>
    <row r="110" spans="12:30" ht="15.75" customHeight="1">
      <c r="L110" s="18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spans="12:30" ht="15.75" customHeight="1"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spans="12:30" ht="15.75" customHeight="1"/>
    <row r="113" spans="2:27" ht="15.75" customHeight="1"/>
    <row r="114" spans="2:27" ht="15.75" customHeight="1">
      <c r="L114" s="13"/>
      <c r="Q114" s="13"/>
      <c r="V114" s="13"/>
      <c r="AA114" s="13"/>
    </row>
    <row r="115" spans="2:27" ht="15.75" customHeight="1">
      <c r="L115" s="14"/>
      <c r="Q115" s="14"/>
      <c r="V115" s="14"/>
      <c r="AA115" s="14"/>
    </row>
    <row r="116" spans="2:27" ht="15.75" customHeight="1">
      <c r="L116" s="14"/>
      <c r="Q116" s="14"/>
      <c r="V116" s="14"/>
      <c r="AA116" s="14"/>
    </row>
    <row r="117" spans="2:27" ht="15.75" customHeight="1">
      <c r="L117" s="14"/>
      <c r="Q117" s="14"/>
      <c r="V117" s="14"/>
      <c r="AA117" s="14"/>
    </row>
    <row r="118" spans="2:27" ht="15.75" customHeight="1">
      <c r="L118" s="14"/>
      <c r="Q118" s="14"/>
      <c r="V118" s="14"/>
      <c r="AA118" s="14"/>
    </row>
    <row r="119" spans="2:27" ht="35.15" customHeight="1" thickBot="1">
      <c r="B119" s="63" t="s">
        <v>16</v>
      </c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 spans="2:27" ht="15.75" customHeight="1" thickBot="1">
      <c r="D120" s="14"/>
      <c r="I120" s="14"/>
    </row>
    <row r="121" spans="2:27" ht="15.75" customHeight="1">
      <c r="B121" s="39" t="s">
        <v>1</v>
      </c>
      <c r="C121" s="41" t="s">
        <v>2</v>
      </c>
      <c r="D121" s="43" t="s">
        <v>3</v>
      </c>
      <c r="E121" s="7" t="s">
        <v>4</v>
      </c>
      <c r="F121" s="8">
        <v>44653</v>
      </c>
      <c r="G121" s="8">
        <v>44654</v>
      </c>
      <c r="H121" s="8">
        <v>44655</v>
      </c>
      <c r="I121" s="8">
        <v>44656</v>
      </c>
      <c r="J121" s="8">
        <v>44657</v>
      </c>
      <c r="K121" s="8">
        <v>44658</v>
      </c>
      <c r="L121" s="8">
        <v>44659</v>
      </c>
      <c r="O121" s="15"/>
      <c r="T121" s="15"/>
    </row>
    <row r="122" spans="2:27" ht="15.75" customHeight="1" thickBot="1">
      <c r="B122" s="40"/>
      <c r="C122" s="42"/>
      <c r="D122" s="44"/>
      <c r="E122" s="9" t="s">
        <v>5</v>
      </c>
      <c r="F122" s="10" t="s">
        <v>6</v>
      </c>
      <c r="G122" s="10" t="s">
        <v>7</v>
      </c>
      <c r="H122" s="10" t="s">
        <v>8</v>
      </c>
      <c r="I122" s="10" t="s">
        <v>9</v>
      </c>
      <c r="J122" s="10" t="s">
        <v>10</v>
      </c>
      <c r="K122" s="10" t="s">
        <v>11</v>
      </c>
      <c r="L122" s="10" t="s">
        <v>12</v>
      </c>
      <c r="O122" s="14"/>
      <c r="T122" s="14"/>
    </row>
    <row r="123" spans="2:27" ht="15.75" customHeight="1">
      <c r="B123" s="57" t="s">
        <v>30</v>
      </c>
      <c r="C123" s="55" t="s">
        <v>31</v>
      </c>
      <c r="D123" s="55" t="s">
        <v>56</v>
      </c>
      <c r="E123" s="2">
        <v>8</v>
      </c>
      <c r="F123" s="2">
        <v>1</v>
      </c>
      <c r="G123" s="2">
        <v>1</v>
      </c>
      <c r="H123" s="2">
        <v>2</v>
      </c>
      <c r="I123" s="2"/>
      <c r="J123" s="2">
        <v>1</v>
      </c>
      <c r="K123" s="2">
        <v>3</v>
      </c>
      <c r="L123" s="2"/>
      <c r="O123" s="14"/>
      <c r="T123" s="14"/>
    </row>
    <row r="124" spans="2:27" ht="15.75" customHeight="1">
      <c r="B124" s="56"/>
      <c r="C124" s="36" t="s">
        <v>32</v>
      </c>
      <c r="D124" s="36" t="s">
        <v>59</v>
      </c>
      <c r="E124" s="3">
        <v>8</v>
      </c>
      <c r="F124" s="3">
        <v>2</v>
      </c>
      <c r="G124" s="3"/>
      <c r="H124" s="3">
        <v>3</v>
      </c>
      <c r="I124" s="3">
        <v>3</v>
      </c>
      <c r="J124" s="3"/>
      <c r="K124" s="3"/>
      <c r="L124" s="3">
        <v>1</v>
      </c>
      <c r="O124" s="14"/>
      <c r="T124" s="14"/>
    </row>
    <row r="125" spans="2:27" ht="15.75" customHeight="1">
      <c r="B125" s="56"/>
      <c r="C125" s="36" t="s">
        <v>33</v>
      </c>
      <c r="D125" s="36" t="s">
        <v>56</v>
      </c>
      <c r="E125" s="3">
        <v>8</v>
      </c>
      <c r="F125" s="3"/>
      <c r="G125" s="3">
        <v>3</v>
      </c>
      <c r="H125" s="3"/>
      <c r="I125" s="3">
        <v>3</v>
      </c>
      <c r="J125" s="3"/>
      <c r="K125" s="3">
        <v>1</v>
      </c>
      <c r="L125" s="3"/>
      <c r="O125" s="14"/>
      <c r="T125" s="14"/>
    </row>
    <row r="126" spans="2:27" ht="15.75" customHeight="1">
      <c r="B126" s="56"/>
      <c r="C126" s="36" t="s">
        <v>58</v>
      </c>
      <c r="D126" s="36" t="s">
        <v>59</v>
      </c>
      <c r="E126" s="3">
        <v>8</v>
      </c>
      <c r="F126" s="3">
        <v>2</v>
      </c>
      <c r="G126" s="3">
        <v>1</v>
      </c>
      <c r="H126" s="3"/>
      <c r="I126" s="3">
        <v>2</v>
      </c>
      <c r="J126" s="3">
        <v>3</v>
      </c>
      <c r="K126" s="3"/>
      <c r="L126" s="3"/>
      <c r="O126" s="15"/>
      <c r="T126" s="15"/>
    </row>
    <row r="127" spans="2:27" ht="15.75" customHeight="1" thickBot="1">
      <c r="B127" s="58"/>
      <c r="C127" s="4"/>
      <c r="D127" s="4"/>
      <c r="E127" s="4"/>
      <c r="F127" s="4"/>
      <c r="G127" s="4"/>
      <c r="H127" s="4"/>
      <c r="I127" s="4"/>
      <c r="J127" s="4"/>
      <c r="K127" s="4"/>
      <c r="L127" s="4"/>
      <c r="O127" s="14"/>
      <c r="T127" s="14"/>
    </row>
    <row r="128" spans="2:27" ht="15.75" customHeight="1">
      <c r="B128" s="46" t="s">
        <v>13</v>
      </c>
      <c r="C128" s="47"/>
      <c r="D128" s="5"/>
      <c r="E128" s="5">
        <f>SUM(E123:E127)</f>
        <v>32</v>
      </c>
      <c r="F128" s="5">
        <f t="shared" ref="F128:L128" si="2">E128-SUM(F123:F127)</f>
        <v>27</v>
      </c>
      <c r="G128" s="5">
        <f t="shared" si="2"/>
        <v>22</v>
      </c>
      <c r="H128" s="5">
        <f t="shared" si="2"/>
        <v>17</v>
      </c>
      <c r="I128" s="5">
        <f t="shared" si="2"/>
        <v>9</v>
      </c>
      <c r="J128" s="5">
        <f t="shared" si="2"/>
        <v>5</v>
      </c>
      <c r="K128" s="5">
        <f t="shared" si="2"/>
        <v>1</v>
      </c>
      <c r="L128" s="5">
        <f t="shared" si="2"/>
        <v>0</v>
      </c>
      <c r="O128" s="14"/>
      <c r="T128" s="14"/>
    </row>
    <row r="129" spans="2:27" ht="15.75" customHeight="1" thickBot="1">
      <c r="B129" s="48" t="s">
        <v>14</v>
      </c>
      <c r="C129" s="49"/>
      <c r="D129" s="6"/>
      <c r="E129" s="6">
        <f>SUM(E123:E127)</f>
        <v>32</v>
      </c>
      <c r="F129" s="6">
        <f>$E$129-($E$129/14*1)</f>
        <v>29.714285714285715</v>
      </c>
      <c r="G129" s="6">
        <f>$E$129-($E$129/14*2)</f>
        <v>27.428571428571431</v>
      </c>
      <c r="H129" s="6">
        <f>$E$129-($E$129/14*3)</f>
        <v>25.142857142857142</v>
      </c>
      <c r="I129" s="6">
        <f>$E$129-($E$129/14*4)</f>
        <v>22.857142857142858</v>
      </c>
      <c r="J129" s="6">
        <f>$E$129-($E$129/14*5)</f>
        <v>20.571428571428573</v>
      </c>
      <c r="K129" s="6">
        <f>$E$129-($E$129/14*6)</f>
        <v>18.285714285714285</v>
      </c>
      <c r="L129" s="6">
        <f>$E$129-($E$129/14*7)</f>
        <v>16</v>
      </c>
      <c r="O129" s="14"/>
      <c r="T129" s="14"/>
    </row>
    <row r="130" spans="2:27" ht="15.75" customHeight="1">
      <c r="L130" s="14"/>
      <c r="Q130" s="14"/>
      <c r="V130" s="14"/>
      <c r="AA130" s="14"/>
    </row>
    <row r="131" spans="2:27" ht="15.75" customHeight="1">
      <c r="L131" s="15"/>
      <c r="Q131" s="15"/>
      <c r="V131" s="15"/>
      <c r="AA131" s="15"/>
    </row>
    <row r="132" spans="2:27" ht="15.75" customHeight="1">
      <c r="Q132" s="14"/>
      <c r="V132" s="14"/>
      <c r="AA132" s="14"/>
    </row>
    <row r="133" spans="2:27" ht="15.75" customHeight="1">
      <c r="L133" s="14"/>
      <c r="Q133" s="14"/>
      <c r="V133" s="14"/>
      <c r="AA133" s="14"/>
    </row>
    <row r="134" spans="2:27" ht="15.75" customHeight="1"/>
    <row r="135" spans="2:27" ht="15.75" customHeight="1"/>
    <row r="136" spans="2:27" ht="15.75" customHeight="1"/>
    <row r="137" spans="2:27" ht="15.75" customHeight="1"/>
    <row r="138" spans="2:27" ht="15.75" customHeight="1"/>
    <row r="139" spans="2:27" ht="15.75" customHeight="1">
      <c r="L139" s="13"/>
      <c r="Q139" s="13"/>
      <c r="V139" s="13"/>
      <c r="AA139" s="13"/>
    </row>
    <row r="140" spans="2:27" ht="15.75" customHeight="1">
      <c r="L140" s="14"/>
      <c r="Q140" s="14"/>
      <c r="V140" s="14"/>
      <c r="AA140" s="14"/>
    </row>
    <row r="141" spans="2:27" ht="15.75" customHeight="1">
      <c r="L141" s="14"/>
      <c r="Q141" s="14"/>
      <c r="V141" s="14"/>
      <c r="AA141" s="14"/>
    </row>
    <row r="142" spans="2:27" ht="15.75" customHeight="1">
      <c r="L142" s="14"/>
      <c r="Q142" s="14"/>
      <c r="V142" s="14"/>
      <c r="AA142" s="14"/>
    </row>
    <row r="143" spans="2:27" ht="15.75" customHeight="1">
      <c r="L143" s="14"/>
      <c r="Q143" s="14"/>
      <c r="V143" s="14"/>
      <c r="AA143" s="14"/>
    </row>
    <row r="144" spans="2:27" ht="15.75" customHeight="1">
      <c r="L144" s="14"/>
      <c r="Q144" s="14"/>
      <c r="V144" s="14"/>
      <c r="AA144" s="14"/>
    </row>
    <row r="145" spans="12:27" ht="15.75" customHeight="1">
      <c r="L145" s="14"/>
      <c r="Q145" s="14"/>
      <c r="V145" s="14"/>
      <c r="AA145" s="14"/>
    </row>
    <row r="146" spans="12:27" ht="15.75" customHeight="1">
      <c r="L146" s="15"/>
      <c r="Q146" s="15"/>
      <c r="V146" s="14"/>
      <c r="AA146" s="14"/>
    </row>
    <row r="147" spans="12:27" ht="15.75" customHeight="1">
      <c r="Q147" s="14"/>
      <c r="V147" s="15"/>
      <c r="AA147" s="15"/>
    </row>
    <row r="148" spans="12:27" ht="15.75" customHeight="1">
      <c r="L148" s="14"/>
      <c r="Q148" s="14"/>
      <c r="V148" s="14"/>
      <c r="AA148" s="14"/>
    </row>
    <row r="149" spans="12:27" ht="15.75" customHeight="1">
      <c r="L149" s="14"/>
      <c r="Q149" s="14"/>
      <c r="V149" s="14"/>
      <c r="AA149" s="14"/>
    </row>
    <row r="150" spans="12:27" ht="15.75" customHeight="1">
      <c r="L150" s="14"/>
      <c r="Q150" s="14"/>
      <c r="V150" s="14"/>
      <c r="AA150" s="14"/>
    </row>
    <row r="151" spans="12:27" ht="15.75" customHeight="1">
      <c r="L151" s="15"/>
      <c r="Q151" s="15"/>
      <c r="V151" s="15"/>
      <c r="AA151" s="15"/>
    </row>
    <row r="152" spans="12:27" ht="15.75" customHeight="1">
      <c r="Q152" s="14"/>
      <c r="V152" s="14"/>
      <c r="AA152" s="14"/>
    </row>
    <row r="153" spans="12:27" ht="15.75" customHeight="1">
      <c r="L153" s="14"/>
      <c r="Q153" s="14"/>
      <c r="V153" s="14"/>
      <c r="AA153" s="14"/>
    </row>
    <row r="154" spans="12:27" ht="15.75" customHeight="1">
      <c r="L154" s="14"/>
      <c r="Q154" s="14"/>
      <c r="V154" s="14"/>
      <c r="AA154" s="14"/>
    </row>
    <row r="155" spans="12:27" ht="15.75" customHeight="1">
      <c r="L155" s="14"/>
      <c r="Q155" s="14"/>
      <c r="V155" s="14"/>
      <c r="AA155" s="14"/>
    </row>
    <row r="156" spans="12:27" ht="15.75" customHeight="1">
      <c r="L156" s="14"/>
      <c r="Q156" s="14"/>
      <c r="V156" s="14"/>
      <c r="AA156" s="14"/>
    </row>
    <row r="157" spans="12:27" ht="15.75" customHeight="1">
      <c r="L157" s="15"/>
      <c r="Q157" s="15"/>
      <c r="V157" s="15"/>
      <c r="AA157" s="15"/>
    </row>
    <row r="158" spans="12:27" ht="15.75" customHeight="1">
      <c r="L158" s="14"/>
      <c r="Q158" s="14"/>
      <c r="V158" s="14"/>
      <c r="AA158" s="14"/>
    </row>
    <row r="159" spans="12:27" ht="15.75" customHeight="1">
      <c r="L159" s="14"/>
      <c r="Q159" s="14"/>
      <c r="V159" s="14"/>
      <c r="AA159" s="14"/>
    </row>
    <row r="160" spans="12:27" ht="15.75" customHeight="1"/>
    <row r="161" spans="12:27" ht="15.75" customHeight="1"/>
    <row r="162" spans="12:27" ht="15.75" customHeight="1"/>
    <row r="163" spans="12:27" ht="15.75" customHeight="1"/>
    <row r="164" spans="12:27" ht="15.75" customHeight="1">
      <c r="L164" s="13"/>
      <c r="Q164" s="13"/>
      <c r="V164" s="13"/>
      <c r="AA164" s="13"/>
    </row>
    <row r="165" spans="12:27" ht="15.75" customHeight="1">
      <c r="L165" s="14"/>
      <c r="Q165" s="14"/>
      <c r="V165" s="14"/>
      <c r="AA165" s="14"/>
    </row>
    <row r="166" spans="12:27" ht="15.75" customHeight="1">
      <c r="L166" s="14"/>
      <c r="Q166" s="14"/>
      <c r="V166" s="14"/>
      <c r="AA166" s="14"/>
    </row>
    <row r="167" spans="12:27" ht="15.75" customHeight="1">
      <c r="L167" s="14"/>
      <c r="Q167" s="14"/>
      <c r="V167" s="14"/>
      <c r="AA167" s="14"/>
    </row>
    <row r="168" spans="12:27" ht="15.75" customHeight="1">
      <c r="L168" s="14"/>
      <c r="Q168" s="14"/>
      <c r="V168" s="14"/>
      <c r="AA168" s="14"/>
    </row>
    <row r="169" spans="12:27" ht="15.75" customHeight="1">
      <c r="L169" s="14"/>
      <c r="Q169" s="14"/>
      <c r="V169" s="14"/>
      <c r="AA169" s="14"/>
    </row>
    <row r="170" spans="12:27" ht="15.75" customHeight="1">
      <c r="L170" s="14"/>
      <c r="Q170" s="14"/>
      <c r="V170" s="14"/>
      <c r="AA170" s="14"/>
    </row>
    <row r="171" spans="12:27" ht="15.75" customHeight="1">
      <c r="L171" s="15"/>
      <c r="Q171" s="15"/>
      <c r="V171" s="15"/>
      <c r="AA171" s="15"/>
    </row>
    <row r="172" spans="12:27" ht="15.75" customHeight="1">
      <c r="L172" s="14"/>
      <c r="Q172" s="14"/>
      <c r="V172" s="14"/>
      <c r="AA172" s="14"/>
    </row>
    <row r="173" spans="12:27" ht="15.75" customHeight="1">
      <c r="L173" s="14"/>
      <c r="Q173" s="14"/>
      <c r="V173" s="14"/>
      <c r="AA173" s="14"/>
    </row>
    <row r="174" spans="12:27" ht="15.75" customHeight="1">
      <c r="L174" s="14"/>
      <c r="Q174" s="14"/>
      <c r="V174" s="14"/>
      <c r="AA174" s="14"/>
    </row>
    <row r="175" spans="12:27" ht="15.75" customHeight="1">
      <c r="L175" s="14"/>
      <c r="Q175" s="14"/>
      <c r="V175" s="14"/>
      <c r="AA175" s="14"/>
    </row>
    <row r="176" spans="12:27" ht="15.75" customHeight="1">
      <c r="L176" s="14"/>
      <c r="Q176" s="15"/>
      <c r="V176" s="15"/>
      <c r="AA176" s="15"/>
    </row>
    <row r="177" spans="2:20" ht="35.15" customHeight="1" thickBot="1">
      <c r="B177" s="64" t="s">
        <v>17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</row>
    <row r="178" spans="2:20" ht="15.75" customHeight="1" thickBot="1">
      <c r="C178" s="14"/>
      <c r="H178" s="14"/>
    </row>
    <row r="179" spans="2:20" ht="15.75" customHeight="1" thickBot="1">
      <c r="B179" s="66" t="s">
        <v>1</v>
      </c>
      <c r="C179" s="66" t="s">
        <v>2</v>
      </c>
      <c r="D179" s="66" t="s">
        <v>3</v>
      </c>
      <c r="E179" s="67" t="s">
        <v>4</v>
      </c>
      <c r="F179" s="68">
        <v>44660</v>
      </c>
      <c r="G179" s="68">
        <v>44661</v>
      </c>
      <c r="H179" s="68">
        <v>44662</v>
      </c>
      <c r="I179" s="68">
        <v>44663</v>
      </c>
      <c r="J179" s="68">
        <v>44664</v>
      </c>
      <c r="K179" s="68">
        <v>44665</v>
      </c>
      <c r="L179" s="68">
        <v>44666</v>
      </c>
      <c r="O179" s="14"/>
      <c r="T179" s="14"/>
    </row>
    <row r="180" spans="2:20" ht="15.75" customHeight="1" thickBot="1">
      <c r="B180" s="69"/>
      <c r="C180" s="69"/>
      <c r="D180" s="69"/>
      <c r="E180" s="70" t="s">
        <v>5</v>
      </c>
      <c r="F180" s="70" t="s">
        <v>6</v>
      </c>
      <c r="G180" s="70" t="s">
        <v>7</v>
      </c>
      <c r="H180" s="70" t="s">
        <v>8</v>
      </c>
      <c r="I180" s="70" t="s">
        <v>9</v>
      </c>
      <c r="J180" s="70" t="s">
        <v>10</v>
      </c>
      <c r="K180" s="70" t="s">
        <v>11</v>
      </c>
      <c r="L180" s="70" t="s">
        <v>12</v>
      </c>
      <c r="M180" s="24"/>
      <c r="O180" s="14"/>
      <c r="T180" s="14"/>
    </row>
    <row r="181" spans="2:20" ht="15.75" customHeight="1" thickBot="1">
      <c r="B181" s="71" t="s">
        <v>40</v>
      </c>
      <c r="C181" s="72" t="s">
        <v>34</v>
      </c>
      <c r="D181" s="72" t="s">
        <v>56</v>
      </c>
      <c r="E181" s="73">
        <v>5</v>
      </c>
      <c r="F181" s="73">
        <v>2</v>
      </c>
      <c r="G181" s="73">
        <v>1</v>
      </c>
      <c r="H181" s="73"/>
      <c r="I181" s="73">
        <v>2</v>
      </c>
      <c r="J181" s="73"/>
      <c r="K181" s="73"/>
      <c r="L181" s="73"/>
      <c r="M181" s="24"/>
      <c r="O181" s="15"/>
      <c r="T181" s="15"/>
    </row>
    <row r="182" spans="2:20" ht="15.75" customHeight="1" thickBot="1">
      <c r="B182" s="71"/>
      <c r="C182" s="72" t="s">
        <v>35</v>
      </c>
      <c r="D182" s="72" t="s">
        <v>57</v>
      </c>
      <c r="E182" s="73">
        <v>8</v>
      </c>
      <c r="F182" s="73">
        <v>3</v>
      </c>
      <c r="G182" s="73"/>
      <c r="H182" s="73">
        <v>3</v>
      </c>
      <c r="I182" s="73">
        <v>2</v>
      </c>
      <c r="J182" s="73"/>
      <c r="K182" s="73"/>
      <c r="L182" s="73"/>
      <c r="M182" s="24"/>
      <c r="O182" s="14"/>
      <c r="T182" s="14"/>
    </row>
    <row r="183" spans="2:20" ht="15.75" customHeight="1" thickBot="1">
      <c r="B183" s="71"/>
      <c r="C183" s="72" t="s">
        <v>36</v>
      </c>
      <c r="D183" s="72" t="s">
        <v>56</v>
      </c>
      <c r="E183" s="73">
        <v>5</v>
      </c>
      <c r="F183" s="73"/>
      <c r="G183" s="73">
        <v>3</v>
      </c>
      <c r="H183" s="73"/>
      <c r="I183" s="73">
        <v>2</v>
      </c>
      <c r="J183" s="73"/>
      <c r="K183" s="73">
        <v>1</v>
      </c>
      <c r="L183" s="73"/>
      <c r="M183" s="24"/>
      <c r="O183" s="14"/>
      <c r="T183" s="14"/>
    </row>
    <row r="184" spans="2:20" s="33" customFormat="1" ht="15.75" customHeight="1" thickBot="1">
      <c r="B184" s="71"/>
      <c r="C184" s="72" t="s">
        <v>37</v>
      </c>
      <c r="D184" s="72" t="s">
        <v>56</v>
      </c>
      <c r="E184" s="73">
        <v>8</v>
      </c>
      <c r="F184" s="73">
        <v>2</v>
      </c>
      <c r="G184" s="73"/>
      <c r="H184" s="73">
        <v>4</v>
      </c>
      <c r="I184" s="73"/>
      <c r="J184" s="73">
        <v>2</v>
      </c>
      <c r="K184" s="73"/>
      <c r="L184" s="73"/>
      <c r="M184" s="24"/>
      <c r="O184" s="34"/>
      <c r="T184" s="34"/>
    </row>
    <row r="185" spans="2:20" ht="15.75" customHeight="1" thickBot="1">
      <c r="B185" s="71"/>
      <c r="C185" s="72" t="s">
        <v>38</v>
      </c>
      <c r="D185" s="72" t="s">
        <v>55</v>
      </c>
      <c r="E185" s="73">
        <v>8</v>
      </c>
      <c r="F185" s="92"/>
      <c r="G185" s="92">
        <v>1</v>
      </c>
      <c r="H185" s="92"/>
      <c r="I185" s="92">
        <v>1</v>
      </c>
      <c r="J185" s="92">
        <v>3</v>
      </c>
      <c r="K185" s="92"/>
      <c r="L185" s="92">
        <v>2</v>
      </c>
      <c r="M185" s="24"/>
      <c r="O185" s="14"/>
      <c r="T185" s="14"/>
    </row>
    <row r="186" spans="2:20" ht="15.75" customHeight="1" thickBot="1">
      <c r="B186" s="71"/>
      <c r="C186" s="72" t="s">
        <v>41</v>
      </c>
      <c r="D186" s="72" t="s">
        <v>60</v>
      </c>
      <c r="E186" s="73">
        <v>5</v>
      </c>
      <c r="F186" s="73">
        <v>2</v>
      </c>
      <c r="G186" s="73"/>
      <c r="H186" s="73">
        <v>1</v>
      </c>
      <c r="I186" s="73"/>
      <c r="J186" s="73">
        <v>1</v>
      </c>
      <c r="K186" s="73"/>
      <c r="L186" s="73">
        <v>1</v>
      </c>
      <c r="M186" s="24"/>
    </row>
    <row r="187" spans="2:20" ht="15.75" customHeight="1" thickBot="1">
      <c r="B187" s="74" t="s">
        <v>13</v>
      </c>
      <c r="C187" s="74"/>
      <c r="D187" s="76"/>
      <c r="E187" s="76">
        <f>SUM(E181:E186)</f>
        <v>39</v>
      </c>
      <c r="F187" s="76">
        <f t="shared" ref="F187:L187" si="3">E187-SUM(F181:F186)</f>
        <v>30</v>
      </c>
      <c r="G187" s="76">
        <f t="shared" si="3"/>
        <v>25</v>
      </c>
      <c r="H187" s="76">
        <f t="shared" si="3"/>
        <v>17</v>
      </c>
      <c r="I187" s="76">
        <f t="shared" si="3"/>
        <v>10</v>
      </c>
      <c r="J187" s="76">
        <f t="shared" si="3"/>
        <v>4</v>
      </c>
      <c r="K187" s="76">
        <f t="shared" si="3"/>
        <v>3</v>
      </c>
      <c r="L187" s="76">
        <f t="shared" si="3"/>
        <v>0</v>
      </c>
      <c r="M187" s="24"/>
    </row>
    <row r="188" spans="2:20" ht="15.75" customHeight="1" thickBot="1">
      <c r="B188" s="77" t="s">
        <v>14</v>
      </c>
      <c r="C188" s="77"/>
      <c r="D188" s="78"/>
      <c r="E188" s="78">
        <f>SUM(E181:E186)</f>
        <v>39</v>
      </c>
      <c r="F188" s="78">
        <f>$E$188-($E$188/14*1)</f>
        <v>36.214285714285715</v>
      </c>
      <c r="G188" s="78">
        <f>$E$188-($E$188/14*2)</f>
        <v>33.428571428571431</v>
      </c>
      <c r="H188" s="78">
        <f>$E$188-($E$188/14*3)</f>
        <v>30.642857142857142</v>
      </c>
      <c r="I188" s="78">
        <f>$E$188-($E$188/14*4)</f>
        <v>27.857142857142858</v>
      </c>
      <c r="J188" s="78">
        <f>$E$188-($E$188/14*5)</f>
        <v>25.071428571428573</v>
      </c>
      <c r="K188" s="78">
        <f>$E$188-($E$188/14*6)</f>
        <v>22.285714285714285</v>
      </c>
      <c r="L188" s="78">
        <f>$E$188-($E$188/14*7)</f>
        <v>19.5</v>
      </c>
      <c r="M188" s="24"/>
    </row>
    <row r="189" spans="2:20" ht="15.75" customHeight="1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4"/>
    </row>
    <row r="190" spans="2:20" ht="15.75" customHeight="1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4"/>
    </row>
    <row r="191" spans="2:20" ht="34.5" customHeight="1">
      <c r="B191" s="21"/>
      <c r="C191" s="22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4"/>
    </row>
    <row r="192" spans="2:20" ht="15.75" customHeight="1">
      <c r="B192" s="21"/>
      <c r="C192" s="22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4"/>
    </row>
    <row r="193" spans="2:30" ht="15.75" customHeight="1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spans="2:30" ht="15.75" customHeight="1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 spans="2:30" ht="15.75" customHeight="1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 spans="2:30" ht="15.75" customHeight="1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spans="2:30" ht="15.75" customHeight="1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</row>
    <row r="198" spans="2:30" ht="15.75" customHeight="1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 spans="2:30" ht="15.75" customHeight="1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spans="2:30" ht="15.75" customHeight="1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 spans="2:30" ht="15.75" customHeight="1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 spans="2:30" ht="15.75" customHeight="1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 spans="2:30" ht="15.75" customHeight="1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</row>
    <row r="204" spans="2:30" ht="15.75" customHeight="1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</row>
    <row r="205" spans="2:30" ht="15.75" customHeight="1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18"/>
      <c r="M205" s="22"/>
      <c r="N205" s="22"/>
      <c r="O205" s="22"/>
      <c r="P205" s="22"/>
      <c r="Q205" s="22"/>
      <c r="R205" s="22"/>
      <c r="S205" s="22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spans="2:30" ht="15.75" customHeight="1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2"/>
      <c r="M206" s="22"/>
      <c r="N206" s="22"/>
      <c r="O206" s="22"/>
      <c r="P206" s="22"/>
      <c r="Q206" s="22"/>
      <c r="R206" s="22"/>
      <c r="S206" s="22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spans="2:30" ht="15.75" customHeight="1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 spans="2:30" ht="15.75" customHeight="1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2:27" ht="15.75" customHeight="1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8"/>
      <c r="M209" s="23"/>
      <c r="N209" s="23"/>
      <c r="O209" s="23"/>
      <c r="P209" s="23"/>
      <c r="Q209" s="28"/>
      <c r="R209" s="23"/>
      <c r="S209" s="23"/>
      <c r="V209" s="13"/>
      <c r="AA209" s="13"/>
    </row>
    <row r="210" spans="2:27" ht="15.75" customHeight="1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9"/>
      <c r="M210" s="23"/>
      <c r="N210" s="23"/>
      <c r="O210" s="23"/>
      <c r="P210" s="23"/>
      <c r="Q210" s="29"/>
      <c r="R210" s="23"/>
      <c r="S210" s="23"/>
      <c r="V210" s="14"/>
      <c r="AA210" s="14"/>
    </row>
    <row r="211" spans="2:27" ht="15.75" customHeight="1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9"/>
      <c r="M211" s="23"/>
      <c r="N211" s="23"/>
      <c r="O211" s="23"/>
      <c r="P211" s="23"/>
      <c r="Q211" s="29"/>
      <c r="R211" s="23"/>
      <c r="S211" s="23"/>
      <c r="V211" s="14"/>
      <c r="AA211" s="14"/>
    </row>
    <row r="212" spans="2:27" ht="15.75" customHeight="1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9"/>
      <c r="M212" s="23"/>
      <c r="N212" s="23"/>
      <c r="O212" s="23"/>
      <c r="P212" s="23"/>
      <c r="Q212" s="29"/>
      <c r="R212" s="23"/>
      <c r="S212" s="23"/>
      <c r="V212" s="14"/>
      <c r="AA212" s="14"/>
    </row>
    <row r="213" spans="2:27" ht="15.75" customHeight="1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9"/>
      <c r="M213" s="23"/>
      <c r="N213" s="23"/>
      <c r="O213" s="23"/>
      <c r="P213" s="23"/>
      <c r="Q213" s="29"/>
      <c r="R213" s="23"/>
      <c r="S213" s="23"/>
      <c r="V213" s="14"/>
      <c r="AA213" s="14"/>
    </row>
    <row r="214" spans="2:27" ht="15.75" customHeight="1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9"/>
      <c r="M214" s="23"/>
      <c r="N214" s="23"/>
      <c r="O214" s="23"/>
      <c r="P214" s="23"/>
      <c r="Q214" s="29"/>
      <c r="R214" s="23"/>
      <c r="S214" s="23"/>
      <c r="V214" s="14"/>
      <c r="AA214" s="14"/>
    </row>
    <row r="215" spans="2:27" ht="15.75" customHeight="1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9"/>
      <c r="M215" s="23"/>
      <c r="N215" s="23"/>
      <c r="O215" s="23"/>
      <c r="P215" s="23"/>
      <c r="Q215" s="29"/>
      <c r="R215" s="23"/>
      <c r="S215" s="23"/>
      <c r="V215" s="14"/>
      <c r="AA215" s="14"/>
    </row>
    <row r="216" spans="2:27" ht="15.75" customHeight="1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30"/>
      <c r="M216" s="23"/>
      <c r="N216" s="23"/>
      <c r="O216" s="23"/>
      <c r="P216" s="23"/>
      <c r="Q216" s="30"/>
      <c r="R216" s="23"/>
      <c r="S216" s="23"/>
      <c r="V216" s="15"/>
      <c r="AA216" s="15"/>
    </row>
    <row r="217" spans="2:27" ht="15.75" customHeight="1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9"/>
      <c r="M217" s="23"/>
      <c r="N217" s="23"/>
      <c r="O217" s="23"/>
      <c r="P217" s="23"/>
      <c r="Q217" s="29"/>
      <c r="R217" s="23"/>
      <c r="S217" s="23"/>
      <c r="V217" s="14"/>
      <c r="AA217" s="14"/>
    </row>
    <row r="218" spans="2:27" ht="15.75" customHeight="1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9"/>
      <c r="M218" s="23"/>
      <c r="N218" s="23"/>
      <c r="O218" s="23"/>
      <c r="P218" s="23"/>
      <c r="Q218" s="29"/>
      <c r="R218" s="23"/>
      <c r="S218" s="23"/>
      <c r="V218" s="14"/>
      <c r="AA218" s="14"/>
    </row>
    <row r="219" spans="2:27" ht="15.75" customHeight="1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9"/>
      <c r="M219" s="23"/>
      <c r="N219" s="23"/>
      <c r="O219" s="23"/>
      <c r="P219" s="23"/>
      <c r="Q219" s="29"/>
      <c r="R219" s="23"/>
      <c r="S219" s="23"/>
      <c r="V219" s="14"/>
      <c r="AA219" s="14"/>
    </row>
    <row r="220" spans="2:27" ht="15.75" customHeight="1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9"/>
      <c r="M220" s="23"/>
      <c r="N220" s="23"/>
      <c r="O220" s="23"/>
      <c r="P220" s="23"/>
      <c r="Q220" s="29"/>
      <c r="R220" s="23"/>
      <c r="S220" s="23"/>
      <c r="V220" s="14"/>
      <c r="AA220" s="14"/>
    </row>
    <row r="221" spans="2:27" ht="15.75" customHeight="1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30"/>
      <c r="M221" s="23"/>
      <c r="N221" s="23"/>
      <c r="O221" s="23"/>
      <c r="P221" s="23"/>
      <c r="Q221" s="30"/>
      <c r="R221" s="23"/>
      <c r="S221" s="23"/>
      <c r="V221" s="15"/>
      <c r="AA221" s="15"/>
    </row>
    <row r="222" spans="2:27" ht="15.75" customHeight="1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9"/>
      <c r="R222" s="23"/>
      <c r="S222" s="23"/>
      <c r="V222" s="14"/>
      <c r="AA222" s="14"/>
    </row>
    <row r="223" spans="2:27" ht="30" customHeight="1">
      <c r="B223" s="65" t="s">
        <v>18</v>
      </c>
      <c r="C223" s="65"/>
      <c r="D223" s="65"/>
      <c r="E223" s="65"/>
      <c r="F223" s="65"/>
      <c r="G223" s="65"/>
      <c r="H223" s="65"/>
      <c r="I223" s="65"/>
      <c r="J223" s="65"/>
      <c r="K223" s="65"/>
      <c r="L223" s="65"/>
    </row>
    <row r="224" spans="2:27" ht="15.75" customHeight="1" thickBot="1">
      <c r="D224" s="14"/>
      <c r="I224" s="14"/>
    </row>
    <row r="225" spans="2:27" ht="15.75" customHeight="1" thickBot="1">
      <c r="B225" s="66" t="s">
        <v>1</v>
      </c>
      <c r="C225" s="66" t="s">
        <v>2</v>
      </c>
      <c r="D225" s="66" t="s">
        <v>3</v>
      </c>
      <c r="E225" s="67" t="s">
        <v>4</v>
      </c>
      <c r="F225" s="68">
        <v>44667</v>
      </c>
      <c r="G225" s="68">
        <v>44668</v>
      </c>
      <c r="H225" s="68">
        <v>44669</v>
      </c>
      <c r="I225" s="68">
        <v>44670</v>
      </c>
      <c r="J225" s="68">
        <v>44671</v>
      </c>
      <c r="K225" s="68">
        <v>44672</v>
      </c>
      <c r="L225" s="68">
        <v>44673</v>
      </c>
    </row>
    <row r="226" spans="2:27" ht="15.75" customHeight="1" thickBot="1">
      <c r="B226" s="69"/>
      <c r="C226" s="69"/>
      <c r="D226" s="69"/>
      <c r="E226" s="70" t="s">
        <v>5</v>
      </c>
      <c r="F226" s="70" t="s">
        <v>6</v>
      </c>
      <c r="G226" s="70" t="s">
        <v>7</v>
      </c>
      <c r="H226" s="70" t="s">
        <v>8</v>
      </c>
      <c r="I226" s="70" t="s">
        <v>9</v>
      </c>
      <c r="J226" s="70" t="s">
        <v>10</v>
      </c>
      <c r="K226" s="70" t="s">
        <v>11</v>
      </c>
      <c r="L226" s="70" t="s">
        <v>12</v>
      </c>
    </row>
    <row r="227" spans="2:27" ht="15.75" customHeight="1" thickBot="1">
      <c r="B227" s="71" t="s">
        <v>39</v>
      </c>
      <c r="C227" s="72" t="s">
        <v>61</v>
      </c>
      <c r="D227" s="72" t="s">
        <v>55</v>
      </c>
      <c r="E227" s="73">
        <v>8</v>
      </c>
      <c r="F227" s="73">
        <v>1</v>
      </c>
      <c r="G227" s="73">
        <v>1</v>
      </c>
      <c r="H227" s="73">
        <v>1</v>
      </c>
      <c r="I227" s="73">
        <v>2</v>
      </c>
      <c r="J227" s="73">
        <v>1</v>
      </c>
      <c r="K227" s="73">
        <v>1</v>
      </c>
      <c r="L227" s="73">
        <v>1</v>
      </c>
    </row>
    <row r="228" spans="2:27" ht="15.75" customHeight="1" thickBot="1">
      <c r="B228" s="71"/>
      <c r="C228" s="72" t="s">
        <v>43</v>
      </c>
      <c r="D228" s="72" t="s">
        <v>56</v>
      </c>
      <c r="E228" s="73">
        <v>10</v>
      </c>
      <c r="F228" s="73">
        <v>3</v>
      </c>
      <c r="G228" s="73">
        <v>2</v>
      </c>
      <c r="H228" s="73">
        <v>3</v>
      </c>
      <c r="I228" s="73">
        <v>1</v>
      </c>
      <c r="J228" s="73"/>
      <c r="K228" s="73">
        <v>1</v>
      </c>
      <c r="L228" s="73"/>
    </row>
    <row r="229" spans="2:27" ht="15.75" customHeight="1" thickBot="1">
      <c r="B229" s="71"/>
      <c r="C229" s="93" t="s">
        <v>42</v>
      </c>
      <c r="D229" s="72" t="s">
        <v>56</v>
      </c>
      <c r="E229" s="73">
        <v>5</v>
      </c>
      <c r="F229" s="73"/>
      <c r="G229" s="73"/>
      <c r="H229" s="73"/>
      <c r="I229" s="73">
        <v>2</v>
      </c>
      <c r="J229" s="73"/>
      <c r="K229" s="73">
        <v>3</v>
      </c>
      <c r="L229" s="73"/>
    </row>
    <row r="230" spans="2:27" ht="15.75" customHeight="1" thickBot="1">
      <c r="B230" s="71"/>
      <c r="C230" s="72" t="s">
        <v>44</v>
      </c>
      <c r="D230" s="72" t="s">
        <v>57</v>
      </c>
      <c r="E230" s="73">
        <v>7</v>
      </c>
      <c r="F230" s="92"/>
      <c r="G230" s="92">
        <v>1</v>
      </c>
      <c r="H230" s="92">
        <v>1</v>
      </c>
      <c r="I230" s="92">
        <v>1</v>
      </c>
      <c r="J230" s="92">
        <v>3</v>
      </c>
      <c r="K230" s="92"/>
      <c r="L230" s="92">
        <v>1</v>
      </c>
    </row>
    <row r="231" spans="2:27" ht="15.75" customHeight="1" thickBot="1">
      <c r="B231" s="71"/>
      <c r="C231" s="72" t="s">
        <v>45</v>
      </c>
      <c r="D231" s="72" t="s">
        <v>57</v>
      </c>
      <c r="E231" s="73">
        <v>5</v>
      </c>
      <c r="F231" s="73"/>
      <c r="G231" s="73">
        <v>1</v>
      </c>
      <c r="H231" s="73"/>
      <c r="I231" s="73">
        <v>2</v>
      </c>
      <c r="J231" s="73"/>
      <c r="K231" s="73"/>
      <c r="L231" s="73">
        <v>2</v>
      </c>
    </row>
    <row r="232" spans="2:27" ht="15.75" customHeight="1" thickBot="1">
      <c r="B232" s="74" t="s">
        <v>13</v>
      </c>
      <c r="C232" s="74"/>
      <c r="D232" s="76"/>
      <c r="E232" s="76">
        <f>SUM(E227:E231)</f>
        <v>35</v>
      </c>
      <c r="F232" s="76">
        <f t="shared" ref="F232:L232" si="4">E232-SUM(F227:F231)</f>
        <v>31</v>
      </c>
      <c r="G232" s="76">
        <f t="shared" si="4"/>
        <v>26</v>
      </c>
      <c r="H232" s="76">
        <f t="shared" si="4"/>
        <v>21</v>
      </c>
      <c r="I232" s="76">
        <f t="shared" si="4"/>
        <v>13</v>
      </c>
      <c r="J232" s="76">
        <f t="shared" si="4"/>
        <v>9</v>
      </c>
      <c r="K232" s="76">
        <f t="shared" si="4"/>
        <v>4</v>
      </c>
      <c r="L232" s="76">
        <f t="shared" si="4"/>
        <v>0</v>
      </c>
    </row>
    <row r="233" spans="2:27" ht="15.75" customHeight="1" thickBot="1">
      <c r="B233" s="77" t="s">
        <v>14</v>
      </c>
      <c r="C233" s="77"/>
      <c r="D233" s="78"/>
      <c r="E233" s="78">
        <f>SUM(E227:E231)</f>
        <v>35</v>
      </c>
      <c r="F233" s="78">
        <f>$E$233-($E$233/19*1)</f>
        <v>33.157894736842103</v>
      </c>
      <c r="G233" s="78">
        <f>$E$233-($E$233/19*2)</f>
        <v>31.315789473684212</v>
      </c>
      <c r="H233" s="78">
        <f>$E$233-($E$233/19*3)</f>
        <v>29.473684210526315</v>
      </c>
      <c r="I233" s="78">
        <f>$E$233-($E$233/19*4)</f>
        <v>27.631578947368421</v>
      </c>
      <c r="J233" s="78">
        <f>$E$233-($E$233/19*5)</f>
        <v>25.789473684210527</v>
      </c>
      <c r="K233" s="78">
        <f>$E$233-($E$233/19*6)</f>
        <v>23.94736842105263</v>
      </c>
      <c r="L233" s="78">
        <f>$E$233-($E$233/19*7)</f>
        <v>22.105263157894736</v>
      </c>
    </row>
    <row r="234" spans="2:27" ht="15.75" customHeight="1"/>
    <row r="235" spans="2:27" ht="15.75" customHeight="1">
      <c r="E235" s="24"/>
      <c r="L235" s="13"/>
      <c r="Q235" s="13"/>
      <c r="V235" s="13"/>
      <c r="AA235" s="13"/>
    </row>
    <row r="236" spans="2:27" ht="15.75" customHeight="1">
      <c r="L236" s="14"/>
      <c r="Q236" s="14"/>
      <c r="V236" s="14"/>
      <c r="AA236" s="14"/>
    </row>
    <row r="237" spans="2:27" ht="15.75" customHeight="1">
      <c r="L237" s="14"/>
      <c r="Q237" s="14"/>
      <c r="V237" s="14"/>
      <c r="AA237" s="14"/>
    </row>
    <row r="238" spans="2:27" ht="15.75" customHeight="1">
      <c r="L238" s="14"/>
      <c r="Q238" s="14"/>
      <c r="V238" s="14"/>
      <c r="AA238" s="14"/>
    </row>
    <row r="239" spans="2:27" ht="15.75" customHeight="1">
      <c r="L239" s="14"/>
      <c r="Q239" s="14"/>
      <c r="V239" s="14"/>
      <c r="AA239" s="14"/>
    </row>
    <row r="240" spans="2:27" ht="15.75" customHeight="1">
      <c r="L240" s="14"/>
      <c r="Q240" s="14"/>
      <c r="V240" s="14"/>
      <c r="AA240" s="14"/>
    </row>
    <row r="241" spans="2:27" ht="15.75" customHeight="1">
      <c r="L241" s="14"/>
      <c r="Q241" s="14"/>
      <c r="V241" s="14"/>
      <c r="AA241" s="14"/>
    </row>
    <row r="242" spans="2:27" ht="15.75" customHeight="1">
      <c r="L242" s="15"/>
      <c r="Q242" s="15"/>
      <c r="V242" s="15"/>
      <c r="AA242" s="15"/>
    </row>
    <row r="243" spans="2:27" ht="15.75" customHeight="1">
      <c r="Q243" s="14"/>
      <c r="V243" s="14"/>
      <c r="AA243" s="14"/>
    </row>
    <row r="244" spans="2:27" ht="15.75" customHeight="1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V244" s="14"/>
      <c r="AA244" s="14"/>
    </row>
    <row r="245" spans="2:27" ht="15.75" customHeight="1">
      <c r="S245" s="32"/>
      <c r="V245" s="14"/>
      <c r="AA245" s="14"/>
    </row>
    <row r="246" spans="2:27" ht="15.75" customHeight="1"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4"/>
      <c r="V246" s="14"/>
      <c r="AA246" s="14"/>
    </row>
    <row r="247" spans="2:27" ht="15.75" customHeight="1"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4"/>
      <c r="V247" s="14"/>
      <c r="AA247" s="14"/>
    </row>
    <row r="248" spans="2:27" ht="15.75" customHeight="1"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4"/>
      <c r="V248" s="14"/>
      <c r="AA248" s="14"/>
    </row>
    <row r="249" spans="2:27" ht="15.75" customHeight="1"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4"/>
      <c r="V249" s="15"/>
      <c r="AA249" s="15"/>
    </row>
    <row r="250" spans="2:27" ht="15.75" customHeight="1"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4"/>
      <c r="V250" s="14"/>
      <c r="AA250" s="14"/>
    </row>
    <row r="251" spans="2:27" ht="15.75" customHeight="1"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4"/>
      <c r="V251" s="14"/>
      <c r="AA251" s="14"/>
    </row>
    <row r="252" spans="2:27" ht="15.75" customHeight="1"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4"/>
      <c r="V252" s="14"/>
      <c r="AA252" s="14"/>
    </row>
    <row r="253" spans="2:27" ht="15.75" customHeight="1"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4"/>
      <c r="V253" s="14"/>
      <c r="AA253" s="14"/>
    </row>
    <row r="254" spans="2:27" ht="15.75" customHeight="1"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4"/>
      <c r="V254" s="14"/>
      <c r="AA254" s="14"/>
    </row>
    <row r="255" spans="2:27" ht="15.75" customHeight="1"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4"/>
      <c r="V255" s="15"/>
      <c r="AA255" s="15"/>
    </row>
    <row r="256" spans="2:27" ht="15.75" customHeight="1">
      <c r="G256" s="24"/>
      <c r="H256" s="24"/>
      <c r="I256" s="24"/>
      <c r="J256" s="24"/>
      <c r="K256" s="24"/>
      <c r="L256" s="31"/>
      <c r="M256" s="24"/>
      <c r="N256" s="24"/>
      <c r="O256" s="24"/>
      <c r="P256" s="24"/>
      <c r="Q256" s="31"/>
      <c r="R256" s="24"/>
      <c r="S256" s="24"/>
      <c r="V256" s="14"/>
      <c r="AA256" s="14"/>
    </row>
    <row r="257" spans="2:27" ht="15.75" customHeight="1">
      <c r="L257" s="14"/>
      <c r="Q257" s="14"/>
      <c r="V257" s="14"/>
      <c r="AA257" s="14"/>
    </row>
    <row r="258" spans="2:27" ht="15.75" customHeight="1"/>
    <row r="259" spans="2:27" ht="15.75" customHeight="1"/>
    <row r="260" spans="2:27" ht="15.75" customHeight="1"/>
    <row r="261" spans="2:27" ht="15.75" customHeight="1"/>
    <row r="262" spans="2:27" ht="15.75" customHeight="1">
      <c r="L262" s="13"/>
      <c r="Q262" s="13"/>
      <c r="V262" s="13"/>
      <c r="AA262" s="13"/>
    </row>
    <row r="263" spans="2:27" ht="15.75" customHeight="1">
      <c r="L263" s="14"/>
      <c r="Q263" s="14"/>
      <c r="V263" s="14"/>
      <c r="AA263" s="14"/>
    </row>
    <row r="264" spans="2:27" ht="15.75" customHeight="1">
      <c r="L264" s="14"/>
      <c r="Q264" s="14"/>
      <c r="V264" s="14"/>
      <c r="AA264" s="14"/>
    </row>
    <row r="265" spans="2:27" ht="15.75" customHeight="1">
      <c r="L265" s="14"/>
      <c r="Q265" s="14"/>
      <c r="V265" s="14"/>
      <c r="AA265" s="14"/>
    </row>
    <row r="266" spans="2:27" ht="15.75" customHeight="1">
      <c r="L266" s="14"/>
      <c r="Q266" s="14"/>
      <c r="V266" s="14"/>
      <c r="AA266" s="14"/>
    </row>
    <row r="267" spans="2:27" s="33" customFormat="1" ht="15.75" customHeight="1">
      <c r="L267" s="34"/>
      <c r="Q267" s="34"/>
      <c r="V267" s="34"/>
      <c r="AA267" s="34"/>
    </row>
    <row r="268" spans="2:27" ht="15.75" customHeight="1">
      <c r="B268" s="59" t="s">
        <v>46</v>
      </c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Q268" s="14"/>
      <c r="V268" s="14"/>
      <c r="AA268" s="14"/>
    </row>
    <row r="269" spans="2:27" ht="15.75" customHeight="1" thickBot="1">
      <c r="B269" s="5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1"/>
      <c r="V269" s="14"/>
      <c r="AA269" s="14"/>
    </row>
    <row r="270" spans="2:27" ht="15.75" customHeight="1" thickBot="1">
      <c r="B270" s="66" t="s">
        <v>1</v>
      </c>
      <c r="C270" s="66" t="s">
        <v>2</v>
      </c>
      <c r="D270" s="66" t="s">
        <v>3</v>
      </c>
      <c r="E270" s="67" t="s">
        <v>4</v>
      </c>
      <c r="F270" s="68">
        <v>44680</v>
      </c>
      <c r="G270" s="68">
        <v>44681</v>
      </c>
      <c r="H270" s="68">
        <v>44682</v>
      </c>
      <c r="I270" s="68">
        <v>44683</v>
      </c>
      <c r="J270" s="68">
        <v>44684</v>
      </c>
      <c r="K270" s="68">
        <v>44685</v>
      </c>
      <c r="L270" s="68">
        <v>44686</v>
      </c>
      <c r="O270" s="14"/>
      <c r="V270" s="15"/>
      <c r="AA270" s="15"/>
    </row>
    <row r="271" spans="2:27" ht="15.75" customHeight="1" thickBot="1">
      <c r="B271" s="69"/>
      <c r="C271" s="69"/>
      <c r="D271" s="69"/>
      <c r="E271" s="70" t="s">
        <v>5</v>
      </c>
      <c r="F271" s="70" t="s">
        <v>6</v>
      </c>
      <c r="G271" s="70" t="s">
        <v>7</v>
      </c>
      <c r="H271" s="70" t="s">
        <v>8</v>
      </c>
      <c r="I271" s="70" t="s">
        <v>9</v>
      </c>
      <c r="J271" s="70" t="s">
        <v>10</v>
      </c>
      <c r="K271" s="70" t="s">
        <v>11</v>
      </c>
      <c r="L271" s="70" t="s">
        <v>12</v>
      </c>
      <c r="O271" s="14"/>
      <c r="T271" s="14"/>
    </row>
    <row r="272" spans="2:27" ht="15.75" customHeight="1" thickBot="1">
      <c r="B272" s="71" t="s">
        <v>53</v>
      </c>
      <c r="C272" s="72" t="s">
        <v>64</v>
      </c>
      <c r="D272" s="72" t="s">
        <v>56</v>
      </c>
      <c r="E272" s="73">
        <v>4</v>
      </c>
      <c r="F272" s="73">
        <v>2</v>
      </c>
      <c r="G272" s="73"/>
      <c r="H272" s="73"/>
      <c r="I272" s="73">
        <v>2</v>
      </c>
      <c r="J272" s="73"/>
      <c r="K272" s="73"/>
      <c r="L272" s="73"/>
      <c r="O272" s="14"/>
      <c r="T272" s="14"/>
    </row>
    <row r="273" spans="2:27" ht="15.75" customHeight="1" thickBot="1">
      <c r="B273" s="71"/>
      <c r="C273" s="72" t="s">
        <v>62</v>
      </c>
      <c r="D273" s="72" t="s">
        <v>57</v>
      </c>
      <c r="E273" s="73">
        <v>7</v>
      </c>
      <c r="F273" s="73">
        <v>3</v>
      </c>
      <c r="G273" s="73"/>
      <c r="H273" s="73">
        <v>3</v>
      </c>
      <c r="I273" s="73"/>
      <c r="J273" s="73"/>
      <c r="K273" s="73"/>
      <c r="L273" s="73">
        <v>1</v>
      </c>
      <c r="O273" s="14"/>
      <c r="T273" s="14"/>
    </row>
    <row r="274" spans="2:27" ht="15.75" customHeight="1" thickBot="1">
      <c r="B274" s="71"/>
      <c r="C274" s="72" t="s">
        <v>65</v>
      </c>
      <c r="D274" s="72" t="s">
        <v>57</v>
      </c>
      <c r="E274" s="73">
        <v>10</v>
      </c>
      <c r="F274" s="73"/>
      <c r="G274" s="73">
        <v>3</v>
      </c>
      <c r="H274" s="73">
        <v>2</v>
      </c>
      <c r="I274" s="73">
        <v>3</v>
      </c>
      <c r="J274" s="73"/>
      <c r="K274" s="73">
        <v>1</v>
      </c>
      <c r="L274" s="73">
        <v>1</v>
      </c>
      <c r="O274" s="15"/>
      <c r="T274" s="14"/>
    </row>
    <row r="275" spans="2:27" ht="15.75" customHeight="1" thickBot="1">
      <c r="B275" s="71"/>
      <c r="C275" s="72" t="s">
        <v>54</v>
      </c>
      <c r="D275" s="72" t="s">
        <v>56</v>
      </c>
      <c r="E275" s="73">
        <v>8</v>
      </c>
      <c r="F275" s="73"/>
      <c r="G275" s="73">
        <v>2</v>
      </c>
      <c r="H275" s="73"/>
      <c r="I275" s="73">
        <v>3</v>
      </c>
      <c r="J275" s="73"/>
      <c r="K275" s="73">
        <v>2</v>
      </c>
      <c r="L275" s="73">
        <v>1</v>
      </c>
      <c r="O275" s="14"/>
      <c r="T275" s="15"/>
    </row>
    <row r="276" spans="2:27" ht="15.75" customHeight="1" thickBot="1">
      <c r="B276" s="71"/>
      <c r="C276" s="72" t="s">
        <v>66</v>
      </c>
      <c r="D276" s="72" t="s">
        <v>56</v>
      </c>
      <c r="E276" s="73">
        <v>4</v>
      </c>
      <c r="F276" s="92"/>
      <c r="G276" s="92"/>
      <c r="H276" s="92"/>
      <c r="I276" s="92">
        <v>1</v>
      </c>
      <c r="J276" s="92">
        <v>3</v>
      </c>
      <c r="K276" s="92"/>
      <c r="L276" s="92"/>
      <c r="O276" s="14"/>
      <c r="T276" s="14"/>
    </row>
    <row r="277" spans="2:27" ht="15.75" customHeight="1" thickBot="1">
      <c r="B277" s="71"/>
      <c r="C277" s="72" t="s">
        <v>63</v>
      </c>
      <c r="D277" s="54" t="s">
        <v>55</v>
      </c>
      <c r="E277" s="73">
        <v>5</v>
      </c>
      <c r="F277" s="73"/>
      <c r="G277" s="73">
        <v>2</v>
      </c>
      <c r="H277" s="73"/>
      <c r="I277" s="73">
        <v>2</v>
      </c>
      <c r="J277" s="73"/>
      <c r="K277" s="73">
        <v>1</v>
      </c>
      <c r="L277" s="73"/>
      <c r="O277" s="14"/>
      <c r="T277" s="14"/>
    </row>
    <row r="278" spans="2:27" ht="15.75" customHeight="1" thickBot="1">
      <c r="B278" s="74" t="s">
        <v>13</v>
      </c>
      <c r="C278" s="74"/>
      <c r="D278" s="76"/>
      <c r="E278" s="76">
        <f>SUM(E272:E277)</f>
        <v>38</v>
      </c>
      <c r="F278" s="76">
        <f t="shared" ref="F278" si="5">E278-SUM(F272:F277)</f>
        <v>33</v>
      </c>
      <c r="G278" s="76">
        <f t="shared" ref="G278" si="6">F278-SUM(G272:G277)</f>
        <v>26</v>
      </c>
      <c r="H278" s="76">
        <f t="shared" ref="H278" si="7">G278-SUM(H272:H277)</f>
        <v>21</v>
      </c>
      <c r="I278" s="76">
        <f t="shared" ref="I278" si="8">H278-SUM(I272:I277)</f>
        <v>10</v>
      </c>
      <c r="J278" s="76">
        <f t="shared" ref="J278" si="9">I278-SUM(J272:J277)</f>
        <v>7</v>
      </c>
      <c r="K278" s="76">
        <f t="shared" ref="K278" si="10">J278-SUM(K272:K277)</f>
        <v>3</v>
      </c>
      <c r="L278" s="76">
        <f t="shared" ref="L278" si="11">K278-SUM(L272:L277)</f>
        <v>0</v>
      </c>
      <c r="O278" s="14"/>
      <c r="T278" s="14"/>
    </row>
    <row r="279" spans="2:27" ht="15.75" customHeight="1" thickBot="1">
      <c r="B279" s="77" t="s">
        <v>14</v>
      </c>
      <c r="C279" s="77"/>
      <c r="D279" s="78"/>
      <c r="E279" s="78">
        <f>SUM(E272:E277)</f>
        <v>38</v>
      </c>
      <c r="F279" s="78">
        <f>$E$188-($E$188/14*1)</f>
        <v>36.214285714285715</v>
      </c>
      <c r="G279" s="78">
        <f>$E$188-($E$188/14*2)</f>
        <v>33.428571428571431</v>
      </c>
      <c r="H279" s="78">
        <f>$E$188-($E$188/14*3)</f>
        <v>30.642857142857142</v>
      </c>
      <c r="I279" s="78">
        <f>$E$188-($E$188/14*4)</f>
        <v>27.857142857142858</v>
      </c>
      <c r="J279" s="78">
        <f>$E$188-($E$188/14*5)</f>
        <v>25.071428571428573</v>
      </c>
      <c r="K279" s="78">
        <f>$E$188-($E$188/14*6)</f>
        <v>22.285714285714285</v>
      </c>
      <c r="L279" s="78">
        <f>$E$188-($E$188/14*7)</f>
        <v>19.5</v>
      </c>
      <c r="O279" s="15"/>
      <c r="T279" s="14"/>
    </row>
    <row r="280" spans="2:27" ht="15.75" customHeight="1">
      <c r="L280" s="15"/>
      <c r="Q280" s="15"/>
      <c r="T280" s="15"/>
    </row>
    <row r="281" spans="2:27" ht="15.75" customHeight="1">
      <c r="L281" s="14"/>
      <c r="Q281" s="14"/>
      <c r="V281" s="14"/>
      <c r="AA281" s="14"/>
    </row>
    <row r="282" spans="2:27" ht="15.75" customHeight="1">
      <c r="L282" s="14"/>
      <c r="Q282" s="14"/>
      <c r="V282" s="14"/>
      <c r="AA282" s="14"/>
    </row>
    <row r="283" spans="2:27" ht="15.75" customHeight="1">
      <c r="V283" s="14"/>
      <c r="AA283" s="14"/>
    </row>
    <row r="284" spans="2:27" ht="15.75" customHeight="1"/>
    <row r="285" spans="2:27" ht="15.75" customHeight="1"/>
    <row r="286" spans="2:27" ht="15.75" customHeight="1"/>
    <row r="287" spans="2:27" ht="15.75" customHeight="1"/>
    <row r="288" spans="2:27" ht="15.75" customHeight="1"/>
    <row r="289" spans="2:30" ht="33.75" customHeight="1"/>
    <row r="290" spans="2:30" ht="15.75" customHeight="1"/>
    <row r="291" spans="2:30" ht="15.75" customHeight="1"/>
    <row r="292" spans="2:30" ht="15.75" customHeight="1"/>
    <row r="293" spans="2:30" ht="15.75" customHeight="1"/>
    <row r="294" spans="2:30" ht="15.75" customHeight="1"/>
    <row r="295" spans="2:30" ht="15.75" customHeight="1"/>
    <row r="296" spans="2:30" ht="15.75" customHeight="1">
      <c r="B296" s="59" t="s">
        <v>47</v>
      </c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33"/>
      <c r="N296" s="33"/>
      <c r="O296" s="33"/>
      <c r="P296" s="33"/>
      <c r="Q296" s="34"/>
      <c r="R296" s="33"/>
      <c r="S296" s="33"/>
    </row>
    <row r="297" spans="2:30" ht="15.75" customHeight="1" thickBot="1">
      <c r="B297" s="5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1"/>
    </row>
    <row r="298" spans="2:30" ht="15.75" customHeight="1" thickBot="1">
      <c r="B298" s="66" t="s">
        <v>1</v>
      </c>
      <c r="C298" s="66" t="s">
        <v>2</v>
      </c>
      <c r="D298" s="66" t="s">
        <v>3</v>
      </c>
      <c r="E298" s="67" t="s">
        <v>4</v>
      </c>
      <c r="F298" s="68">
        <v>44687</v>
      </c>
      <c r="G298" s="68">
        <v>44688</v>
      </c>
      <c r="H298" s="68">
        <v>44689</v>
      </c>
      <c r="I298" s="68">
        <v>44690</v>
      </c>
      <c r="J298" s="68">
        <v>44691</v>
      </c>
      <c r="K298" s="68">
        <v>44692</v>
      </c>
      <c r="L298" s="68">
        <v>44693</v>
      </c>
      <c r="M298" s="33"/>
      <c r="N298" s="33"/>
      <c r="O298" s="34"/>
      <c r="P298" s="33"/>
      <c r="Q298" s="33"/>
      <c r="R298" s="33"/>
      <c r="S298" s="33"/>
    </row>
    <row r="299" spans="2:30" ht="15.75" customHeight="1" thickBot="1">
      <c r="B299" s="69"/>
      <c r="C299" s="69"/>
      <c r="D299" s="69"/>
      <c r="E299" s="70" t="s">
        <v>5</v>
      </c>
      <c r="F299" s="70" t="s">
        <v>6</v>
      </c>
      <c r="G299" s="70" t="s">
        <v>7</v>
      </c>
      <c r="H299" s="70" t="s">
        <v>8</v>
      </c>
      <c r="I299" s="70" t="s">
        <v>9</v>
      </c>
      <c r="J299" s="70" t="s">
        <v>10</v>
      </c>
      <c r="K299" s="70" t="s">
        <v>11</v>
      </c>
      <c r="L299" s="70" t="s">
        <v>12</v>
      </c>
      <c r="M299" s="33"/>
      <c r="N299" s="33"/>
      <c r="O299" s="34"/>
      <c r="P299" s="33"/>
      <c r="Q299" s="33"/>
      <c r="R299" s="33"/>
      <c r="S299" s="33"/>
    </row>
    <row r="300" spans="2:30" ht="15.75" customHeight="1" thickBot="1">
      <c r="B300" s="71" t="s">
        <v>48</v>
      </c>
      <c r="C300" s="94" t="s">
        <v>49</v>
      </c>
      <c r="D300" s="72" t="s">
        <v>67</v>
      </c>
      <c r="E300" s="73">
        <v>6</v>
      </c>
      <c r="F300" s="73"/>
      <c r="G300" s="73">
        <v>1</v>
      </c>
      <c r="H300" s="73"/>
      <c r="I300" s="73">
        <v>2</v>
      </c>
      <c r="J300" s="73">
        <v>3</v>
      </c>
      <c r="K300" s="73"/>
      <c r="L300" s="73"/>
      <c r="M300" s="33"/>
      <c r="N300" s="33"/>
      <c r="O300" s="34"/>
      <c r="P300" s="33"/>
      <c r="Q300" s="33"/>
      <c r="R300" s="33"/>
      <c r="S300" s="33"/>
    </row>
    <row r="301" spans="2:30" ht="15.75" customHeight="1" thickBot="1">
      <c r="B301" s="71"/>
      <c r="C301" s="94" t="s">
        <v>68</v>
      </c>
      <c r="D301" s="72" t="s">
        <v>56</v>
      </c>
      <c r="E301" s="73">
        <v>8</v>
      </c>
      <c r="G301" s="73"/>
      <c r="J301" s="73">
        <v>3</v>
      </c>
      <c r="K301" s="73">
        <v>3</v>
      </c>
      <c r="L301" s="73">
        <v>2</v>
      </c>
      <c r="M301" s="33"/>
      <c r="N301" s="33"/>
      <c r="O301" s="34"/>
      <c r="P301" s="33"/>
      <c r="Q301" s="33"/>
      <c r="R301" s="33"/>
      <c r="S301" s="33"/>
    </row>
    <row r="302" spans="2:30" ht="15.75" customHeight="1" thickBot="1">
      <c r="B302" s="71"/>
      <c r="C302" s="94" t="s">
        <v>50</v>
      </c>
      <c r="D302" s="72" t="s">
        <v>24</v>
      </c>
      <c r="E302" s="73">
        <v>4</v>
      </c>
      <c r="F302" s="73"/>
      <c r="G302" s="73">
        <v>3</v>
      </c>
      <c r="H302" s="73"/>
      <c r="I302" s="73">
        <v>1</v>
      </c>
      <c r="J302" s="73"/>
      <c r="L302" s="73"/>
      <c r="M302" s="33"/>
      <c r="N302" s="33"/>
      <c r="O302" s="35"/>
      <c r="P302" s="33"/>
      <c r="Q302" s="33"/>
      <c r="R302" s="33"/>
      <c r="S302" s="33"/>
    </row>
    <row r="303" spans="2:30" ht="15.75" customHeight="1" thickBot="1">
      <c r="B303" s="71"/>
      <c r="C303" s="95" t="s">
        <v>51</v>
      </c>
      <c r="D303" s="72" t="s">
        <v>24</v>
      </c>
      <c r="E303" s="73">
        <v>6</v>
      </c>
      <c r="F303" s="73"/>
      <c r="G303" s="73">
        <v>2</v>
      </c>
      <c r="H303" s="73"/>
      <c r="I303" s="73">
        <v>1</v>
      </c>
      <c r="J303" s="73">
        <v>1</v>
      </c>
      <c r="K303" s="73">
        <v>2</v>
      </c>
      <c r="M303" s="33"/>
      <c r="N303" s="33"/>
      <c r="O303" s="34"/>
      <c r="P303" s="33"/>
      <c r="Q303" s="33"/>
      <c r="R303" s="33"/>
      <c r="S303" s="33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 spans="2:30" ht="15.75" customHeight="1" thickBot="1">
      <c r="B304" s="71"/>
      <c r="C304" s="95" t="s">
        <v>52</v>
      </c>
      <c r="D304" s="72" t="s">
        <v>56</v>
      </c>
      <c r="E304" s="73">
        <v>5</v>
      </c>
      <c r="F304" s="92"/>
      <c r="G304" s="92">
        <v>1</v>
      </c>
      <c r="H304" s="92"/>
      <c r="I304" s="92">
        <v>1</v>
      </c>
      <c r="J304" s="92">
        <v>3</v>
      </c>
      <c r="K304" s="92"/>
      <c r="L304" s="92"/>
      <c r="M304" s="33"/>
      <c r="N304" s="33"/>
      <c r="O304" s="34"/>
      <c r="P304" s="33"/>
      <c r="Q304" s="33"/>
      <c r="R304" s="33"/>
      <c r="S304" s="33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 spans="2:27" ht="15.75" customHeight="1" thickBot="1">
      <c r="B305" s="71"/>
      <c r="C305" s="72"/>
      <c r="D305" s="73"/>
      <c r="E305" s="73"/>
      <c r="F305" s="73"/>
      <c r="G305" s="73"/>
      <c r="H305" s="73"/>
      <c r="I305" s="73"/>
      <c r="J305" s="73"/>
      <c r="K305" s="73"/>
      <c r="L305" s="73"/>
      <c r="M305" s="33"/>
      <c r="N305" s="33"/>
      <c r="O305" s="34"/>
      <c r="P305" s="33"/>
      <c r="Q305" s="33"/>
      <c r="R305" s="33"/>
      <c r="S305" s="33"/>
    </row>
    <row r="306" spans="2:27" ht="15.75" customHeight="1" thickBot="1">
      <c r="B306" s="74" t="s">
        <v>13</v>
      </c>
      <c r="C306" s="74"/>
      <c r="D306" s="76"/>
      <c r="E306" s="76">
        <f>SUM(E300:E305)</f>
        <v>29</v>
      </c>
      <c r="F306" s="76">
        <f t="shared" ref="F306" si="12">E306-SUM(F300:F305)</f>
        <v>29</v>
      </c>
      <c r="G306" s="76">
        <f t="shared" ref="G306" si="13">F306-SUM(G300:G305)</f>
        <v>22</v>
      </c>
      <c r="H306" s="76">
        <f t="shared" ref="H306" si="14">G306-SUM(H300:H305)</f>
        <v>22</v>
      </c>
      <c r="I306" s="76">
        <f t="shared" ref="I306" si="15">H306-SUM(I300:I305)</f>
        <v>17</v>
      </c>
      <c r="J306" s="76">
        <f t="shared" ref="J306" si="16">I306-SUM(J300:J305)</f>
        <v>7</v>
      </c>
      <c r="K306" s="76">
        <f t="shared" ref="K306" si="17">J306-SUM(K300:K305)</f>
        <v>2</v>
      </c>
      <c r="L306" s="76">
        <f t="shared" ref="L306" si="18">K306-SUM(L300:L305)</f>
        <v>0</v>
      </c>
      <c r="M306" s="33"/>
      <c r="N306" s="33"/>
      <c r="O306" s="34"/>
      <c r="P306" s="33"/>
      <c r="Q306" s="33"/>
      <c r="R306" s="33"/>
      <c r="S306" s="33"/>
    </row>
    <row r="307" spans="2:27" ht="15.75" customHeight="1" thickBot="1">
      <c r="B307" s="77" t="s">
        <v>14</v>
      </c>
      <c r="C307" s="77"/>
      <c r="D307" s="78"/>
      <c r="E307" s="78">
        <f>SUM(E300:E305)</f>
        <v>29</v>
      </c>
      <c r="F307" s="78">
        <f>$E$188-($E$188/14*1)</f>
        <v>36.214285714285715</v>
      </c>
      <c r="G307" s="78">
        <f>$E$188-($E$188/14*2)</f>
        <v>33.428571428571431</v>
      </c>
      <c r="H307" s="78">
        <f>$E$188-($E$188/14*3)</f>
        <v>30.642857142857142</v>
      </c>
      <c r="I307" s="78">
        <f>$E$188-($E$188/14*4)</f>
        <v>27.857142857142858</v>
      </c>
      <c r="J307" s="78">
        <f>$E$188-($E$188/14*5)</f>
        <v>25.071428571428573</v>
      </c>
      <c r="K307" s="78">
        <f>$E$188-($E$188/14*6)</f>
        <v>22.285714285714285</v>
      </c>
      <c r="L307" s="78">
        <f>$E$188-($E$188/14*7)</f>
        <v>19.5</v>
      </c>
      <c r="M307" s="33"/>
      <c r="N307" s="33"/>
      <c r="O307" s="35"/>
      <c r="P307" s="33"/>
      <c r="Q307" s="33"/>
      <c r="R307" s="33"/>
      <c r="S307" s="33"/>
      <c r="V307" s="13"/>
      <c r="AA307" s="13"/>
    </row>
    <row r="308" spans="2:27" ht="15.75" customHeight="1">
      <c r="L308" s="14"/>
      <c r="Q308" s="14"/>
      <c r="V308" s="14"/>
      <c r="AA308" s="14"/>
    </row>
    <row r="309" spans="2:27" ht="15.75" customHeight="1">
      <c r="L309" s="14"/>
      <c r="Q309" s="14"/>
      <c r="V309" s="14"/>
      <c r="AA309" s="14"/>
    </row>
    <row r="310" spans="2:27" ht="15.75" customHeight="1">
      <c r="L310" s="14"/>
      <c r="Q310" s="14"/>
      <c r="V310" s="14"/>
      <c r="AA310" s="14"/>
    </row>
    <row r="311" spans="2:27" ht="15.75" customHeight="1">
      <c r="L311" s="14"/>
      <c r="Q311" s="14"/>
      <c r="V311" s="14"/>
      <c r="AA311" s="14"/>
    </row>
    <row r="312" spans="2:27" ht="15.75" customHeight="1">
      <c r="L312" s="14"/>
      <c r="Q312" s="14"/>
      <c r="V312" s="14"/>
      <c r="AA312" s="14"/>
    </row>
    <row r="313" spans="2:27" ht="15.75" customHeight="1">
      <c r="L313" s="15"/>
      <c r="Q313" s="15"/>
      <c r="V313" s="14"/>
      <c r="AA313" s="14"/>
    </row>
    <row r="314" spans="2:27" ht="15.75" customHeight="1">
      <c r="Q314" s="14"/>
      <c r="V314" s="15"/>
      <c r="AA314" s="15"/>
    </row>
    <row r="315" spans="2:27" ht="15.75" customHeight="1">
      <c r="L315" s="14"/>
      <c r="Q315" s="14"/>
      <c r="V315" s="14"/>
      <c r="AA315" s="14"/>
    </row>
    <row r="316" spans="2:27" ht="15.75" customHeight="1">
      <c r="L316" s="14"/>
      <c r="Q316" s="14"/>
      <c r="V316" s="14"/>
      <c r="AA316" s="14"/>
    </row>
    <row r="317" spans="2:27" ht="15.75" customHeight="1">
      <c r="L317" s="14"/>
      <c r="Q317" s="14"/>
      <c r="V317" s="14"/>
      <c r="AA317" s="14"/>
    </row>
    <row r="318" spans="2:27" ht="15.75" customHeight="1">
      <c r="L318" s="15"/>
      <c r="Q318" s="15"/>
      <c r="V318" s="14"/>
      <c r="AA318" s="14"/>
    </row>
    <row r="319" spans="2:27" ht="15.75" customHeight="1">
      <c r="L319" s="14"/>
      <c r="Q319" s="14"/>
      <c r="V319" s="15"/>
      <c r="AA319" s="15"/>
    </row>
    <row r="320" spans="2:27" ht="15.75" customHeight="1">
      <c r="L320" s="14"/>
      <c r="Q320" s="14"/>
      <c r="V320" s="14"/>
      <c r="AA320" s="14"/>
    </row>
    <row r="321" spans="12:27" ht="15.75" customHeight="1">
      <c r="L321" s="14"/>
      <c r="Q321" s="14"/>
      <c r="V321" s="14"/>
      <c r="AA321" s="14"/>
    </row>
    <row r="322" spans="12:27" ht="15.75" customHeight="1">
      <c r="L322" s="14"/>
      <c r="Q322" s="14"/>
      <c r="V322" s="14"/>
      <c r="AA322" s="14"/>
    </row>
    <row r="323" spans="12:27" ht="15.75" customHeight="1">
      <c r="L323" s="14"/>
      <c r="Q323" s="14"/>
      <c r="V323" s="14"/>
      <c r="AA323" s="14"/>
    </row>
    <row r="324" spans="12:27" ht="15.75" customHeight="1">
      <c r="L324" s="15"/>
      <c r="Q324" s="15"/>
      <c r="V324" s="14"/>
      <c r="AA324" s="14"/>
    </row>
    <row r="325" spans="12:27" ht="15.75" customHeight="1">
      <c r="L325" s="14"/>
      <c r="Q325" s="14"/>
      <c r="V325" s="15"/>
      <c r="AA325" s="15"/>
    </row>
    <row r="326" spans="12:27" ht="15.75" customHeight="1">
      <c r="L326" s="14"/>
      <c r="Q326" s="14"/>
      <c r="V326" s="14"/>
      <c r="AA326" s="14"/>
    </row>
    <row r="327" spans="12:27" ht="15.75" customHeight="1">
      <c r="V327" s="14"/>
      <c r="AA327" s="14"/>
    </row>
    <row r="328" spans="12:27" ht="15.75" customHeight="1"/>
    <row r="329" spans="12:27" ht="15.75" customHeight="1"/>
    <row r="330" spans="12:27" ht="15.75" customHeight="1"/>
    <row r="331" spans="12:27" ht="15.75" customHeight="1"/>
    <row r="332" spans="12:27" ht="15.75" customHeight="1">
      <c r="L332" s="13"/>
      <c r="Q332" s="13"/>
    </row>
    <row r="333" spans="12:27" ht="15.75" customHeight="1">
      <c r="L333" s="14"/>
      <c r="Q333" s="14"/>
      <c r="V333" s="13"/>
      <c r="AA333" s="13"/>
    </row>
    <row r="334" spans="12:27" ht="15.75" customHeight="1">
      <c r="L334" s="14"/>
      <c r="Q334" s="14"/>
      <c r="V334" s="14"/>
      <c r="AA334" s="14"/>
    </row>
    <row r="335" spans="12:27" ht="15.75" customHeight="1">
      <c r="L335" s="14"/>
      <c r="Q335" s="14"/>
      <c r="V335" s="14"/>
      <c r="AA335" s="14"/>
    </row>
    <row r="336" spans="12:27" ht="15.75" customHeight="1">
      <c r="L336" s="14"/>
      <c r="Q336" s="14"/>
      <c r="V336" s="14"/>
      <c r="AA336" s="14"/>
    </row>
    <row r="337" spans="12:27" ht="15.75" customHeight="1">
      <c r="L337" s="14"/>
      <c r="Q337" s="14"/>
      <c r="V337" s="14"/>
      <c r="AA337" s="14"/>
    </row>
    <row r="338" spans="12:27" ht="15.75" customHeight="1">
      <c r="L338" s="14"/>
      <c r="Q338" s="14"/>
      <c r="V338" s="14"/>
      <c r="AA338" s="14"/>
    </row>
    <row r="339" spans="12:27" ht="15.75" customHeight="1">
      <c r="L339" s="15"/>
      <c r="Q339" s="15"/>
      <c r="V339" s="14"/>
      <c r="AA339" s="14"/>
    </row>
    <row r="340" spans="12:27" ht="15.75" customHeight="1">
      <c r="L340" s="14"/>
      <c r="Q340" s="14"/>
      <c r="V340" s="15"/>
      <c r="AA340" s="15"/>
    </row>
    <row r="341" spans="12:27" ht="15.75" customHeight="1">
      <c r="L341" s="14"/>
      <c r="Q341" s="14"/>
      <c r="V341" s="14"/>
      <c r="AA341" s="14"/>
    </row>
    <row r="342" spans="12:27" ht="15.75" customHeight="1">
      <c r="L342" s="14"/>
      <c r="Q342" s="14"/>
      <c r="V342" s="14"/>
      <c r="AA342" s="14"/>
    </row>
    <row r="343" spans="12:27" ht="15.75" customHeight="1">
      <c r="L343" s="14"/>
      <c r="Q343" s="14"/>
      <c r="V343" s="14"/>
      <c r="AA343" s="14"/>
    </row>
    <row r="344" spans="12:27" ht="15.75" customHeight="1">
      <c r="L344" s="15"/>
      <c r="Q344" s="15"/>
      <c r="V344" s="14"/>
      <c r="AA344" s="14"/>
    </row>
    <row r="345" spans="12:27" ht="15.75" customHeight="1">
      <c r="Q345" s="14"/>
      <c r="V345" s="15"/>
      <c r="AA345" s="15"/>
    </row>
    <row r="346" spans="12:27" ht="15.75" customHeight="1">
      <c r="Q346" s="14"/>
      <c r="V346" s="14"/>
      <c r="AA346" s="14"/>
    </row>
    <row r="347" spans="12:27" ht="15.75" customHeight="1">
      <c r="L347" s="14"/>
      <c r="Q347" s="14"/>
      <c r="V347" s="14"/>
      <c r="AA347" s="14"/>
    </row>
    <row r="348" spans="12:27" ht="15.75" customHeight="1">
      <c r="L348" s="14"/>
      <c r="Q348" s="14"/>
      <c r="V348" s="14"/>
      <c r="AA348" s="14"/>
    </row>
    <row r="349" spans="12:27" ht="15.75" customHeight="1">
      <c r="L349" s="14"/>
      <c r="Q349" s="14"/>
      <c r="V349" s="14"/>
      <c r="AA349" s="14"/>
    </row>
    <row r="350" spans="12:27" ht="15.75" customHeight="1">
      <c r="L350" s="15"/>
      <c r="Q350" s="15"/>
      <c r="V350" s="14"/>
      <c r="AA350" s="14"/>
    </row>
    <row r="351" spans="12:27" ht="15.75" customHeight="1">
      <c r="L351" s="14"/>
      <c r="Q351" s="14"/>
      <c r="V351" s="15"/>
      <c r="AA351" s="15"/>
    </row>
    <row r="352" spans="12:27" ht="15.75" customHeight="1">
      <c r="L352" s="14"/>
      <c r="Q352" s="14"/>
      <c r="V352" s="14"/>
      <c r="AA352" s="14"/>
    </row>
    <row r="353" spans="12:27" ht="15.75" customHeight="1">
      <c r="V353" s="14"/>
      <c r="AA353" s="14"/>
    </row>
    <row r="354" spans="12:27" ht="15.75" customHeight="1"/>
    <row r="355" spans="12:27" ht="15.75" customHeight="1"/>
    <row r="356" spans="12:27" ht="15.75" customHeight="1"/>
    <row r="357" spans="12:27" ht="15.75" customHeight="1">
      <c r="L357" s="13"/>
      <c r="Q357" s="13"/>
    </row>
    <row r="358" spans="12:27" ht="15.75" customHeight="1">
      <c r="L358" s="14"/>
      <c r="Q358" s="14"/>
      <c r="V358" s="13"/>
      <c r="AA358" s="13"/>
    </row>
    <row r="359" spans="12:27" ht="15.75" customHeight="1">
      <c r="L359" s="14"/>
      <c r="Q359" s="14"/>
      <c r="V359" s="14"/>
      <c r="AA359" s="14"/>
    </row>
    <row r="360" spans="12:27" ht="15.75" customHeight="1">
      <c r="L360" s="14"/>
      <c r="Q360" s="14"/>
      <c r="V360" s="14"/>
      <c r="AA360" s="14"/>
    </row>
    <row r="361" spans="12:27" ht="15.75" customHeight="1">
      <c r="L361" s="14"/>
      <c r="Q361" s="14"/>
      <c r="V361" s="14"/>
      <c r="AA361" s="14"/>
    </row>
    <row r="362" spans="12:27" ht="15.75" customHeight="1">
      <c r="L362" s="14"/>
      <c r="Q362" s="14"/>
      <c r="V362" s="14"/>
      <c r="AA362" s="14"/>
    </row>
    <row r="363" spans="12:27" ht="15.75" customHeight="1">
      <c r="L363" s="14"/>
      <c r="Q363" s="14"/>
      <c r="V363" s="14"/>
      <c r="AA363" s="14"/>
    </row>
    <row r="364" spans="12:27" ht="15.75" customHeight="1">
      <c r="L364" s="15"/>
      <c r="Q364" s="15"/>
      <c r="V364" s="14"/>
      <c r="AA364" s="14"/>
    </row>
    <row r="365" spans="12:27" ht="15.75" customHeight="1">
      <c r="Q365" s="14"/>
      <c r="AA365" s="14"/>
    </row>
    <row r="366" spans="12:27" ht="15.75" customHeight="1">
      <c r="Q366" s="14"/>
      <c r="V366" s="15"/>
      <c r="AA366" s="15"/>
    </row>
    <row r="367" spans="12:27" ht="15.75" customHeight="1">
      <c r="L367" s="14"/>
      <c r="Q367" s="14"/>
      <c r="V367" s="14"/>
      <c r="AA367" s="14"/>
    </row>
    <row r="368" spans="12:27" ht="15.75" customHeight="1">
      <c r="L368" s="14"/>
      <c r="Q368" s="14"/>
      <c r="V368" s="14"/>
      <c r="AA368" s="14"/>
    </row>
    <row r="369" spans="12:30" ht="15.75" customHeight="1">
      <c r="L369" s="14"/>
      <c r="Q369" s="14"/>
      <c r="V369" s="14"/>
      <c r="AA369" s="14"/>
    </row>
    <row r="370" spans="12:30" ht="15.75" customHeight="1">
      <c r="L370" s="15"/>
      <c r="Q370" s="15"/>
      <c r="V370" s="14"/>
      <c r="AA370" s="14"/>
    </row>
    <row r="371" spans="12:30" ht="15.75" customHeight="1">
      <c r="Q371" s="14"/>
      <c r="V371" s="14"/>
      <c r="AA371" s="14"/>
    </row>
    <row r="372" spans="12:30" ht="15.75" customHeight="1">
      <c r="L372" s="14"/>
      <c r="Q372" s="14"/>
      <c r="V372" s="15"/>
      <c r="AA372" s="15"/>
    </row>
    <row r="373" spans="12:30" ht="15.75" customHeight="1">
      <c r="L373" s="14"/>
      <c r="Q373" s="14"/>
      <c r="V373" s="14"/>
      <c r="AA373" s="14"/>
    </row>
    <row r="374" spans="12:30" ht="15.75" customHeight="1">
      <c r="L374" s="14"/>
      <c r="Q374" s="14"/>
      <c r="V374" s="14"/>
      <c r="AA374" s="14"/>
    </row>
    <row r="375" spans="12:30" ht="15.75" customHeight="1">
      <c r="L375" s="14"/>
      <c r="Q375" s="14"/>
      <c r="V375" s="14"/>
      <c r="AA375" s="14"/>
    </row>
    <row r="376" spans="12:30" ht="15.75" customHeight="1">
      <c r="L376" s="15"/>
      <c r="Q376" s="15"/>
      <c r="V376" s="14"/>
      <c r="AA376" s="14"/>
    </row>
    <row r="377" spans="12:30" ht="15.75" customHeight="1">
      <c r="L377" s="37"/>
      <c r="M377" s="37"/>
      <c r="N377" s="37"/>
      <c r="O377" s="37"/>
      <c r="Q377" s="34"/>
      <c r="R377" s="33"/>
      <c r="S377" s="33"/>
      <c r="V377" s="15"/>
      <c r="AA377" s="15"/>
    </row>
    <row r="378" spans="12:30" ht="15.75" customHeight="1">
      <c r="L378" s="37"/>
      <c r="M378" s="37"/>
      <c r="N378" s="37"/>
      <c r="O378" s="37"/>
      <c r="Q378" s="34"/>
      <c r="R378" s="33"/>
      <c r="S378" s="33"/>
      <c r="T378" s="33"/>
      <c r="V378" s="37"/>
      <c r="W378" s="37"/>
      <c r="X378" s="37"/>
      <c r="Y378" s="37"/>
      <c r="AA378" s="37"/>
      <c r="AB378" s="38"/>
      <c r="AC378" s="38"/>
      <c r="AD378" s="38"/>
    </row>
    <row r="379" spans="12:30" ht="15.75" customHeight="1">
      <c r="T379" s="33"/>
      <c r="V379" s="37"/>
      <c r="W379" s="37"/>
      <c r="X379" s="37"/>
      <c r="Y379" s="37"/>
      <c r="AA379" s="37"/>
      <c r="AB379" s="38"/>
      <c r="AC379" s="38"/>
      <c r="AD379" s="38"/>
    </row>
    <row r="380" spans="12:30" ht="15.75" customHeight="1"/>
    <row r="381" spans="12:30" ht="15.75" customHeight="1"/>
    <row r="382" spans="12:30" ht="15.75" customHeight="1"/>
    <row r="383" spans="12:30" ht="15.75" customHeight="1"/>
    <row r="384" spans="12:30" ht="33.75" customHeight="1"/>
    <row r="385" spans="12:30" ht="15.75" customHeight="1"/>
    <row r="386" spans="12:30" ht="15.75" customHeight="1"/>
    <row r="387" spans="12:30" ht="15.75" customHeight="1"/>
    <row r="388" spans="12:30" ht="15.75" customHeight="1"/>
    <row r="389" spans="12:30" ht="15.75" customHeight="1"/>
    <row r="390" spans="12:30" ht="15.75" customHeight="1"/>
    <row r="391" spans="12:30" ht="15.75" customHeight="1"/>
    <row r="392" spans="12:30" ht="15.75" customHeight="1"/>
    <row r="393" spans="12:30" ht="15.75" customHeight="1"/>
    <row r="394" spans="12:30" ht="15.75" customHeight="1"/>
    <row r="395" spans="12:30" ht="15.75" customHeight="1"/>
    <row r="396" spans="12:30" ht="15.75" customHeight="1"/>
    <row r="397" spans="12:30" ht="15.75" customHeight="1">
      <c r="L397" s="18"/>
      <c r="M397" s="19"/>
      <c r="N397" s="19"/>
      <c r="O397" s="19"/>
      <c r="P397" s="19"/>
      <c r="Q397" s="19"/>
      <c r="R397" s="19"/>
      <c r="S397" s="19"/>
    </row>
    <row r="398" spans="12:30" ht="15.75" customHeight="1"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 spans="12:30" ht="15.75" customHeight="1"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 spans="12:30" ht="15.75" customHeight="1"/>
    <row r="401" spans="12:27" ht="15.75" customHeight="1">
      <c r="L401" s="13"/>
      <c r="Q401" s="13"/>
    </row>
    <row r="402" spans="12:27" ht="15.75" customHeight="1">
      <c r="L402" s="14"/>
      <c r="Q402" s="14"/>
      <c r="V402" s="13"/>
      <c r="AA402" s="13"/>
    </row>
    <row r="403" spans="12:27" ht="15.75" customHeight="1">
      <c r="L403" s="14"/>
      <c r="Q403" s="14"/>
      <c r="V403" s="14"/>
      <c r="AA403" s="14"/>
    </row>
    <row r="404" spans="12:27" ht="15.75" customHeight="1">
      <c r="L404" s="14"/>
      <c r="Q404" s="14"/>
      <c r="V404" s="14"/>
      <c r="AA404" s="14"/>
    </row>
    <row r="405" spans="12:27" ht="15.75" customHeight="1">
      <c r="L405" s="14"/>
      <c r="Q405" s="14"/>
      <c r="V405" s="14"/>
      <c r="AA405" s="14"/>
    </row>
    <row r="406" spans="12:27" ht="15.75" customHeight="1">
      <c r="L406" s="14"/>
      <c r="Q406" s="14"/>
      <c r="V406" s="14"/>
      <c r="AA406" s="14"/>
    </row>
    <row r="407" spans="12:27" ht="15.75" customHeight="1">
      <c r="L407" s="14"/>
      <c r="Q407" s="14"/>
      <c r="V407" s="14"/>
      <c r="AA407" s="14"/>
    </row>
    <row r="408" spans="12:27" ht="15.75" customHeight="1">
      <c r="L408" s="15"/>
      <c r="Q408" s="15"/>
      <c r="V408" s="14"/>
      <c r="AA408" s="14"/>
    </row>
    <row r="409" spans="12:27" ht="15.75" customHeight="1">
      <c r="Q409" s="14"/>
      <c r="V409" s="15"/>
      <c r="AA409" s="15"/>
    </row>
    <row r="410" spans="12:27" ht="15.75" customHeight="1">
      <c r="L410" s="14"/>
      <c r="Q410" s="14"/>
      <c r="V410" s="14"/>
      <c r="AA410" s="14"/>
    </row>
    <row r="411" spans="12:27" ht="15.75" customHeight="1">
      <c r="L411" s="14"/>
      <c r="Q411" s="14"/>
      <c r="V411" s="14"/>
      <c r="AA411" s="14"/>
    </row>
    <row r="412" spans="12:27" ht="15.75" customHeight="1">
      <c r="L412" s="14"/>
      <c r="Q412" s="14"/>
      <c r="V412" s="14"/>
      <c r="AA412" s="14"/>
    </row>
    <row r="413" spans="12:27" ht="15.75" customHeight="1">
      <c r="L413" s="15"/>
      <c r="Q413" s="15"/>
      <c r="V413" s="14"/>
      <c r="AA413" s="14"/>
    </row>
    <row r="414" spans="12:27" ht="15.75" customHeight="1">
      <c r="Q414" s="14"/>
      <c r="V414" s="15"/>
      <c r="AA414" s="15"/>
    </row>
    <row r="415" spans="12:27" ht="15.75" customHeight="1">
      <c r="L415" s="14"/>
      <c r="Q415" s="14"/>
      <c r="V415" s="14"/>
      <c r="AA415" s="14"/>
    </row>
    <row r="416" spans="12:27" ht="15.75" customHeight="1">
      <c r="L416" s="14"/>
      <c r="Q416" s="14"/>
      <c r="V416" s="14"/>
      <c r="AA416" s="14"/>
    </row>
    <row r="417" spans="12:27" ht="15.75" customHeight="1">
      <c r="L417" s="14"/>
      <c r="Q417" s="14"/>
      <c r="V417" s="14"/>
      <c r="AA417" s="14"/>
    </row>
    <row r="418" spans="12:27" ht="15.75" customHeight="1">
      <c r="L418" s="14"/>
      <c r="Q418" s="14"/>
      <c r="V418" s="14"/>
      <c r="AA418" s="14"/>
    </row>
    <row r="419" spans="12:27" ht="15.75" customHeight="1">
      <c r="L419" s="15"/>
      <c r="Q419" s="15"/>
      <c r="V419" s="14"/>
      <c r="AA419" s="14"/>
    </row>
    <row r="420" spans="12:27" ht="15.75" customHeight="1">
      <c r="Q420" s="14"/>
      <c r="V420" s="15"/>
      <c r="AA420" s="15"/>
    </row>
    <row r="421" spans="12:27" ht="15.75" customHeight="1">
      <c r="L421" s="14"/>
      <c r="Q421" s="14"/>
      <c r="V421" s="14"/>
      <c r="AA421" s="14"/>
    </row>
    <row r="422" spans="12:27" ht="15.75" customHeight="1">
      <c r="V422" s="14"/>
      <c r="AA422" s="14"/>
    </row>
    <row r="423" spans="12:27" ht="15.75" customHeight="1"/>
    <row r="424" spans="12:27" ht="15.75" customHeight="1"/>
    <row r="425" spans="12:27" ht="15.75" customHeight="1"/>
    <row r="426" spans="12:27" ht="15.75" customHeight="1"/>
    <row r="427" spans="12:27" ht="15.75" customHeight="1">
      <c r="L427" s="13"/>
      <c r="Q427" s="13"/>
    </row>
    <row r="428" spans="12:27" ht="15.75" customHeight="1">
      <c r="L428" s="14"/>
      <c r="Q428" s="14"/>
      <c r="V428" s="13"/>
      <c r="AA428" s="13"/>
    </row>
    <row r="429" spans="12:27" ht="15.75" customHeight="1">
      <c r="L429" s="14"/>
      <c r="Q429" s="14"/>
      <c r="V429" s="14"/>
      <c r="AA429" s="14"/>
    </row>
    <row r="430" spans="12:27" ht="15.75" customHeight="1">
      <c r="L430" s="14"/>
      <c r="Q430" s="14"/>
      <c r="V430" s="14"/>
      <c r="AA430" s="14"/>
    </row>
    <row r="431" spans="12:27" ht="15.75" customHeight="1">
      <c r="L431" s="14"/>
      <c r="Q431" s="14"/>
      <c r="V431" s="14"/>
      <c r="AA431" s="14"/>
    </row>
    <row r="432" spans="12:27" ht="15.75" customHeight="1">
      <c r="L432" s="14"/>
      <c r="Q432" s="14"/>
      <c r="V432" s="14"/>
      <c r="AA432" s="14"/>
    </row>
    <row r="433" spans="12:27" ht="15.75" customHeight="1">
      <c r="L433" s="14"/>
      <c r="Q433" s="14"/>
      <c r="V433" s="14"/>
      <c r="AA433" s="14"/>
    </row>
    <row r="434" spans="12:27" ht="15.75" customHeight="1">
      <c r="L434" s="15"/>
      <c r="Q434" s="15"/>
      <c r="V434" s="14"/>
      <c r="AA434" s="14"/>
    </row>
    <row r="435" spans="12:27" ht="15.75" customHeight="1">
      <c r="Q435" s="14"/>
      <c r="V435" s="15"/>
      <c r="AA435" s="15"/>
    </row>
    <row r="436" spans="12:27" ht="15.75" customHeight="1">
      <c r="L436" s="14"/>
      <c r="Q436" s="14"/>
      <c r="V436" s="14"/>
      <c r="AA436" s="14"/>
    </row>
    <row r="437" spans="12:27" ht="15.75" customHeight="1">
      <c r="L437" s="14"/>
      <c r="Q437" s="14"/>
      <c r="V437" s="14"/>
      <c r="AA437" s="14"/>
    </row>
    <row r="438" spans="12:27" ht="15.75" customHeight="1">
      <c r="L438" s="14"/>
      <c r="Q438" s="14"/>
      <c r="V438" s="14"/>
      <c r="AA438" s="14"/>
    </row>
    <row r="439" spans="12:27" ht="15.75" customHeight="1">
      <c r="L439" s="15"/>
      <c r="Q439" s="15"/>
      <c r="V439" s="14"/>
      <c r="AA439" s="14"/>
    </row>
    <row r="440" spans="12:27" ht="15.75" customHeight="1">
      <c r="Q440" s="14"/>
      <c r="V440" s="14"/>
      <c r="AA440" s="14"/>
    </row>
    <row r="441" spans="12:27" ht="15.75" customHeight="1">
      <c r="L441" s="14"/>
      <c r="Q441" s="14"/>
      <c r="V441" s="15"/>
      <c r="AA441" s="15"/>
    </row>
    <row r="442" spans="12:27" ht="15.75" customHeight="1">
      <c r="L442" s="14"/>
      <c r="Q442" s="14"/>
      <c r="V442" s="14"/>
      <c r="AA442" s="14"/>
    </row>
    <row r="443" spans="12:27" ht="15.75" customHeight="1">
      <c r="L443" s="14"/>
      <c r="Q443" s="14"/>
      <c r="V443" s="14"/>
      <c r="AA443" s="14"/>
    </row>
    <row r="444" spans="12:27" ht="15.75" customHeight="1">
      <c r="L444" s="14"/>
      <c r="Q444" s="14"/>
      <c r="V444" s="14"/>
      <c r="AA444" s="14"/>
    </row>
    <row r="445" spans="12:27" ht="15.75" customHeight="1">
      <c r="L445" s="15"/>
      <c r="Q445" s="15"/>
      <c r="V445" s="14"/>
      <c r="AA445" s="14"/>
    </row>
    <row r="446" spans="12:27" ht="15.75" customHeight="1">
      <c r="Q446" s="14"/>
      <c r="V446" s="15"/>
      <c r="AA446" s="15"/>
    </row>
    <row r="447" spans="12:27" ht="15.75" customHeight="1">
      <c r="L447" s="14"/>
      <c r="Q447" s="14"/>
      <c r="V447" s="14"/>
      <c r="AA447" s="14"/>
    </row>
    <row r="448" spans="12:27" ht="15.75" customHeight="1">
      <c r="V448" s="14"/>
      <c r="AA448" s="14"/>
    </row>
    <row r="449" spans="12:27" ht="15.75" customHeight="1"/>
    <row r="450" spans="12:27" ht="15.75" customHeight="1"/>
    <row r="451" spans="12:27" ht="15.75" customHeight="1"/>
    <row r="452" spans="12:27" ht="15.75" customHeight="1">
      <c r="L452" s="13"/>
      <c r="Q452" s="13"/>
    </row>
    <row r="453" spans="12:27" ht="15.75" customHeight="1">
      <c r="L453" s="14"/>
      <c r="Q453" s="14"/>
      <c r="V453" s="13"/>
      <c r="AA453" s="13"/>
    </row>
    <row r="454" spans="12:27" ht="15.75" customHeight="1">
      <c r="L454" s="14"/>
      <c r="Q454" s="14"/>
      <c r="V454" s="14"/>
      <c r="AA454" s="14"/>
    </row>
    <row r="455" spans="12:27" ht="15.75" customHeight="1">
      <c r="L455" s="14"/>
      <c r="Q455" s="14"/>
      <c r="V455" s="14"/>
      <c r="AA455" s="14"/>
    </row>
    <row r="456" spans="12:27" ht="15.75" customHeight="1">
      <c r="L456" s="14"/>
      <c r="Q456" s="14"/>
      <c r="V456" s="14"/>
      <c r="AA456" s="14"/>
    </row>
    <row r="457" spans="12:27" ht="15.75" customHeight="1">
      <c r="L457" s="14"/>
      <c r="Q457" s="14"/>
      <c r="V457" s="14"/>
      <c r="AA457" s="14"/>
    </row>
    <row r="458" spans="12:27" ht="15.75" customHeight="1">
      <c r="L458" s="14"/>
      <c r="Q458" s="14"/>
      <c r="V458" s="14"/>
      <c r="AA458" s="14"/>
    </row>
    <row r="459" spans="12:27" ht="15.75" customHeight="1">
      <c r="L459" s="15"/>
      <c r="Q459" s="15"/>
      <c r="V459" s="14"/>
      <c r="AA459" s="14"/>
    </row>
    <row r="460" spans="12:27" ht="15.75" customHeight="1">
      <c r="Q460" s="14"/>
      <c r="AA460" s="14"/>
    </row>
    <row r="461" spans="12:27" ht="15.75" customHeight="1">
      <c r="L461" s="14"/>
      <c r="Q461" s="14"/>
      <c r="V461" s="15"/>
      <c r="AA461" s="15"/>
    </row>
    <row r="462" spans="12:27" ht="15.75" customHeight="1">
      <c r="L462" s="14"/>
      <c r="Q462" s="14"/>
      <c r="V462" s="14"/>
      <c r="AA462" s="14"/>
    </row>
    <row r="463" spans="12:27" ht="15.75" customHeight="1">
      <c r="L463" s="14"/>
      <c r="Q463" s="14"/>
      <c r="V463" s="14"/>
      <c r="AA463" s="14"/>
    </row>
    <row r="464" spans="12:27" ht="15.75" customHeight="1">
      <c r="L464" s="15"/>
      <c r="Q464" s="15"/>
      <c r="V464" s="14"/>
      <c r="AA464" s="14"/>
    </row>
    <row r="465" spans="12:27" ht="15.75" customHeight="1">
      <c r="Q465" s="14"/>
      <c r="V465" s="15"/>
      <c r="AA465" s="15"/>
    </row>
    <row r="466" spans="12:27" ht="15.75" customHeight="1">
      <c r="L466" s="14"/>
      <c r="Q466" s="14"/>
      <c r="AA466" s="14"/>
    </row>
    <row r="467" spans="12:27" ht="15.75" customHeight="1">
      <c r="L467" s="14"/>
      <c r="Q467" s="14"/>
      <c r="V467" s="14"/>
      <c r="AA467" s="14"/>
    </row>
    <row r="468" spans="12:27" ht="15.75" customHeight="1">
      <c r="L468" s="14"/>
      <c r="Q468" s="14"/>
      <c r="V468" s="14"/>
      <c r="AA468" s="14"/>
    </row>
    <row r="469" spans="12:27" ht="15.75" customHeight="1">
      <c r="L469" s="14"/>
      <c r="Q469" s="14"/>
      <c r="V469" s="14"/>
      <c r="AA469" s="14"/>
    </row>
    <row r="470" spans="12:27" ht="15.75" customHeight="1">
      <c r="L470" s="15"/>
      <c r="Q470" s="15"/>
      <c r="V470" s="14"/>
      <c r="AA470" s="14"/>
    </row>
    <row r="471" spans="12:27" ht="15.75" customHeight="1">
      <c r="L471" s="14"/>
      <c r="Q471" s="14"/>
      <c r="V471" s="15"/>
      <c r="AA471" s="15"/>
    </row>
    <row r="472" spans="12:27" ht="15.75" customHeight="1">
      <c r="L472" s="14"/>
      <c r="Q472" s="14"/>
      <c r="V472" s="14"/>
      <c r="AA472" s="14"/>
    </row>
    <row r="473" spans="12:27" ht="15.75" customHeight="1">
      <c r="V473" s="14"/>
      <c r="AA473" s="14"/>
    </row>
    <row r="474" spans="12:27" ht="15.75" customHeight="1"/>
    <row r="475" spans="12:27" ht="15.75" customHeight="1"/>
    <row r="476" spans="12:27" ht="15.75" customHeight="1"/>
    <row r="477" spans="12:27" ht="15.75" customHeight="1"/>
    <row r="478" spans="12:27" ht="15.75" customHeight="1"/>
    <row r="479" spans="12:27" ht="15.75" customHeight="1"/>
    <row r="480" spans="12:27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20">
    <mergeCell ref="V378:Y378"/>
    <mergeCell ref="B223:L223"/>
    <mergeCell ref="B300:B305"/>
    <mergeCell ref="B306:C306"/>
    <mergeCell ref="B307:C307"/>
    <mergeCell ref="L73:O73"/>
    <mergeCell ref="L72:O72"/>
    <mergeCell ref="L71:O71"/>
    <mergeCell ref="L70:O70"/>
    <mergeCell ref="B2:L2"/>
    <mergeCell ref="B58:L58"/>
    <mergeCell ref="B119:L119"/>
    <mergeCell ref="B177:L177"/>
    <mergeCell ref="B278:C278"/>
    <mergeCell ref="B279:C279"/>
    <mergeCell ref="B268:L268"/>
    <mergeCell ref="B296:L296"/>
    <mergeCell ref="B297:S297"/>
    <mergeCell ref="B298:B299"/>
    <mergeCell ref="C298:C299"/>
    <mergeCell ref="D298:D299"/>
    <mergeCell ref="B3:S3"/>
    <mergeCell ref="B12:C12"/>
    <mergeCell ref="B13:C13"/>
    <mergeCell ref="B67:C67"/>
    <mergeCell ref="B68:C68"/>
    <mergeCell ref="B6:B10"/>
    <mergeCell ref="B62:B65"/>
    <mergeCell ref="V70:Y70"/>
    <mergeCell ref="AA70:AD70"/>
    <mergeCell ref="V71:Y71"/>
    <mergeCell ref="AA71:AD71"/>
    <mergeCell ref="V72:Y72"/>
    <mergeCell ref="AA72:AD72"/>
    <mergeCell ref="V73:Y73"/>
    <mergeCell ref="AA73:AD73"/>
    <mergeCell ref="L74:O74"/>
    <mergeCell ref="V74:Y74"/>
    <mergeCell ref="AA74:AD74"/>
    <mergeCell ref="L75:O75"/>
    <mergeCell ref="V75:Y75"/>
    <mergeCell ref="AA75:AD75"/>
    <mergeCell ref="L76:O76"/>
    <mergeCell ref="V76:Y76"/>
    <mergeCell ref="AA76:AD76"/>
    <mergeCell ref="L77:O77"/>
    <mergeCell ref="V77:Y77"/>
    <mergeCell ref="AA77:AD77"/>
    <mergeCell ref="L78:O78"/>
    <mergeCell ref="V78:Y78"/>
    <mergeCell ref="AA78:AD78"/>
    <mergeCell ref="L79:O79"/>
    <mergeCell ref="V79:Y79"/>
    <mergeCell ref="AA79:AD79"/>
    <mergeCell ref="L80:O80"/>
    <mergeCell ref="V80:Y80"/>
    <mergeCell ref="AA80:AD80"/>
    <mergeCell ref="L81:O81"/>
    <mergeCell ref="V81:Y81"/>
    <mergeCell ref="AA81:AD81"/>
    <mergeCell ref="V82:Y82"/>
    <mergeCell ref="AA82:AD82"/>
    <mergeCell ref="V83:Y83"/>
    <mergeCell ref="AA83:AD83"/>
    <mergeCell ref="L84:O84"/>
    <mergeCell ref="V84:Y84"/>
    <mergeCell ref="AA84:AD84"/>
    <mergeCell ref="L85:O85"/>
    <mergeCell ref="V85:Y85"/>
    <mergeCell ref="AA85:AD85"/>
    <mergeCell ref="L86:O86"/>
    <mergeCell ref="V86:Y86"/>
    <mergeCell ref="AA86:AD86"/>
    <mergeCell ref="L87:O87"/>
    <mergeCell ref="V87:Y87"/>
    <mergeCell ref="AA87:AD87"/>
    <mergeCell ref="L88:O88"/>
    <mergeCell ref="V88:Y88"/>
    <mergeCell ref="AA88:AD88"/>
    <mergeCell ref="L89:O89"/>
    <mergeCell ref="V89:Y89"/>
    <mergeCell ref="AA89:AD89"/>
    <mergeCell ref="B232:C232"/>
    <mergeCell ref="B233:C233"/>
    <mergeCell ref="L377:O377"/>
    <mergeCell ref="L90:O90"/>
    <mergeCell ref="V90:Y90"/>
    <mergeCell ref="AA90:AD90"/>
    <mergeCell ref="B128:C128"/>
    <mergeCell ref="B129:C129"/>
    <mergeCell ref="B181:B186"/>
    <mergeCell ref="B123:B127"/>
    <mergeCell ref="B227:B231"/>
    <mergeCell ref="B269:S269"/>
    <mergeCell ref="B270:B271"/>
    <mergeCell ref="C270:C271"/>
    <mergeCell ref="D270:D271"/>
    <mergeCell ref="B272:B277"/>
    <mergeCell ref="AA378:AD378"/>
    <mergeCell ref="L378:O378"/>
    <mergeCell ref="V379:Y379"/>
    <mergeCell ref="AA379:AD379"/>
    <mergeCell ref="B4:B5"/>
    <mergeCell ref="B60:B61"/>
    <mergeCell ref="B121:B122"/>
    <mergeCell ref="B179:B180"/>
    <mergeCell ref="B225:B226"/>
    <mergeCell ref="C4:C5"/>
    <mergeCell ref="C60:C61"/>
    <mergeCell ref="C121:C122"/>
    <mergeCell ref="C179:C180"/>
    <mergeCell ref="C225:C226"/>
    <mergeCell ref="D4:D5"/>
    <mergeCell ref="D60:D61"/>
    <mergeCell ref="D121:D122"/>
    <mergeCell ref="D179:D180"/>
    <mergeCell ref="D225:D226"/>
    <mergeCell ref="L82:O83"/>
    <mergeCell ref="B187:C187"/>
    <mergeCell ref="B188:C188"/>
  </mergeCells>
  <pageMargins left="0.69930555555555596" right="0.69930555555555596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Checkout</cp:lastModifiedBy>
  <dcterms:created xsi:type="dcterms:W3CDTF">2021-05-11T14:21:00Z</dcterms:created>
  <dcterms:modified xsi:type="dcterms:W3CDTF">2022-05-12T23:12:59Z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