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Checkout\Documents\202-mainproject-clones\8thmay\team-project-ikigai\Documentation\"/>
    </mc:Choice>
  </mc:AlternateContent>
  <xr:revisionPtr revIDLastSave="0" documentId="13_ncr:1_{CD05F6DC-14A3-425C-BB0B-B7D3F526DA4A}" xr6:coauthVersionLast="36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MXW/vB6QbgAIPXLr3hwWn4grMA=="/>
    </ext>
  </extLst>
</workbook>
</file>

<file path=xl/calcChain.xml><?xml version="1.0" encoding="utf-8"?>
<calcChain xmlns="http://schemas.openxmlformats.org/spreadsheetml/2006/main">
  <c r="M189" i="1" l="1"/>
  <c r="G189" i="1"/>
  <c r="H189" i="1"/>
  <c r="L189" i="1"/>
  <c r="K189" i="1"/>
  <c r="J189" i="1"/>
  <c r="I189" i="1"/>
  <c r="F189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G188" i="1"/>
  <c r="H188" i="1" s="1"/>
  <c r="I188" i="1" s="1"/>
  <c r="J188" i="1" s="1"/>
  <c r="K188" i="1" s="1"/>
  <c r="L188" i="1" s="1"/>
  <c r="M188" i="1" s="1"/>
  <c r="F188" i="1"/>
  <c r="E189" i="1"/>
  <c r="E188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E131" i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E69" i="1"/>
  <c r="M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E13" i="1" l="1"/>
  <c r="Q69" i="1"/>
  <c r="G69" i="1"/>
  <c r="H69" i="1"/>
  <c r="I69" i="1"/>
  <c r="O69" i="1"/>
  <c r="P69" i="1"/>
  <c r="L13" i="1"/>
  <c r="S13" i="1"/>
  <c r="K13" i="1"/>
  <c r="R13" i="1"/>
  <c r="J13" i="1"/>
  <c r="Q13" i="1"/>
  <c r="I13" i="1"/>
  <c r="P13" i="1"/>
  <c r="H13" i="1"/>
  <c r="F13" i="1"/>
  <c r="G13" i="1"/>
  <c r="M13" i="1"/>
  <c r="N13" i="1"/>
  <c r="O13" i="1"/>
  <c r="J69" i="1"/>
  <c r="R69" i="1"/>
  <c r="K69" i="1"/>
  <c r="S69" i="1"/>
  <c r="L69" i="1"/>
  <c r="F69" i="1"/>
  <c r="N69" i="1"/>
</calcChain>
</file>

<file path=xl/sharedStrings.xml><?xml version="1.0" encoding="utf-8"?>
<sst xmlns="http://schemas.openxmlformats.org/spreadsheetml/2006/main" count="130" uniqueCount="60">
  <si>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</si>
  <si>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</si>
  <si>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</si>
  <si>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</si>
  <si>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</si>
  <si>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</si>
  <si>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</si>
  <si>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</si>
  <si>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</si>
  <si>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</si>
  <si>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</si>
  <si>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</si>
  <si>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</si>
  <si>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</si>
  <si>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</si>
  <si>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</si>
  <si>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</si>
  <si>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</si>
  <si>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Architecture Diagram</t>
  </si>
  <si>
    <t>Deciding on the workflow</t>
  </si>
  <si>
    <t>UI Wireframes</t>
  </si>
  <si>
    <t>Working on mock UI screens</t>
  </si>
  <si>
    <t>Front End Technology Search</t>
  </si>
  <si>
    <t>Deciding on front end technology</t>
  </si>
  <si>
    <t>AWS Search</t>
  </si>
  <si>
    <t>Remaining Effort</t>
  </si>
  <si>
    <t>Ideal Trend</t>
  </si>
  <si>
    <t>Admin UI Screen</t>
  </si>
  <si>
    <t xml:space="preserve">Customer Landing Page </t>
  </si>
  <si>
    <t>Backend Implementation</t>
  </si>
  <si>
    <t>Dashboard - Admin</t>
  </si>
  <si>
    <t>Login functionality</t>
  </si>
  <si>
    <t>Integration of Backend with frontend for login screen</t>
  </si>
  <si>
    <t>Update Mileage Points - Backend</t>
  </si>
  <si>
    <t>Cancel a booking - Admin</t>
  </si>
  <si>
    <t>UI for admin dashboard</t>
  </si>
  <si>
    <t>Backend API for Updating the user booking</t>
  </si>
  <si>
    <t>Changing the price UI component - Admin</t>
  </si>
  <si>
    <t>Checkout - Backend</t>
  </si>
  <si>
    <t>UI screen for checkout</t>
  </si>
  <si>
    <t>Add new Flight UI component - Admin</t>
  </si>
  <si>
    <t>Customer registration and Login</t>
  </si>
  <si>
    <t>Sohan</t>
  </si>
  <si>
    <t>Danesh</t>
  </si>
  <si>
    <t>Dhruvin</t>
  </si>
  <si>
    <t>Tanay</t>
  </si>
  <si>
    <t>Sprint 1</t>
  </si>
  <si>
    <t>Sprint 2</t>
  </si>
  <si>
    <t>Sprint 3</t>
  </si>
  <si>
    <t>Backend API for creating a new booking</t>
  </si>
  <si>
    <t>Admin should be able to add or delete a flight</t>
  </si>
  <si>
    <t>Exploring AWS deployment options</t>
  </si>
  <si>
    <t>Edit flight information by Admin</t>
  </si>
  <si>
    <t>Customer Screen Landing Page / Customer Dashboard</t>
  </si>
  <si>
    <t>Dashboard UI component by Admin</t>
  </si>
  <si>
    <t>Day 14</t>
  </si>
  <si>
    <t>Sprint 4</t>
  </si>
  <si>
    <t>Ramya</t>
  </si>
  <si>
    <t>Vinay</t>
  </si>
  <si>
    <t>Javeed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</si>
</sst>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</font>
    <font>
      <b/>
      <sz val="20"/>
      <color theme="0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2"/>
      <color theme="1"/>
      <name val="Arial"/>
      <family val="2"/>
    </font>
    <font>
      <sz val="11"/>
      <color rgb="FF000000"/>
      <name val="Arial"/>
      <family val="2"/>
    </font>
    <font>
      <b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2" fillId="0" borderId="30" xfId="0" applyFont="1" applyFill="1" applyBorder="1" applyAlignment="1">
      <alignment vertical="top"/>
    </xf>
    <xf numFmtId="0" fontId="2" fillId="0" borderId="31" xfId="0" applyFont="1" applyFill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2" fillId="0" borderId="33" xfId="0" applyFont="1" applyFill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0" xfId="0" applyFont="1" applyAlignment="1"/>
    <xf numFmtId="0" fontId="6" fillId="3" borderId="9" xfId="0" applyFont="1" applyFill="1" applyBorder="1" applyAlignment="1">
      <alignment horizontal="center" vertical="center"/>
    </xf>
    <xf numFmtId="16" fontId="7" fillId="3" borderId="10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vertical="top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/>
    <xf numFmtId="0" fontId="11" fillId="0" borderId="21" xfId="0" applyFont="1" applyFill="1" applyBorder="1"/>
    <xf numFmtId="0" fontId="12" fillId="0" borderId="29" xfId="0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1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5" fillId="0" borderId="34" xfId="0" applyFont="1" applyBorder="1" applyAlignment="1"/>
    <xf numFmtId="0" fontId="6" fillId="3" borderId="47" xfId="0" applyFont="1" applyFill="1" applyBorder="1" applyAlignment="1">
      <alignment horizontal="center" vertical="center"/>
    </xf>
    <xf numFmtId="16" fontId="7" fillId="3" borderId="47" xfId="0" applyNumberFormat="1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5" fillId="0" borderId="34" xfId="0" applyFont="1" applyFill="1" applyBorder="1" applyAlignment="1"/>
    <xf numFmtId="0" fontId="1" fillId="0" borderId="34" xfId="0" applyFont="1" applyBorder="1" applyAlignment="1"/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4" xfId="0" applyFont="1" applyFill="1" applyBorder="1" applyAlignment="1"/>
    <xf numFmtId="16" fontId="7" fillId="0" borderId="34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1" fillId="0" borderId="0" xfId="0" applyFont="1" applyFill="1" applyAlignment="1"/>
    <xf numFmtId="0" fontId="5" fillId="0" borderId="30" xfId="0" applyFont="1" applyFill="1" applyBorder="1" applyAlignment="1"/>
    <xf numFmtId="0" fontId="5" fillId="0" borderId="32" xfId="0" applyFont="1" applyFill="1" applyBorder="1" applyAlignment="1"/>
    <xf numFmtId="0" fontId="5" fillId="0" borderId="33" xfId="0" applyFont="1" applyFill="1" applyBorder="1" applyAlignment="1"/>
    <xf numFmtId="0" fontId="1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4" fillId="0" borderId="34" xfId="0" applyFont="1" applyFill="1" applyBorder="1" applyAlignment="1">
      <alignment vertical="top"/>
    </xf>
    <xf numFmtId="0" fontId="5" fillId="0" borderId="5" xfId="0" applyFont="1" applyBorder="1" applyAlignment="1"/>
    <xf numFmtId="0" fontId="7" fillId="0" borderId="34" xfId="0" applyFont="1" applyBorder="1" applyAlignment="1">
      <alignment vertical="top" wrapText="1"/>
    </xf>
    <xf numFmtId="0" fontId="6" fillId="3" borderId="38" xfId="0" applyFont="1" applyFill="1" applyBorder="1" applyAlignment="1">
      <alignment horizontal="center" vertical="center"/>
    </xf>
    <xf numFmtId="0" fontId="5" fillId="0" borderId="39" xfId="0" applyFont="1" applyBorder="1"/>
    <xf numFmtId="0" fontId="6" fillId="3" borderId="7" xfId="0" applyFont="1" applyFill="1" applyBorder="1" applyAlignment="1">
      <alignment horizontal="center" vertical="center"/>
    </xf>
    <xf numFmtId="0" fontId="5" fillId="0" borderId="13" xfId="0" applyFont="1" applyBorder="1"/>
    <xf numFmtId="0" fontId="6" fillId="3" borderId="47" xfId="0" applyFont="1" applyFill="1" applyBorder="1" applyAlignment="1">
      <alignment horizontal="center" vertical="center"/>
    </xf>
    <xf numFmtId="0" fontId="5" fillId="0" borderId="47" xfId="0" applyFont="1" applyBorder="1"/>
    <xf numFmtId="0" fontId="7" fillId="5" borderId="43" xfId="0" applyFont="1" applyFill="1" applyBorder="1" applyAlignment="1">
      <alignment horizontal="center" vertical="center"/>
    </xf>
    <xf numFmtId="0" fontId="5" fillId="0" borderId="45" xfId="0" applyFont="1" applyBorder="1"/>
    <xf numFmtId="0" fontId="7" fillId="6" borderId="44" xfId="0" applyFont="1" applyFill="1" applyBorder="1" applyAlignment="1">
      <alignment horizontal="center" vertical="center"/>
    </xf>
    <xf numFmtId="0" fontId="5" fillId="0" borderId="46" xfId="0" applyFont="1" applyBorder="1"/>
    <xf numFmtId="0" fontId="7" fillId="0" borderId="0" xfId="0" applyFont="1" applyAlignment="1">
      <alignment vertical="top" wrapText="1"/>
    </xf>
    <xf numFmtId="0" fontId="1" fillId="0" borderId="0" xfId="0" applyFont="1" applyAlignment="1"/>
    <xf numFmtId="0" fontId="7" fillId="5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7" fillId="6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1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/>
    <xf numFmtId="0" fontId="6" fillId="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6" fillId="3" borderId="8" xfId="0" applyFont="1" applyFill="1" applyBorder="1" applyAlignment="1">
      <alignment horizontal="center" vertical="center"/>
    </xf>
    <xf numFmtId="0" fontId="5" fillId="0" borderId="14" xfId="0" applyFont="1" applyBorder="1"/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7" borderId="34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Sheet1!$E$12:$S$12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45</c:v>
                </c:pt>
                <c:pt idx="5">
                  <c:v>42</c:v>
                </c:pt>
                <c:pt idx="6">
                  <c:v>31</c:v>
                </c:pt>
                <c:pt idx="7">
                  <c:v>26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9-9345-9738-4F16ABDA6CD5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9-9345-9738-4F16ABD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231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Sheet1!$E$68:$S$68</c:f>
              <c:numCache>
                <c:formatCode>General</c:formatCode>
                <c:ptCount val="15"/>
                <c:pt idx="0">
                  <c:v>56</c:v>
                </c:pt>
                <c:pt idx="1">
                  <c:v>51</c:v>
                </c:pt>
                <c:pt idx="2">
                  <c:v>45</c:v>
                </c:pt>
                <c:pt idx="3">
                  <c:v>31</c:v>
                </c:pt>
                <c:pt idx="4">
                  <c:v>21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-4</c:v>
                </c:pt>
                <c:pt idx="1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4-7E46-8BDA-7BA42C01729B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Sheet1!$E$69:$S$69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4-7E46-8BDA-7BA42C01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036928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Sheet1!$E$188:$M$188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C-044A-8C96-9591C26597AE}"/>
            </c:ext>
          </c:extLst>
        </c:ser>
        <c:ser>
          <c:idx val="1"/>
          <c:order val="1"/>
          <c:tx>
            <c:v>Ideal Trend</c:v>
          </c:tx>
          <c:marker>
            <c:symbol val="none"/>
          </c:marker>
          <c:val>
            <c:numRef>
              <c:f>Sheet1!$E$189:$M$189</c:f>
              <c:numCache>
                <c:formatCode>General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7-4954-895F-9468ACB1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Sheet1!$E$123:$S$123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Sheet1!$E$130:$S$130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51</c:v>
                </c:pt>
                <c:pt idx="6">
                  <c:v>44</c:v>
                </c:pt>
                <c:pt idx="7">
                  <c:v>42</c:v>
                </c:pt>
                <c:pt idx="8">
                  <c:v>34</c:v>
                </c:pt>
                <c:pt idx="9">
                  <c:v>29</c:v>
                </c:pt>
                <c:pt idx="10">
                  <c:v>25</c:v>
                </c:pt>
                <c:pt idx="11">
                  <c:v>16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1-5C4D-B216-E9F3CE960DD2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Sheet1!$E$123:$S$123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Sheet1!$E$131:$S$131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1-5C4D-B216-E9F3CE96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3701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 macro="">
      <xdr:nvGraphicFramePr>
        <xdr:cNvPr id="365124917" name="Chart 1">
          <a:extLst>
            <a:ext uri="{FF2B5EF4-FFF2-40B4-BE49-F238E27FC236}">
              <a16:creationId xmlns:a16="http://schemas.microsoft.com/office/drawing/2014/main" id="{00000000-0008-0000-0000-0000355D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72</xdr:row>
      <xdr:rowOff>38100</xdr:rowOff>
    </xdr:from>
    <xdr:ext cx="17287875" cy="6238875"/>
    <xdr:graphicFrame macro="">
      <xdr:nvGraphicFramePr>
        <xdr:cNvPr id="913075189" name="Chart 2">
          <a:extLst>
            <a:ext uri="{FF2B5EF4-FFF2-40B4-BE49-F238E27FC236}">
              <a16:creationId xmlns:a16="http://schemas.microsoft.com/office/drawing/2014/main" id="{00000000-0008-0000-0000-0000F56B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190</xdr:row>
      <xdr:rowOff>5715</xdr:rowOff>
    </xdr:from>
    <xdr:ext cx="17287875" cy="6238875"/>
    <xdr:graphicFrame macro="">
      <xdr:nvGraphicFramePr>
        <xdr:cNvPr id="35032658" name="Chart 4">
          <a:extLst>
            <a:ext uri="{FF2B5EF4-FFF2-40B4-BE49-F238E27FC236}">
              <a16:creationId xmlns:a16="http://schemas.microsoft.com/office/drawing/2014/main" id="{00000000-0008-0000-0000-0000528E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132</xdr:row>
      <xdr:rowOff>163195</xdr:rowOff>
    </xdr:from>
    <xdr:ext cx="17287875" cy="6238875"/>
    <xdr:graphicFrame macro="">
      <xdr:nvGraphicFramePr>
        <xdr:cNvPr id="307570259" name="Chart 5">
          <a:extLst>
            <a:ext uri="{FF2B5EF4-FFF2-40B4-BE49-F238E27FC236}">
              <a16:creationId xmlns:a16="http://schemas.microsoft.com/office/drawing/2014/main" id="{00000000-0008-0000-0000-00005326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03"/>
  <sheetViews>
    <sheetView tabSelected="1" topLeftCell="C175" zoomScaleNormal="100" workbookViewId="0">
      <selection activeCell="C185" sqref="C185"/>
    </sheetView>
  </sheetViews>
  <sheetFormatPr defaultColWidth="11.3046875" defaultRowHeight="15" customHeight="1" x14ac:dyDescent="0.35"/>
  <cols>
    <col min="1" max="1" width="11" style="9" customWidth="1"/>
    <col min="2" max="2" width="43.69140625" style="9" customWidth="1"/>
    <col min="3" max="3" width="44.69140625" style="9" customWidth="1"/>
    <col min="4" max="4" width="28.15234375" style="9" customWidth="1"/>
    <col min="5" max="5" width="26.3828125" style="9" customWidth="1"/>
    <col min="6" max="19" width="11" style="9" customWidth="1"/>
    <col min="20" max="20" width="26.53515625" style="9" customWidth="1"/>
    <col min="21" max="24" width="11" style="9" customWidth="1"/>
    <col min="25" max="25" width="20.69140625" style="9" customWidth="1"/>
    <col min="26" max="30" width="11" style="9" customWidth="1"/>
    <col min="31" max="16384" width="11.3046875" style="9"/>
  </cols>
  <sheetData>
    <row r="1" spans="2:30" ht="15.75" customHeight="1" x14ac:dyDescent="0.35"/>
    <row r="2" spans="2:30" ht="35" customHeight="1" x14ac:dyDescent="0.35">
      <c r="B2" s="85" t="s">
        <v>46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</row>
    <row r="3" spans="2:30" ht="15.75" customHeight="1" x14ac:dyDescent="0.35">
      <c r="B3" s="8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9"/>
    </row>
    <row r="4" spans="2:30" ht="15.75" customHeight="1" x14ac:dyDescent="0.35">
      <c r="B4" s="90" t="s">
        <v>0</v>
      </c>
      <c r="C4" s="70" t="s">
        <v>1</v>
      </c>
      <c r="D4" s="92" t="s">
        <v>2</v>
      </c>
      <c r="E4" s="10" t="s">
        <v>3</v>
      </c>
      <c r="F4" s="11">
        <v>44484</v>
      </c>
      <c r="G4" s="11">
        <v>44485</v>
      </c>
      <c r="H4" s="11">
        <v>44486</v>
      </c>
      <c r="I4" s="11">
        <v>44487</v>
      </c>
      <c r="J4" s="11">
        <v>44488</v>
      </c>
      <c r="K4" s="11">
        <v>44489</v>
      </c>
      <c r="L4" s="11">
        <v>44490</v>
      </c>
      <c r="M4" s="11">
        <v>44491</v>
      </c>
      <c r="N4" s="11">
        <v>44492</v>
      </c>
      <c r="O4" s="11">
        <v>44493</v>
      </c>
      <c r="P4" s="11">
        <v>44494</v>
      </c>
      <c r="Q4" s="11">
        <v>44495</v>
      </c>
      <c r="R4" s="11">
        <v>44496</v>
      </c>
      <c r="S4" s="11">
        <v>44497</v>
      </c>
    </row>
    <row r="5" spans="2:30" ht="15.75" customHeight="1" thickBot="1" x14ac:dyDescent="0.4">
      <c r="B5" s="91"/>
      <c r="C5" s="71"/>
      <c r="D5" s="93"/>
      <c r="E5" s="12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12</v>
      </c>
      <c r="N5" s="13" t="s">
        <v>13</v>
      </c>
      <c r="O5" s="13" t="s">
        <v>14</v>
      </c>
      <c r="P5" s="13" t="s">
        <v>15</v>
      </c>
      <c r="Q5" s="13" t="s">
        <v>16</v>
      </c>
      <c r="R5" s="13" t="s">
        <v>17</v>
      </c>
      <c r="S5" s="13" t="s">
        <v>55</v>
      </c>
    </row>
    <row r="6" spans="2:30" ht="15.75" customHeight="1" x14ac:dyDescent="0.35">
      <c r="B6" s="14" t="s">
        <v>18</v>
      </c>
      <c r="C6" s="14" t="s">
        <v>19</v>
      </c>
      <c r="D6" s="15" t="s">
        <v>44</v>
      </c>
      <c r="E6" s="15">
        <v>14</v>
      </c>
      <c r="F6" s="15"/>
      <c r="G6" s="15"/>
      <c r="H6" s="15">
        <v>2</v>
      </c>
      <c r="I6" s="15"/>
      <c r="J6" s="15">
        <v>1</v>
      </c>
      <c r="K6" s="15">
        <v>3</v>
      </c>
      <c r="L6" s="15">
        <v>2</v>
      </c>
      <c r="M6" s="15"/>
      <c r="N6" s="15"/>
      <c r="O6" s="15">
        <v>1</v>
      </c>
      <c r="P6" s="15">
        <v>2</v>
      </c>
      <c r="Q6" s="15">
        <v>2</v>
      </c>
      <c r="R6" s="15">
        <v>1</v>
      </c>
      <c r="S6" s="16"/>
    </row>
    <row r="7" spans="2:30" ht="15.75" customHeight="1" x14ac:dyDescent="0.35">
      <c r="B7" s="7" t="s">
        <v>20</v>
      </c>
      <c r="C7" s="6" t="s">
        <v>21</v>
      </c>
      <c r="D7" s="6" t="s">
        <v>45</v>
      </c>
      <c r="E7" s="6">
        <v>14</v>
      </c>
      <c r="F7" s="6">
        <v>2</v>
      </c>
      <c r="G7" s="6">
        <v>1</v>
      </c>
      <c r="H7" s="6"/>
      <c r="I7" s="6"/>
      <c r="J7" s="6">
        <v>2</v>
      </c>
      <c r="K7" s="6"/>
      <c r="L7" s="6"/>
      <c r="M7" s="6">
        <v>2</v>
      </c>
      <c r="N7" s="6">
        <v>2</v>
      </c>
      <c r="O7" s="6"/>
      <c r="P7" s="6">
        <v>1</v>
      </c>
      <c r="Q7" s="6"/>
      <c r="R7" s="6"/>
      <c r="S7" s="17"/>
    </row>
    <row r="8" spans="2:30" ht="15.75" customHeight="1" x14ac:dyDescent="0.35">
      <c r="B8" s="7" t="s">
        <v>22</v>
      </c>
      <c r="C8" s="6" t="s">
        <v>23</v>
      </c>
      <c r="D8" s="6" t="s">
        <v>43</v>
      </c>
      <c r="E8" s="6">
        <v>14</v>
      </c>
      <c r="F8" s="6">
        <v>2</v>
      </c>
      <c r="G8" s="6">
        <v>1</v>
      </c>
      <c r="H8" s="6">
        <v>2</v>
      </c>
      <c r="I8" s="6">
        <v>1</v>
      </c>
      <c r="J8" s="6"/>
      <c r="K8" s="6">
        <v>4</v>
      </c>
      <c r="L8" s="6"/>
      <c r="M8" s="6"/>
      <c r="N8" s="6">
        <v>2</v>
      </c>
      <c r="O8" s="6"/>
      <c r="P8" s="6"/>
      <c r="Q8" s="6"/>
      <c r="R8" s="6">
        <v>2</v>
      </c>
      <c r="S8" s="17"/>
    </row>
    <row r="9" spans="2:30" ht="15.75" customHeight="1" x14ac:dyDescent="0.35">
      <c r="B9" s="7" t="s">
        <v>24</v>
      </c>
      <c r="C9" s="18" t="s">
        <v>51</v>
      </c>
      <c r="D9" s="6" t="s">
        <v>42</v>
      </c>
      <c r="E9" s="6">
        <v>14</v>
      </c>
      <c r="F9" s="6"/>
      <c r="G9" s="6"/>
      <c r="H9" s="6"/>
      <c r="I9" s="6"/>
      <c r="J9" s="6"/>
      <c r="K9" s="6">
        <v>4</v>
      </c>
      <c r="L9" s="6">
        <v>3</v>
      </c>
      <c r="M9" s="6"/>
      <c r="N9" s="6">
        <v>2</v>
      </c>
      <c r="O9" s="6">
        <v>1</v>
      </c>
      <c r="P9" s="6"/>
      <c r="Q9" s="6">
        <v>1</v>
      </c>
      <c r="R9" s="6">
        <v>2</v>
      </c>
      <c r="S9" s="17">
        <v>1</v>
      </c>
    </row>
    <row r="10" spans="2:30" ht="15.75" customHeight="1" x14ac:dyDescent="0.35"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7"/>
    </row>
    <row r="11" spans="2:30" ht="15.75" customHeight="1" thickBot="1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</row>
    <row r="12" spans="2:30" ht="15.75" customHeight="1" x14ac:dyDescent="0.35">
      <c r="B12" s="80" t="s">
        <v>25</v>
      </c>
      <c r="C12" s="81"/>
      <c r="D12" s="22"/>
      <c r="E12" s="22">
        <f>SUM(E6:E11)</f>
        <v>56</v>
      </c>
      <c r="F12" s="22">
        <f t="shared" ref="F12:S12" si="0">E12-SUM(F6:F11)</f>
        <v>52</v>
      </c>
      <c r="G12" s="22">
        <f t="shared" si="0"/>
        <v>50</v>
      </c>
      <c r="H12" s="22">
        <f t="shared" si="0"/>
        <v>46</v>
      </c>
      <c r="I12" s="22">
        <f t="shared" si="0"/>
        <v>45</v>
      </c>
      <c r="J12" s="22">
        <f t="shared" si="0"/>
        <v>42</v>
      </c>
      <c r="K12" s="22">
        <f t="shared" si="0"/>
        <v>31</v>
      </c>
      <c r="L12" s="22">
        <f t="shared" si="0"/>
        <v>26</v>
      </c>
      <c r="M12" s="22">
        <f t="shared" si="0"/>
        <v>24</v>
      </c>
      <c r="N12" s="22">
        <f t="shared" si="0"/>
        <v>18</v>
      </c>
      <c r="O12" s="22">
        <f t="shared" si="0"/>
        <v>16</v>
      </c>
      <c r="P12" s="22">
        <f t="shared" si="0"/>
        <v>13</v>
      </c>
      <c r="Q12" s="22">
        <f t="shared" si="0"/>
        <v>10</v>
      </c>
      <c r="R12" s="22">
        <f t="shared" si="0"/>
        <v>5</v>
      </c>
      <c r="S12" s="23">
        <f t="shared" si="0"/>
        <v>4</v>
      </c>
    </row>
    <row r="13" spans="2:30" ht="15.75" customHeight="1" x14ac:dyDescent="0.35">
      <c r="B13" s="82" t="s">
        <v>26</v>
      </c>
      <c r="C13" s="83"/>
      <c r="D13" s="24"/>
      <c r="E13" s="24">
        <f>SUM(E6:E11)</f>
        <v>56</v>
      </c>
      <c r="F13" s="24">
        <f>$E$13-($E$13/14*1)</f>
        <v>52</v>
      </c>
      <c r="G13" s="24">
        <f>$E$13-($E$13/14*2)</f>
        <v>48</v>
      </c>
      <c r="H13" s="24">
        <f>$E$13-($E$13/14*3)</f>
        <v>44</v>
      </c>
      <c r="I13" s="24">
        <f>$E$13-($E$13/14*4)</f>
        <v>40</v>
      </c>
      <c r="J13" s="24">
        <f>$E$13-($E$13/14*5)</f>
        <v>36</v>
      </c>
      <c r="K13" s="24">
        <f>$E$13-($E$13/14*6)</f>
        <v>32</v>
      </c>
      <c r="L13" s="24">
        <f>$E$13-($E$13/14*7)</f>
        <v>28</v>
      </c>
      <c r="M13" s="24">
        <f>$E$13-($E$13/14*8)</f>
        <v>24</v>
      </c>
      <c r="N13" s="24">
        <f>$E$13-($E$13/14*9)</f>
        <v>20</v>
      </c>
      <c r="O13" s="24">
        <f>$E$13-($E$13/14*10)</f>
        <v>16</v>
      </c>
      <c r="P13" s="24">
        <f>$E$13-($E$13/14*11)</f>
        <v>12</v>
      </c>
      <c r="Q13" s="24">
        <f>$E$13-($E$13/14*12)</f>
        <v>8</v>
      </c>
      <c r="R13" s="24">
        <f>$E$13-($E$13/14*13)</f>
        <v>4</v>
      </c>
      <c r="S13" s="25">
        <f>$E$13-($E$13/14*14)</f>
        <v>0</v>
      </c>
    </row>
    <row r="14" spans="2:30" ht="15.75" customHeight="1" x14ac:dyDescent="0.35"/>
    <row r="15" spans="2:30" ht="15.75" customHeight="1" x14ac:dyDescent="0.35"/>
    <row r="16" spans="2:30" ht="15.75" customHeight="1" x14ac:dyDescent="0.35"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/>
    </row>
    <row r="17" spans="12:30" ht="15.75" customHeight="1" x14ac:dyDescent="0.35"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</row>
    <row r="18" spans="12:30" ht="15.75" customHeight="1" x14ac:dyDescent="0.35"/>
    <row r="19" spans="12:30" ht="15.75" customHeight="1" x14ac:dyDescent="0.35"/>
    <row r="20" spans="12:30" ht="15.75" customHeight="1" x14ac:dyDescent="0.35">
      <c r="L20" s="27"/>
      <c r="Q20" s="27"/>
      <c r="V20" s="27"/>
      <c r="AA20" s="27"/>
    </row>
    <row r="21" spans="12:30" ht="15.75" customHeight="1" x14ac:dyDescent="0.35">
      <c r="L21" s="28"/>
      <c r="Q21" s="28"/>
      <c r="V21" s="28"/>
      <c r="AA21" s="28"/>
    </row>
    <row r="22" spans="12:30" ht="15.75" customHeight="1" x14ac:dyDescent="0.35">
      <c r="L22" s="28"/>
      <c r="Q22" s="28"/>
      <c r="V22" s="28"/>
      <c r="AA22" s="28"/>
    </row>
    <row r="23" spans="12:30" ht="15.75" customHeight="1" x14ac:dyDescent="0.35">
      <c r="L23" s="28"/>
      <c r="Q23" s="28"/>
      <c r="V23" s="28"/>
      <c r="AA23" s="28"/>
    </row>
    <row r="24" spans="12:30" ht="15.75" customHeight="1" x14ac:dyDescent="0.35">
      <c r="L24" s="28"/>
      <c r="Q24" s="28"/>
      <c r="V24" s="28"/>
      <c r="AA24" s="28"/>
    </row>
    <row r="25" spans="12:30" ht="15.75" customHeight="1" x14ac:dyDescent="0.35">
      <c r="L25" s="28"/>
      <c r="Q25" s="28"/>
      <c r="V25" s="28"/>
      <c r="AA25" s="28"/>
    </row>
    <row r="26" spans="12:30" ht="15.75" customHeight="1" x14ac:dyDescent="0.35">
      <c r="L26" s="28"/>
      <c r="Q26" s="28"/>
      <c r="V26" s="28"/>
      <c r="AA26" s="28"/>
    </row>
    <row r="27" spans="12:30" ht="15.75" customHeight="1" x14ac:dyDescent="0.35">
      <c r="L27" s="28"/>
      <c r="Q27" s="28"/>
      <c r="V27" s="28"/>
      <c r="AA27" s="28"/>
    </row>
    <row r="28" spans="12:30" ht="15.75" customHeight="1" x14ac:dyDescent="0.35">
      <c r="L28" s="28"/>
      <c r="Q28" s="28"/>
      <c r="V28" s="28"/>
      <c r="AA28" s="28"/>
    </row>
    <row r="29" spans="12:30" ht="15.75" customHeight="1" x14ac:dyDescent="0.35">
      <c r="L29" s="28"/>
      <c r="Q29" s="28"/>
      <c r="V29" s="28"/>
      <c r="AA29" s="28"/>
    </row>
    <row r="30" spans="12:30" ht="15.75" customHeight="1" x14ac:dyDescent="0.35">
      <c r="L30" s="28"/>
      <c r="Q30" s="28"/>
      <c r="V30" s="28"/>
      <c r="AA30" s="28"/>
    </row>
    <row r="31" spans="12:30" ht="15.75" customHeight="1" x14ac:dyDescent="0.35">
      <c r="L31" s="28"/>
      <c r="Q31" s="28"/>
      <c r="V31" s="28"/>
      <c r="AA31" s="29"/>
    </row>
    <row r="32" spans="12:30" ht="15.75" customHeight="1" x14ac:dyDescent="0.35">
      <c r="L32" s="29"/>
      <c r="Q32" s="29"/>
      <c r="V32" s="29"/>
      <c r="AA32" s="29"/>
    </row>
    <row r="33" spans="12:27" ht="15.75" customHeight="1" x14ac:dyDescent="0.35">
      <c r="L33" s="28"/>
      <c r="Q33" s="28"/>
      <c r="V33" s="28"/>
      <c r="AA33" s="28"/>
    </row>
    <row r="34" spans="12:27" ht="15.75" customHeight="1" x14ac:dyDescent="0.35">
      <c r="L34" s="28"/>
      <c r="Q34" s="28"/>
      <c r="V34" s="28"/>
      <c r="AA34" s="28"/>
    </row>
    <row r="35" spans="12:27" ht="15.75" customHeight="1" x14ac:dyDescent="0.35">
      <c r="L35" s="28"/>
      <c r="Q35" s="28"/>
      <c r="V35" s="28"/>
      <c r="AA35" s="28"/>
    </row>
    <row r="36" spans="12:27" ht="15.75" customHeight="1" x14ac:dyDescent="0.35">
      <c r="L36" s="28"/>
      <c r="Q36" s="28"/>
      <c r="V36" s="28"/>
      <c r="AA36" s="28"/>
    </row>
    <row r="37" spans="12:27" ht="15.75" customHeight="1" x14ac:dyDescent="0.35">
      <c r="L37" s="28"/>
      <c r="Q37" s="29"/>
      <c r="V37" s="29"/>
      <c r="AA37" s="29"/>
    </row>
    <row r="38" spans="12:27" ht="15.75" customHeight="1" x14ac:dyDescent="0.35">
      <c r="L38" s="29"/>
      <c r="Q38" s="28"/>
      <c r="V38" s="28"/>
      <c r="AA38" s="28"/>
    </row>
    <row r="39" spans="12:27" ht="15.75" customHeight="1" x14ac:dyDescent="0.35">
      <c r="L39" s="28"/>
      <c r="Q39" s="28"/>
      <c r="V39" s="28"/>
      <c r="AA39" s="28"/>
    </row>
    <row r="40" spans="12:27" ht="15.75" customHeight="1" x14ac:dyDescent="0.35">
      <c r="L40" s="28"/>
      <c r="Q40" s="28"/>
      <c r="V40" s="28"/>
      <c r="AA40" s="28"/>
    </row>
    <row r="41" spans="12:27" ht="15.75" customHeight="1" x14ac:dyDescent="0.35"/>
    <row r="42" spans="12:27" ht="15.75" customHeight="1" x14ac:dyDescent="0.35"/>
    <row r="43" spans="12:27" ht="15.75" customHeight="1" x14ac:dyDescent="0.35"/>
    <row r="44" spans="12:27" ht="15.75" customHeight="1" x14ac:dyDescent="0.35"/>
    <row r="45" spans="12:27" ht="15.75" customHeight="1" x14ac:dyDescent="0.35"/>
    <row r="46" spans="12:27" ht="15.75" customHeight="1" x14ac:dyDescent="0.35">
      <c r="L46" s="27"/>
      <c r="Q46" s="27"/>
      <c r="V46" s="27"/>
      <c r="AA46" s="27"/>
    </row>
    <row r="47" spans="12:27" ht="15.75" customHeight="1" x14ac:dyDescent="0.35">
      <c r="L47" s="28"/>
      <c r="Q47" s="28"/>
      <c r="V47" s="28"/>
      <c r="AA47" s="28"/>
    </row>
    <row r="48" spans="12:27" ht="15.75" customHeight="1" x14ac:dyDescent="0.35">
      <c r="L48" s="28"/>
      <c r="Q48" s="28"/>
      <c r="V48" s="28"/>
      <c r="AA48" s="28"/>
    </row>
    <row r="49" spans="2:27" ht="15.75" customHeight="1" x14ac:dyDescent="0.35">
      <c r="L49" s="28"/>
      <c r="Q49" s="28"/>
      <c r="V49" s="28"/>
      <c r="AA49" s="28"/>
    </row>
    <row r="50" spans="2:27" ht="15.75" customHeight="1" x14ac:dyDescent="0.35">
      <c r="L50" s="28"/>
      <c r="Q50" s="28"/>
      <c r="V50" s="28"/>
      <c r="AA50" s="28"/>
    </row>
    <row r="51" spans="2:27" ht="15.75" customHeight="1" x14ac:dyDescent="0.35">
      <c r="L51" s="28"/>
      <c r="Q51" s="28"/>
      <c r="V51" s="28"/>
      <c r="AA51" s="28"/>
    </row>
    <row r="52" spans="2:27" ht="15.75" customHeight="1" x14ac:dyDescent="0.35">
      <c r="L52" s="28"/>
      <c r="Q52" s="28"/>
      <c r="V52" s="28"/>
      <c r="AA52" s="28"/>
    </row>
    <row r="53" spans="2:27" ht="15.75" customHeight="1" x14ac:dyDescent="0.35">
      <c r="L53" s="29"/>
      <c r="Q53" s="30"/>
      <c r="V53" s="29"/>
      <c r="AA53" s="29"/>
    </row>
    <row r="54" spans="2:27" ht="15.75" customHeight="1" x14ac:dyDescent="0.35">
      <c r="Q54" s="28"/>
      <c r="V54" s="28"/>
      <c r="AA54" s="28"/>
    </row>
    <row r="55" spans="2:27" ht="15.75" customHeight="1" x14ac:dyDescent="0.35">
      <c r="L55" s="28"/>
      <c r="Q55" s="28"/>
      <c r="V55" s="28"/>
      <c r="AA55" s="28"/>
    </row>
    <row r="56" spans="2:27" ht="15.75" customHeight="1" x14ac:dyDescent="0.35">
      <c r="L56" s="28"/>
      <c r="Q56" s="28"/>
      <c r="V56" s="28"/>
      <c r="AA56" s="28"/>
    </row>
    <row r="57" spans="2:27" ht="15.75" customHeight="1" thickBot="1" x14ac:dyDescent="0.4">
      <c r="L57" s="28"/>
      <c r="Q57" s="28"/>
      <c r="V57" s="28"/>
      <c r="AA57" s="28"/>
    </row>
    <row r="58" spans="2:27" ht="35" customHeight="1" thickBot="1" x14ac:dyDescent="0.4">
      <c r="B58" s="85" t="s">
        <v>47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7"/>
      <c r="V58" s="29"/>
      <c r="AA58" s="29"/>
    </row>
    <row r="59" spans="2:27" ht="15.75" customHeight="1" thickBot="1" x14ac:dyDescent="0.4">
      <c r="B59" s="8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89"/>
      <c r="V59" s="28"/>
      <c r="AA59" s="28"/>
    </row>
    <row r="60" spans="2:27" ht="15.75" customHeight="1" x14ac:dyDescent="0.35">
      <c r="B60" s="90" t="s">
        <v>0</v>
      </c>
      <c r="C60" s="70" t="s">
        <v>1</v>
      </c>
      <c r="D60" s="92" t="s">
        <v>2</v>
      </c>
      <c r="E60" s="10" t="s">
        <v>3</v>
      </c>
      <c r="F60" s="11">
        <v>44498</v>
      </c>
      <c r="G60" s="11">
        <v>44499</v>
      </c>
      <c r="H60" s="11">
        <v>44500</v>
      </c>
      <c r="I60" s="11">
        <v>44501</v>
      </c>
      <c r="J60" s="11">
        <v>44502</v>
      </c>
      <c r="K60" s="11">
        <v>44503</v>
      </c>
      <c r="L60" s="11">
        <v>44504</v>
      </c>
      <c r="M60" s="11">
        <v>44505</v>
      </c>
      <c r="N60" s="11">
        <v>44506</v>
      </c>
      <c r="O60" s="11">
        <v>44507</v>
      </c>
      <c r="P60" s="11">
        <v>44508</v>
      </c>
      <c r="Q60" s="11">
        <v>44509</v>
      </c>
      <c r="R60" s="11">
        <v>44510</v>
      </c>
      <c r="S60" s="11">
        <v>44511</v>
      </c>
      <c r="V60" s="28"/>
      <c r="AA60" s="28"/>
    </row>
    <row r="61" spans="2:27" ht="15.75" customHeight="1" thickBot="1" x14ac:dyDescent="0.4">
      <c r="B61" s="91"/>
      <c r="C61" s="71"/>
      <c r="D61" s="93"/>
      <c r="E61" s="12" t="s">
        <v>4</v>
      </c>
      <c r="F61" s="13" t="s">
        <v>5</v>
      </c>
      <c r="G61" s="13" t="s">
        <v>6</v>
      </c>
      <c r="H61" s="13" t="s">
        <v>7</v>
      </c>
      <c r="I61" s="13" t="s">
        <v>8</v>
      </c>
      <c r="J61" s="13" t="s">
        <v>9</v>
      </c>
      <c r="K61" s="13" t="s">
        <v>10</v>
      </c>
      <c r="L61" s="13" t="s">
        <v>11</v>
      </c>
      <c r="M61" s="13" t="s">
        <v>12</v>
      </c>
      <c r="N61" s="13" t="s">
        <v>13</v>
      </c>
      <c r="O61" s="13" t="s">
        <v>14</v>
      </c>
      <c r="P61" s="13" t="s">
        <v>15</v>
      </c>
      <c r="Q61" s="13" t="s">
        <v>16</v>
      </c>
      <c r="R61" s="13" t="s">
        <v>17</v>
      </c>
      <c r="S61" s="13" t="s">
        <v>55</v>
      </c>
      <c r="V61" s="28"/>
      <c r="AA61" s="28"/>
    </row>
    <row r="62" spans="2:27" ht="15.75" customHeight="1" x14ac:dyDescent="0.35">
      <c r="B62" s="14" t="s">
        <v>49</v>
      </c>
      <c r="C62" s="15" t="s">
        <v>50</v>
      </c>
      <c r="D62" s="15" t="s">
        <v>44</v>
      </c>
      <c r="E62" s="15">
        <v>14</v>
      </c>
      <c r="F62" s="15"/>
      <c r="G62" s="15">
        <v>2</v>
      </c>
      <c r="H62" s="15">
        <v>3</v>
      </c>
      <c r="I62" s="15">
        <v>4</v>
      </c>
      <c r="J62" s="15"/>
      <c r="K62" s="15"/>
      <c r="L62" s="15"/>
      <c r="M62" s="15"/>
      <c r="N62" s="15"/>
      <c r="O62" s="15">
        <v>3</v>
      </c>
      <c r="P62" s="15">
        <v>2</v>
      </c>
      <c r="Q62" s="15"/>
      <c r="R62" s="15">
        <v>2</v>
      </c>
      <c r="S62" s="16"/>
      <c r="V62" s="28"/>
      <c r="AA62" s="28"/>
    </row>
    <row r="63" spans="2:27" ht="15.75" customHeight="1" x14ac:dyDescent="0.35">
      <c r="B63" s="7" t="s">
        <v>27</v>
      </c>
      <c r="C63" s="6" t="s">
        <v>52</v>
      </c>
      <c r="D63" s="6" t="s">
        <v>43</v>
      </c>
      <c r="E63" s="6">
        <v>10</v>
      </c>
      <c r="F63" s="6"/>
      <c r="G63" s="6">
        <v>3</v>
      </c>
      <c r="H63" s="6">
        <v>4</v>
      </c>
      <c r="I63" s="6">
        <v>1</v>
      </c>
      <c r="J63" s="6">
        <v>2</v>
      </c>
      <c r="K63" s="6"/>
      <c r="L63" s="6"/>
      <c r="M63" s="6"/>
      <c r="N63" s="6"/>
      <c r="O63" s="6"/>
      <c r="P63" s="6"/>
      <c r="Q63" s="6"/>
      <c r="R63" s="6"/>
      <c r="S63" s="17"/>
      <c r="V63" s="28"/>
      <c r="AA63" s="28"/>
    </row>
    <row r="64" spans="2:27" ht="15.75" customHeight="1" x14ac:dyDescent="0.35">
      <c r="B64" s="7" t="s">
        <v>28</v>
      </c>
      <c r="C64" s="6" t="s">
        <v>53</v>
      </c>
      <c r="D64" s="6" t="s">
        <v>45</v>
      </c>
      <c r="E64" s="6">
        <v>8</v>
      </c>
      <c r="F64" s="6">
        <v>3</v>
      </c>
      <c r="G64" s="6"/>
      <c r="H64" s="6">
        <v>2</v>
      </c>
      <c r="I64" s="6"/>
      <c r="J64" s="6"/>
      <c r="K64" s="6">
        <v>3</v>
      </c>
      <c r="L64" s="6"/>
      <c r="M64" s="6"/>
      <c r="N64" s="6"/>
      <c r="O64" s="6"/>
      <c r="P64" s="6"/>
      <c r="Q64" s="6"/>
      <c r="R64" s="6"/>
      <c r="S64" s="17"/>
      <c r="V64" s="29"/>
      <c r="AA64" s="29"/>
    </row>
    <row r="65" spans="2:30" ht="15.75" customHeight="1" x14ac:dyDescent="0.35">
      <c r="B65" s="7" t="s">
        <v>41</v>
      </c>
      <c r="C65" s="6" t="s">
        <v>29</v>
      </c>
      <c r="D65" s="6" t="s">
        <v>42</v>
      </c>
      <c r="E65" s="6">
        <v>14</v>
      </c>
      <c r="F65" s="6"/>
      <c r="G65" s="6">
        <v>1</v>
      </c>
      <c r="H65" s="6">
        <v>3</v>
      </c>
      <c r="I65" s="6">
        <v>3</v>
      </c>
      <c r="J65" s="6">
        <v>2</v>
      </c>
      <c r="K65" s="6">
        <v>2</v>
      </c>
      <c r="L65" s="6"/>
      <c r="M65" s="6"/>
      <c r="N65" s="6"/>
      <c r="O65" s="6"/>
      <c r="P65" s="6">
        <v>2</v>
      </c>
      <c r="Q65" s="6">
        <v>1</v>
      </c>
      <c r="R65" s="6">
        <v>2</v>
      </c>
      <c r="S65" s="17"/>
      <c r="V65" s="28"/>
      <c r="AA65" s="28"/>
    </row>
    <row r="66" spans="2:30" ht="15.75" customHeight="1" x14ac:dyDescent="0.35">
      <c r="B66" s="7" t="s">
        <v>30</v>
      </c>
      <c r="C66" s="6" t="s">
        <v>54</v>
      </c>
      <c r="D66" s="6" t="s">
        <v>43</v>
      </c>
      <c r="E66" s="6">
        <v>10</v>
      </c>
      <c r="F66" s="6">
        <v>2</v>
      </c>
      <c r="G66" s="6"/>
      <c r="H66" s="6">
        <v>2</v>
      </c>
      <c r="I66" s="6">
        <v>2</v>
      </c>
      <c r="J66" s="6"/>
      <c r="K66" s="6"/>
      <c r="L66" s="6"/>
      <c r="M66" s="6"/>
      <c r="N66" s="6"/>
      <c r="O66" s="6"/>
      <c r="P66" s="6"/>
      <c r="Q66" s="6">
        <v>2</v>
      </c>
      <c r="R66" s="6">
        <v>2</v>
      </c>
      <c r="S66" s="17"/>
      <c r="V66" s="28"/>
      <c r="AA66" s="28"/>
    </row>
    <row r="67" spans="2:30" ht="15.75" customHeight="1" thickBot="1" x14ac:dyDescent="0.4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</row>
    <row r="68" spans="2:30" ht="15.75" customHeight="1" x14ac:dyDescent="0.35">
      <c r="B68" s="80" t="s">
        <v>25</v>
      </c>
      <c r="C68" s="81"/>
      <c r="D68" s="22"/>
      <c r="E68" s="22">
        <f>SUM(E62:E67)</f>
        <v>56</v>
      </c>
      <c r="F68" s="22">
        <f t="shared" ref="F68:S68" si="1">E68-SUM(F62:F67)</f>
        <v>51</v>
      </c>
      <c r="G68" s="22">
        <f t="shared" si="1"/>
        <v>45</v>
      </c>
      <c r="H68" s="22">
        <f t="shared" si="1"/>
        <v>31</v>
      </c>
      <c r="I68" s="22">
        <f t="shared" si="1"/>
        <v>21</v>
      </c>
      <c r="J68" s="22">
        <f t="shared" si="1"/>
        <v>17</v>
      </c>
      <c r="K68" s="22">
        <f t="shared" si="1"/>
        <v>12</v>
      </c>
      <c r="L68" s="22">
        <f t="shared" si="1"/>
        <v>12</v>
      </c>
      <c r="M68" s="22">
        <f t="shared" si="1"/>
        <v>12</v>
      </c>
      <c r="N68" s="22">
        <f t="shared" si="1"/>
        <v>12</v>
      </c>
      <c r="O68" s="22">
        <f t="shared" si="1"/>
        <v>9</v>
      </c>
      <c r="P68" s="22">
        <f t="shared" si="1"/>
        <v>5</v>
      </c>
      <c r="Q68" s="22">
        <f t="shared" si="1"/>
        <v>2</v>
      </c>
      <c r="R68" s="22">
        <f t="shared" si="1"/>
        <v>-4</v>
      </c>
      <c r="S68" s="23">
        <f t="shared" si="1"/>
        <v>-4</v>
      </c>
    </row>
    <row r="69" spans="2:30" ht="15.75" customHeight="1" thickBot="1" x14ac:dyDescent="0.4">
      <c r="B69" s="82" t="s">
        <v>26</v>
      </c>
      <c r="C69" s="83"/>
      <c r="D69" s="24"/>
      <c r="E69" s="24">
        <f>SUM(E62:E67)</f>
        <v>56</v>
      </c>
      <c r="F69" s="24">
        <f>$E$69-($E$69/14*1)</f>
        <v>52</v>
      </c>
      <c r="G69" s="24">
        <f>$E$69-($E$69/14*2)</f>
        <v>48</v>
      </c>
      <c r="H69" s="24">
        <f>$E$69-($E$69/14*3)</f>
        <v>44</v>
      </c>
      <c r="I69" s="24">
        <f>$E$69-($E$69/14*4)</f>
        <v>40</v>
      </c>
      <c r="J69" s="24">
        <f>$E$69-($E$69/14*5)</f>
        <v>36</v>
      </c>
      <c r="K69" s="24">
        <f>$E$69-($E$69/14*6)</f>
        <v>32</v>
      </c>
      <c r="L69" s="24">
        <f>$E$69-($E$69/14*7)</f>
        <v>28</v>
      </c>
      <c r="M69" s="24">
        <f>$E$69-($E$69/14*8)</f>
        <v>24</v>
      </c>
      <c r="N69" s="24">
        <f>$E$69-($E$69/14*9)</f>
        <v>20</v>
      </c>
      <c r="O69" s="24">
        <f>$E$69-($E$69/14*10)</f>
        <v>16</v>
      </c>
      <c r="P69" s="24">
        <f>$E$69-($E$69/14*11)</f>
        <v>12</v>
      </c>
      <c r="Q69" s="24">
        <f>$E$69-($E$69/14*12)</f>
        <v>8</v>
      </c>
      <c r="R69" s="24">
        <f>$E$69-($E$69/14*13)</f>
        <v>4</v>
      </c>
      <c r="S69" s="24">
        <f>$E$69-($E$69/14*14)</f>
        <v>0</v>
      </c>
    </row>
    <row r="70" spans="2:30" ht="15.75" customHeight="1" x14ac:dyDescent="0.35"/>
    <row r="71" spans="2:30" ht="15.75" customHeight="1" x14ac:dyDescent="0.35">
      <c r="L71" s="95"/>
      <c r="M71" s="79"/>
      <c r="N71" s="79"/>
      <c r="O71" s="79"/>
      <c r="Q71" s="27"/>
      <c r="V71" s="95"/>
      <c r="W71" s="79"/>
      <c r="X71" s="79"/>
      <c r="Y71" s="79"/>
      <c r="AA71" s="95"/>
      <c r="AB71" s="79"/>
      <c r="AC71" s="79"/>
      <c r="AD71" s="79"/>
    </row>
    <row r="72" spans="2:30" ht="15.75" customHeight="1" x14ac:dyDescent="0.35">
      <c r="L72" s="78"/>
      <c r="M72" s="79"/>
      <c r="N72" s="79"/>
      <c r="O72" s="79"/>
      <c r="Q72" s="28"/>
      <c r="V72" s="78"/>
      <c r="W72" s="79"/>
      <c r="X72" s="79"/>
      <c r="Y72" s="79"/>
      <c r="AA72" s="78"/>
      <c r="AB72" s="79"/>
      <c r="AC72" s="79"/>
      <c r="AD72" s="79"/>
    </row>
    <row r="73" spans="2:30" ht="15.75" customHeight="1" x14ac:dyDescent="0.35">
      <c r="L73" s="78"/>
      <c r="M73" s="79"/>
      <c r="N73" s="79"/>
      <c r="O73" s="79"/>
      <c r="Q73" s="28"/>
      <c r="V73" s="78"/>
      <c r="W73" s="79"/>
      <c r="X73" s="79"/>
      <c r="Y73" s="79"/>
      <c r="AA73" s="78"/>
      <c r="AB73" s="79"/>
      <c r="AC73" s="79"/>
      <c r="AD73" s="79"/>
    </row>
    <row r="74" spans="2:30" ht="15.75" customHeight="1" x14ac:dyDescent="0.35">
      <c r="L74" s="78"/>
      <c r="M74" s="79"/>
      <c r="N74" s="79"/>
      <c r="O74" s="79"/>
      <c r="Q74" s="28"/>
      <c r="V74" s="78"/>
      <c r="W74" s="79"/>
      <c r="X74" s="79"/>
      <c r="Y74" s="79"/>
      <c r="AA74" s="78"/>
      <c r="AB74" s="79"/>
      <c r="AC74" s="79"/>
      <c r="AD74" s="79"/>
    </row>
    <row r="75" spans="2:30" ht="15.75" customHeight="1" x14ac:dyDescent="0.35">
      <c r="L75" s="78"/>
      <c r="M75" s="79"/>
      <c r="N75" s="79"/>
      <c r="O75" s="79"/>
      <c r="Q75" s="28"/>
      <c r="V75" s="78"/>
      <c r="W75" s="79"/>
      <c r="X75" s="79"/>
      <c r="Y75" s="79"/>
      <c r="AA75" s="78"/>
      <c r="AB75" s="79"/>
      <c r="AC75" s="79"/>
      <c r="AD75" s="79"/>
    </row>
    <row r="76" spans="2:30" ht="15.75" customHeight="1" x14ac:dyDescent="0.35">
      <c r="L76" s="78"/>
      <c r="M76" s="79"/>
      <c r="N76" s="79"/>
      <c r="O76" s="79"/>
      <c r="Q76" s="28"/>
      <c r="V76" s="78"/>
      <c r="W76" s="79"/>
      <c r="X76" s="79"/>
      <c r="Y76" s="79"/>
      <c r="AA76" s="78"/>
      <c r="AB76" s="79"/>
      <c r="AC76" s="79"/>
      <c r="AD76" s="79"/>
    </row>
    <row r="77" spans="2:30" ht="15.75" customHeight="1" x14ac:dyDescent="0.35">
      <c r="L77" s="78"/>
      <c r="M77" s="79"/>
      <c r="N77" s="79"/>
      <c r="O77" s="79"/>
      <c r="Q77" s="28"/>
      <c r="V77" s="78"/>
      <c r="W77" s="79"/>
      <c r="X77" s="79"/>
      <c r="Y77" s="79"/>
      <c r="AA77" s="78"/>
      <c r="AB77" s="79"/>
      <c r="AC77" s="79"/>
      <c r="AD77" s="79"/>
    </row>
    <row r="78" spans="2:30" ht="15.75" customHeight="1" x14ac:dyDescent="0.35">
      <c r="L78" s="84"/>
      <c r="M78" s="79"/>
      <c r="N78" s="79"/>
      <c r="O78" s="79"/>
      <c r="Q78" s="29"/>
      <c r="V78" s="94"/>
      <c r="W78" s="79"/>
      <c r="X78" s="79"/>
      <c r="Y78" s="79"/>
      <c r="AA78" s="84"/>
      <c r="AB78" s="79"/>
      <c r="AC78" s="79"/>
      <c r="AD78" s="79"/>
    </row>
    <row r="79" spans="2:30" ht="15.75" customHeight="1" x14ac:dyDescent="0.35">
      <c r="L79" s="78"/>
      <c r="M79" s="79"/>
      <c r="N79" s="79"/>
      <c r="O79" s="79"/>
      <c r="Q79" s="28"/>
      <c r="V79" s="78"/>
      <c r="W79" s="79"/>
      <c r="X79" s="79"/>
      <c r="Y79" s="79"/>
      <c r="AA79" s="78"/>
      <c r="AB79" s="79"/>
      <c r="AC79" s="79"/>
      <c r="AD79" s="79"/>
    </row>
    <row r="80" spans="2:30" ht="15.75" customHeight="1" x14ac:dyDescent="0.35">
      <c r="L80" s="78"/>
      <c r="M80" s="79"/>
      <c r="N80" s="79"/>
      <c r="O80" s="79"/>
      <c r="Q80" s="28"/>
      <c r="V80" s="78"/>
      <c r="W80" s="79"/>
      <c r="X80" s="79"/>
      <c r="Y80" s="79"/>
      <c r="AA80" s="78"/>
      <c r="AB80" s="79"/>
      <c r="AC80" s="79"/>
      <c r="AD80" s="79"/>
    </row>
    <row r="81" spans="7:30" ht="15.75" customHeight="1" x14ac:dyDescent="0.35">
      <c r="L81" s="78"/>
      <c r="M81" s="79"/>
      <c r="N81" s="79"/>
      <c r="O81" s="79"/>
      <c r="Q81" s="28"/>
      <c r="V81" s="78"/>
      <c r="W81" s="79"/>
      <c r="X81" s="79"/>
      <c r="Y81" s="79"/>
      <c r="AA81" s="78"/>
      <c r="AB81" s="79"/>
      <c r="AC81" s="79"/>
      <c r="AD81" s="79"/>
    </row>
    <row r="82" spans="7:30" ht="15.75" customHeight="1" x14ac:dyDescent="0.35">
      <c r="L82" s="78"/>
      <c r="M82" s="79"/>
      <c r="N82" s="79"/>
      <c r="O82" s="79"/>
      <c r="Q82" s="29"/>
      <c r="V82" s="94"/>
      <c r="W82" s="79"/>
      <c r="X82" s="79"/>
      <c r="Y82" s="79"/>
      <c r="AA82" s="84"/>
      <c r="AB82" s="79"/>
      <c r="AC82" s="79"/>
      <c r="AD82" s="79"/>
    </row>
    <row r="83" spans="7:30" ht="15.75" customHeight="1" x14ac:dyDescent="0.35">
      <c r="L83" s="94"/>
      <c r="M83" s="79"/>
      <c r="N83" s="79"/>
      <c r="O83" s="79"/>
      <c r="Q83" s="28"/>
      <c r="V83" s="78"/>
      <c r="W83" s="79"/>
      <c r="X83" s="79"/>
      <c r="Y83" s="79"/>
      <c r="AA83" s="78"/>
      <c r="AB83" s="79"/>
      <c r="AC83" s="79"/>
      <c r="AD83" s="79"/>
    </row>
    <row r="84" spans="7:30" ht="15.75" customHeight="1" x14ac:dyDescent="0.35">
      <c r="L84" s="79"/>
      <c r="M84" s="79"/>
      <c r="N84" s="79"/>
      <c r="O84" s="79"/>
      <c r="Q84" s="28"/>
      <c r="V84" s="78"/>
      <c r="W84" s="79"/>
      <c r="X84" s="79"/>
      <c r="Y84" s="79"/>
      <c r="AA84" s="78"/>
      <c r="AB84" s="79"/>
      <c r="AC84" s="79"/>
      <c r="AD84" s="79"/>
    </row>
    <row r="85" spans="7:30" ht="15.75" customHeight="1" x14ac:dyDescent="0.35">
      <c r="L85" s="78"/>
      <c r="M85" s="79"/>
      <c r="N85" s="79"/>
      <c r="O85" s="79"/>
      <c r="Q85" s="28"/>
      <c r="V85" s="78"/>
      <c r="W85" s="79"/>
      <c r="X85" s="79"/>
      <c r="Y85" s="79"/>
      <c r="AA85" s="78"/>
      <c r="AB85" s="79"/>
      <c r="AC85" s="79"/>
      <c r="AD85" s="79"/>
    </row>
    <row r="86" spans="7:30" ht="15.75" customHeight="1" x14ac:dyDescent="0.35">
      <c r="L86" s="78"/>
      <c r="M86" s="79"/>
      <c r="N86" s="79"/>
      <c r="O86" s="79"/>
      <c r="Q86" s="28"/>
      <c r="V86" s="78"/>
      <c r="W86" s="79"/>
      <c r="X86" s="79"/>
      <c r="Y86" s="79"/>
      <c r="AA86" s="78"/>
      <c r="AB86" s="79"/>
      <c r="AC86" s="79"/>
      <c r="AD86" s="79"/>
    </row>
    <row r="87" spans="7:30" ht="15.75" customHeight="1" x14ac:dyDescent="0.35">
      <c r="L87" s="78"/>
      <c r="M87" s="79"/>
      <c r="N87" s="79"/>
      <c r="O87" s="79"/>
      <c r="Q87" s="28"/>
      <c r="V87" s="78"/>
      <c r="W87" s="79"/>
      <c r="X87" s="79"/>
      <c r="Y87" s="79"/>
      <c r="AA87" s="78"/>
      <c r="AB87" s="79"/>
      <c r="AC87" s="79"/>
      <c r="AD87" s="79"/>
    </row>
    <row r="88" spans="7:30" ht="15.75" customHeight="1" x14ac:dyDescent="0.35">
      <c r="L88" s="78"/>
      <c r="M88" s="79"/>
      <c r="N88" s="79"/>
      <c r="O88" s="79"/>
      <c r="Q88" s="28"/>
      <c r="V88" s="94"/>
      <c r="W88" s="79"/>
      <c r="X88" s="79"/>
      <c r="Y88" s="79"/>
      <c r="AA88" s="84"/>
      <c r="AB88" s="79"/>
      <c r="AC88" s="79"/>
      <c r="AD88" s="79"/>
    </row>
    <row r="89" spans="7:30" ht="15.75" customHeight="1" x14ac:dyDescent="0.35">
      <c r="L89" s="84"/>
      <c r="M89" s="79"/>
      <c r="N89" s="79"/>
      <c r="O89" s="79"/>
      <c r="Q89" s="29"/>
      <c r="V89" s="78"/>
      <c r="W89" s="79"/>
      <c r="X89" s="79"/>
      <c r="Y89" s="79"/>
      <c r="AA89" s="78"/>
      <c r="AB89" s="79"/>
      <c r="AC89" s="79"/>
      <c r="AD89" s="79"/>
    </row>
    <row r="90" spans="7:30" ht="15.75" customHeight="1" x14ac:dyDescent="0.35">
      <c r="L90" s="78"/>
      <c r="M90" s="79"/>
      <c r="N90" s="79"/>
      <c r="O90" s="79"/>
      <c r="Q90" s="28"/>
      <c r="V90" s="78"/>
      <c r="W90" s="79"/>
      <c r="X90" s="79"/>
      <c r="Y90" s="79"/>
      <c r="AA90" s="78"/>
      <c r="AB90" s="79"/>
      <c r="AC90" s="79"/>
      <c r="AD90" s="79"/>
    </row>
    <row r="91" spans="7:30" ht="15.75" customHeight="1" x14ac:dyDescent="0.35">
      <c r="L91" s="78"/>
      <c r="M91" s="79"/>
      <c r="N91" s="79"/>
      <c r="O91" s="79"/>
      <c r="Q91" s="28"/>
      <c r="V91" s="78"/>
      <c r="W91" s="79"/>
      <c r="X91" s="79"/>
      <c r="Y91" s="79"/>
      <c r="AA91" s="78"/>
      <c r="AB91" s="79"/>
      <c r="AC91" s="79"/>
      <c r="AD91" s="79"/>
    </row>
    <row r="92" spans="7:30" ht="15.75" customHeight="1" x14ac:dyDescent="0.35"/>
    <row r="93" spans="7:30" ht="15.75" customHeight="1" x14ac:dyDescent="0.35">
      <c r="G93" s="31"/>
    </row>
    <row r="94" spans="7:30" ht="15.75" customHeight="1" x14ac:dyDescent="0.35"/>
    <row r="95" spans="7:30" ht="15.75" customHeight="1" x14ac:dyDescent="0.35"/>
    <row r="96" spans="7:30" ht="15.75" customHeight="1" x14ac:dyDescent="0.35"/>
    <row r="97" spans="12:30" ht="33" customHeight="1" x14ac:dyDescent="0.35"/>
    <row r="98" spans="12:30" ht="15.75" customHeight="1" x14ac:dyDescent="0.35"/>
    <row r="99" spans="12:30" ht="15.75" customHeight="1" x14ac:dyDescent="0.35"/>
    <row r="100" spans="12:30" ht="15.75" customHeight="1" x14ac:dyDescent="0.35"/>
    <row r="101" spans="12:30" ht="15.75" customHeight="1" x14ac:dyDescent="0.35"/>
    <row r="102" spans="12:30" ht="15.75" customHeight="1" x14ac:dyDescent="0.35"/>
    <row r="103" spans="12:30" ht="15.75" customHeight="1" x14ac:dyDescent="0.35"/>
    <row r="104" spans="12:30" ht="15.75" customHeight="1" x14ac:dyDescent="0.35"/>
    <row r="105" spans="12:30" ht="15.75" customHeight="1" x14ac:dyDescent="0.35"/>
    <row r="106" spans="12:30" ht="15.75" customHeight="1" x14ac:dyDescent="0.35"/>
    <row r="107" spans="12:30" ht="15.75" customHeight="1" x14ac:dyDescent="0.35"/>
    <row r="108" spans="12:30" ht="15.75" customHeight="1" x14ac:dyDescent="0.35"/>
    <row r="109" spans="12:30" ht="15.75" customHeight="1" x14ac:dyDescent="0.35"/>
    <row r="110" spans="12:30" ht="15.75" customHeight="1" x14ac:dyDescent="0.35"/>
    <row r="111" spans="12:30" ht="15.75" customHeight="1" x14ac:dyDescent="0.35">
      <c r="L111" s="32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/>
    </row>
    <row r="112" spans="12:30" ht="15.75" customHeight="1" x14ac:dyDescent="0.35">
      <c r="L112" s="35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7"/>
    </row>
    <row r="113" spans="2:27" ht="15.75" customHeight="1" x14ac:dyDescent="0.35"/>
    <row r="114" spans="2:27" ht="15.75" customHeight="1" x14ac:dyDescent="0.35"/>
    <row r="115" spans="2:27" ht="15.75" customHeight="1" x14ac:dyDescent="0.35">
      <c r="L115" s="27"/>
      <c r="Q115" s="27"/>
      <c r="V115" s="27"/>
      <c r="AA115" s="27"/>
    </row>
    <row r="116" spans="2:27" ht="15.75" customHeight="1" x14ac:dyDescent="0.35">
      <c r="L116" s="28"/>
      <c r="Q116" s="28"/>
      <c r="V116" s="28"/>
      <c r="AA116" s="28"/>
    </row>
    <row r="117" spans="2:27" ht="15.75" customHeight="1" x14ac:dyDescent="0.35">
      <c r="L117" s="28"/>
      <c r="Q117" s="28"/>
      <c r="V117" s="28"/>
      <c r="AA117" s="28"/>
    </row>
    <row r="118" spans="2:27" ht="15.75" customHeight="1" x14ac:dyDescent="0.35">
      <c r="L118" s="28"/>
      <c r="Q118" s="28"/>
      <c r="V118" s="28"/>
      <c r="AA118" s="28"/>
    </row>
    <row r="119" spans="2:27" ht="15.75" customHeight="1" thickBot="1" x14ac:dyDescent="0.4">
      <c r="L119" s="28"/>
      <c r="Q119" s="28"/>
      <c r="V119" s="28"/>
      <c r="AA119" s="28"/>
    </row>
    <row r="120" spans="2:27" ht="35" customHeight="1" thickBot="1" x14ac:dyDescent="0.4">
      <c r="B120" s="85" t="s">
        <v>48</v>
      </c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7"/>
      <c r="V120" s="28"/>
      <c r="AA120" s="28"/>
    </row>
    <row r="121" spans="2:27" ht="15.75" customHeight="1" thickBot="1" x14ac:dyDescent="0.4">
      <c r="B121" s="88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89"/>
      <c r="V121" s="28"/>
      <c r="AA121" s="28"/>
    </row>
    <row r="122" spans="2:27" ht="15.75" customHeight="1" x14ac:dyDescent="0.35">
      <c r="B122" s="90" t="s">
        <v>0</v>
      </c>
      <c r="C122" s="70" t="s">
        <v>1</v>
      </c>
      <c r="D122" s="92" t="s">
        <v>2</v>
      </c>
      <c r="E122" s="10" t="s">
        <v>3</v>
      </c>
      <c r="F122" s="11">
        <v>44512</v>
      </c>
      <c r="G122" s="11">
        <v>44513</v>
      </c>
      <c r="H122" s="11">
        <v>44514</v>
      </c>
      <c r="I122" s="11">
        <v>44515</v>
      </c>
      <c r="J122" s="11">
        <v>44516</v>
      </c>
      <c r="K122" s="11">
        <v>44517</v>
      </c>
      <c r="L122" s="11">
        <v>44518</v>
      </c>
      <c r="M122" s="11">
        <v>44519</v>
      </c>
      <c r="N122" s="11">
        <v>44520</v>
      </c>
      <c r="O122" s="11">
        <v>44521</v>
      </c>
      <c r="P122" s="11">
        <v>44522</v>
      </c>
      <c r="Q122" s="11">
        <v>44523</v>
      </c>
      <c r="R122" s="11">
        <v>44524</v>
      </c>
      <c r="S122" s="11">
        <v>44525</v>
      </c>
      <c r="V122" s="29"/>
      <c r="AA122" s="29"/>
    </row>
    <row r="123" spans="2:27" ht="15.75" customHeight="1" thickBot="1" x14ac:dyDescent="0.4">
      <c r="B123" s="91"/>
      <c r="C123" s="71"/>
      <c r="D123" s="93"/>
      <c r="E123" s="12" t="s">
        <v>4</v>
      </c>
      <c r="F123" s="13" t="s">
        <v>5</v>
      </c>
      <c r="G123" s="13" t="s">
        <v>6</v>
      </c>
      <c r="H123" s="13" t="s">
        <v>7</v>
      </c>
      <c r="I123" s="13" t="s">
        <v>8</v>
      </c>
      <c r="J123" s="13" t="s">
        <v>9</v>
      </c>
      <c r="K123" s="13" t="s">
        <v>10</v>
      </c>
      <c r="L123" s="13" t="s">
        <v>11</v>
      </c>
      <c r="M123" s="13" t="s">
        <v>12</v>
      </c>
      <c r="N123" s="13" t="s">
        <v>13</v>
      </c>
      <c r="O123" s="13" t="s">
        <v>14</v>
      </c>
      <c r="P123" s="13" t="s">
        <v>15</v>
      </c>
      <c r="Q123" s="13" t="s">
        <v>16</v>
      </c>
      <c r="R123" s="13" t="s">
        <v>17</v>
      </c>
      <c r="S123" s="13" t="s">
        <v>55</v>
      </c>
      <c r="V123" s="28"/>
      <c r="AA123" s="28"/>
    </row>
    <row r="124" spans="2:27" ht="15.75" customHeight="1" x14ac:dyDescent="0.35">
      <c r="B124" s="14" t="s">
        <v>33</v>
      </c>
      <c r="C124" s="15" t="s">
        <v>36</v>
      </c>
      <c r="D124" s="15" t="s">
        <v>42</v>
      </c>
      <c r="E124" s="15">
        <v>14</v>
      </c>
      <c r="F124" s="15"/>
      <c r="G124" s="15"/>
      <c r="H124" s="15"/>
      <c r="I124" s="15"/>
      <c r="J124" s="15">
        <v>2</v>
      </c>
      <c r="K124" s="15">
        <v>1</v>
      </c>
      <c r="L124" s="15"/>
      <c r="M124" s="15">
        <v>3</v>
      </c>
      <c r="N124" s="15">
        <v>1</v>
      </c>
      <c r="O124" s="15"/>
      <c r="P124" s="15">
        <v>2</v>
      </c>
      <c r="Q124" s="15">
        <v>3</v>
      </c>
      <c r="R124" s="15">
        <v>2</v>
      </c>
      <c r="S124" s="16"/>
      <c r="V124" s="28"/>
      <c r="AA124" s="28"/>
    </row>
    <row r="125" spans="2:27" ht="15.75" customHeight="1" x14ac:dyDescent="0.35">
      <c r="B125" s="7" t="s">
        <v>34</v>
      </c>
      <c r="C125" s="6" t="s">
        <v>37</v>
      </c>
      <c r="D125" s="6" t="s">
        <v>45</v>
      </c>
      <c r="E125" s="6">
        <v>14</v>
      </c>
      <c r="F125" s="6"/>
      <c r="G125" s="6"/>
      <c r="H125" s="6"/>
      <c r="I125" s="6"/>
      <c r="J125" s="6"/>
      <c r="K125" s="6">
        <v>2</v>
      </c>
      <c r="L125" s="6"/>
      <c r="M125" s="6">
        <v>3</v>
      </c>
      <c r="N125" s="6">
        <v>2</v>
      </c>
      <c r="O125" s="6">
        <v>1</v>
      </c>
      <c r="P125" s="6"/>
      <c r="Q125" s="6">
        <v>4</v>
      </c>
      <c r="R125" s="6">
        <v>2</v>
      </c>
      <c r="S125" s="17"/>
      <c r="V125" s="28"/>
      <c r="AA125" s="28"/>
    </row>
    <row r="126" spans="2:27" ht="15.75" customHeight="1" x14ac:dyDescent="0.35">
      <c r="B126" s="7" t="s">
        <v>35</v>
      </c>
      <c r="C126" s="6" t="s">
        <v>39</v>
      </c>
      <c r="D126" s="6" t="s">
        <v>43</v>
      </c>
      <c r="E126" s="6">
        <v>14</v>
      </c>
      <c r="F126" s="6"/>
      <c r="G126" s="6"/>
      <c r="H126" s="6"/>
      <c r="I126" s="6"/>
      <c r="J126" s="6">
        <v>2</v>
      </c>
      <c r="K126" s="6">
        <v>3</v>
      </c>
      <c r="L126" s="6">
        <v>2</v>
      </c>
      <c r="M126" s="6">
        <v>2</v>
      </c>
      <c r="N126" s="6"/>
      <c r="O126" s="6"/>
      <c r="P126" s="6">
        <v>2</v>
      </c>
      <c r="Q126" s="6">
        <v>1</v>
      </c>
      <c r="R126" s="6">
        <v>2</v>
      </c>
      <c r="S126" s="17"/>
      <c r="V126" s="28"/>
      <c r="AA126" s="28"/>
    </row>
    <row r="127" spans="2:27" ht="15.75" customHeight="1" x14ac:dyDescent="0.35">
      <c r="B127" s="7" t="s">
        <v>31</v>
      </c>
      <c r="C127" s="6" t="s">
        <v>32</v>
      </c>
      <c r="D127" s="6" t="s">
        <v>44</v>
      </c>
      <c r="E127" s="6">
        <v>10</v>
      </c>
      <c r="F127" s="6"/>
      <c r="G127" s="6"/>
      <c r="H127" s="6"/>
      <c r="I127" s="6"/>
      <c r="J127" s="6">
        <v>1</v>
      </c>
      <c r="K127" s="6">
        <v>1</v>
      </c>
      <c r="L127" s="6"/>
      <c r="M127" s="6"/>
      <c r="N127" s="6"/>
      <c r="O127" s="6">
        <v>3</v>
      </c>
      <c r="P127" s="6">
        <v>5</v>
      </c>
      <c r="Q127" s="6"/>
      <c r="R127" s="6"/>
      <c r="S127" s="17"/>
      <c r="V127" s="29"/>
      <c r="AA127" s="29"/>
    </row>
    <row r="128" spans="2:27" ht="15.75" customHeight="1" x14ac:dyDescent="0.35">
      <c r="B128" s="7" t="s">
        <v>38</v>
      </c>
      <c r="C128" s="6" t="s">
        <v>40</v>
      </c>
      <c r="D128" s="6" t="s">
        <v>44</v>
      </c>
      <c r="E128" s="6">
        <v>4</v>
      </c>
      <c r="F128" s="6"/>
      <c r="G128" s="6"/>
      <c r="H128" s="6"/>
      <c r="I128" s="6"/>
      <c r="J128" s="6"/>
      <c r="K128" s="6"/>
      <c r="L128" s="6"/>
      <c r="M128" s="6"/>
      <c r="N128" s="6">
        <v>2</v>
      </c>
      <c r="O128" s="6"/>
      <c r="P128" s="6"/>
      <c r="Q128" s="6">
        <v>2</v>
      </c>
      <c r="R128" s="6"/>
      <c r="S128" s="17"/>
      <c r="V128" s="28"/>
      <c r="AA128" s="28"/>
    </row>
    <row r="129" spans="2:27" ht="15.75" customHeight="1" thickBot="1" x14ac:dyDescent="0.4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1"/>
      <c r="V129" s="28"/>
      <c r="AA129" s="28"/>
    </row>
    <row r="130" spans="2:27" ht="15.75" customHeight="1" x14ac:dyDescent="0.35">
      <c r="B130" s="80" t="s">
        <v>25</v>
      </c>
      <c r="C130" s="81"/>
      <c r="D130" s="22"/>
      <c r="E130" s="22">
        <f>SUM(E124:E129)</f>
        <v>56</v>
      </c>
      <c r="F130" s="22">
        <f t="shared" ref="F130:S130" si="2">E130-SUM(F124:F129)</f>
        <v>56</v>
      </c>
      <c r="G130" s="22">
        <f t="shared" si="2"/>
        <v>56</v>
      </c>
      <c r="H130" s="22">
        <f t="shared" si="2"/>
        <v>56</v>
      </c>
      <c r="I130" s="22">
        <f t="shared" si="2"/>
        <v>56</v>
      </c>
      <c r="J130" s="22">
        <f t="shared" si="2"/>
        <v>51</v>
      </c>
      <c r="K130" s="22">
        <f t="shared" si="2"/>
        <v>44</v>
      </c>
      <c r="L130" s="22">
        <f t="shared" si="2"/>
        <v>42</v>
      </c>
      <c r="M130" s="22">
        <f t="shared" si="2"/>
        <v>34</v>
      </c>
      <c r="N130" s="22">
        <f t="shared" si="2"/>
        <v>29</v>
      </c>
      <c r="O130" s="22">
        <f t="shared" si="2"/>
        <v>25</v>
      </c>
      <c r="P130" s="22">
        <f t="shared" si="2"/>
        <v>16</v>
      </c>
      <c r="Q130" s="22">
        <f t="shared" si="2"/>
        <v>6</v>
      </c>
      <c r="R130" s="22">
        <f t="shared" si="2"/>
        <v>0</v>
      </c>
      <c r="S130" s="23">
        <f t="shared" si="2"/>
        <v>0</v>
      </c>
      <c r="V130" s="28"/>
      <c r="AA130" s="28"/>
    </row>
    <row r="131" spans="2:27" ht="15.75" customHeight="1" thickBot="1" x14ac:dyDescent="0.4">
      <c r="B131" s="82" t="s">
        <v>26</v>
      </c>
      <c r="C131" s="83"/>
      <c r="D131" s="24"/>
      <c r="E131" s="24">
        <f>SUM(E124:E129)</f>
        <v>56</v>
      </c>
      <c r="F131" s="24">
        <f>$E$131-($E$131/14*1)</f>
        <v>52</v>
      </c>
      <c r="G131" s="24">
        <f>$E$131-($E$131/14*2)</f>
        <v>48</v>
      </c>
      <c r="H131" s="24">
        <f>$E$131-($E$131/14*3)</f>
        <v>44</v>
      </c>
      <c r="I131" s="24">
        <f>$E$131-($E$131/14*4)</f>
        <v>40</v>
      </c>
      <c r="J131" s="24">
        <f>$E$131-($E$131/14*5)</f>
        <v>36</v>
      </c>
      <c r="K131" s="24">
        <f>$E$131-($E$131/14*6)</f>
        <v>32</v>
      </c>
      <c r="L131" s="24">
        <f>$E$131-($E$131/14*7)</f>
        <v>28</v>
      </c>
      <c r="M131" s="24">
        <f>$E$131-($E$131/14*8)</f>
        <v>24</v>
      </c>
      <c r="N131" s="24">
        <f>$E$131-($E$131/14*9)</f>
        <v>20</v>
      </c>
      <c r="O131" s="24">
        <f>$E$131-($E$131/14*10)</f>
        <v>16</v>
      </c>
      <c r="P131" s="24">
        <f>$E$131-($E$131/14*11)</f>
        <v>12</v>
      </c>
      <c r="Q131" s="24">
        <f>$E$131-($E$131/14*12)</f>
        <v>8</v>
      </c>
      <c r="R131" s="24">
        <f>$E$131-($E$131/14*13)</f>
        <v>4</v>
      </c>
      <c r="S131" s="25">
        <f>$E$131-($E$131/14*14)</f>
        <v>0</v>
      </c>
      <c r="V131" s="28"/>
      <c r="AA131" s="28"/>
    </row>
    <row r="132" spans="2:27" ht="15.75" customHeight="1" x14ac:dyDescent="0.35">
      <c r="L132" s="28"/>
      <c r="Q132" s="28"/>
      <c r="V132" s="28"/>
      <c r="AA132" s="28"/>
    </row>
    <row r="133" spans="2:27" ht="15.75" customHeight="1" x14ac:dyDescent="0.35">
      <c r="L133" s="29"/>
      <c r="Q133" s="29"/>
      <c r="V133" s="29"/>
      <c r="AA133" s="29"/>
    </row>
    <row r="134" spans="2:27" ht="15.75" customHeight="1" x14ac:dyDescent="0.35">
      <c r="Q134" s="28"/>
      <c r="V134" s="28"/>
      <c r="AA134" s="28"/>
    </row>
    <row r="135" spans="2:27" ht="15.75" customHeight="1" x14ac:dyDescent="0.35">
      <c r="L135" s="28"/>
      <c r="Q135" s="28"/>
      <c r="V135" s="28"/>
      <c r="AA135" s="28"/>
    </row>
    <row r="136" spans="2:27" ht="15.75" customHeight="1" x14ac:dyDescent="0.35"/>
    <row r="137" spans="2:27" ht="15.75" customHeight="1" x14ac:dyDescent="0.35"/>
    <row r="138" spans="2:27" ht="15.75" customHeight="1" x14ac:dyDescent="0.35"/>
    <row r="139" spans="2:27" ht="15.75" customHeight="1" x14ac:dyDescent="0.35"/>
    <row r="140" spans="2:27" ht="15.75" customHeight="1" x14ac:dyDescent="0.35"/>
    <row r="141" spans="2:27" ht="15.75" customHeight="1" x14ac:dyDescent="0.35">
      <c r="L141" s="27"/>
      <c r="Q141" s="27"/>
      <c r="V141" s="27"/>
      <c r="AA141" s="27"/>
    </row>
    <row r="142" spans="2:27" ht="15.75" customHeight="1" x14ac:dyDescent="0.35">
      <c r="L142" s="28"/>
      <c r="Q142" s="28"/>
      <c r="V142" s="28"/>
      <c r="AA142" s="28"/>
    </row>
    <row r="143" spans="2:27" ht="15.75" customHeight="1" x14ac:dyDescent="0.35">
      <c r="L143" s="28"/>
      <c r="Q143" s="28"/>
      <c r="V143" s="28"/>
      <c r="AA143" s="28"/>
    </row>
    <row r="144" spans="2:27" ht="15.75" customHeight="1" x14ac:dyDescent="0.35">
      <c r="L144" s="28"/>
      <c r="Q144" s="28"/>
      <c r="V144" s="28"/>
      <c r="AA144" s="28"/>
    </row>
    <row r="145" spans="12:27" ht="15.75" customHeight="1" x14ac:dyDescent="0.35">
      <c r="L145" s="28"/>
      <c r="Q145" s="28"/>
      <c r="V145" s="28"/>
      <c r="AA145" s="28"/>
    </row>
    <row r="146" spans="12:27" ht="15.75" customHeight="1" x14ac:dyDescent="0.35">
      <c r="L146" s="28"/>
      <c r="Q146" s="28"/>
      <c r="V146" s="28"/>
      <c r="AA146" s="28"/>
    </row>
    <row r="147" spans="12:27" ht="15.75" customHeight="1" x14ac:dyDescent="0.35">
      <c r="L147" s="28"/>
      <c r="Q147" s="28"/>
      <c r="V147" s="28"/>
      <c r="AA147" s="28"/>
    </row>
    <row r="148" spans="12:27" ht="15.75" customHeight="1" x14ac:dyDescent="0.35">
      <c r="L148" s="29"/>
      <c r="Q148" s="29"/>
      <c r="V148" s="28"/>
      <c r="AA148" s="28"/>
    </row>
    <row r="149" spans="12:27" ht="15.75" customHeight="1" x14ac:dyDescent="0.35">
      <c r="Q149" s="28"/>
      <c r="V149" s="29"/>
      <c r="AA149" s="29"/>
    </row>
    <row r="150" spans="12:27" ht="15.75" customHeight="1" x14ac:dyDescent="0.35">
      <c r="L150" s="28"/>
      <c r="Q150" s="28"/>
      <c r="V150" s="28"/>
      <c r="AA150" s="28"/>
    </row>
    <row r="151" spans="12:27" ht="15.75" customHeight="1" x14ac:dyDescent="0.35">
      <c r="L151" s="28"/>
      <c r="Q151" s="28"/>
      <c r="V151" s="28"/>
      <c r="AA151" s="28"/>
    </row>
    <row r="152" spans="12:27" ht="15.75" customHeight="1" x14ac:dyDescent="0.35">
      <c r="L152" s="28"/>
      <c r="Q152" s="28"/>
      <c r="V152" s="28"/>
      <c r="AA152" s="28"/>
    </row>
    <row r="153" spans="12:27" ht="15.75" customHeight="1" x14ac:dyDescent="0.35">
      <c r="L153" s="29"/>
      <c r="Q153" s="29"/>
      <c r="V153" s="29"/>
      <c r="AA153" s="29"/>
    </row>
    <row r="154" spans="12:27" ht="15.75" customHeight="1" x14ac:dyDescent="0.35">
      <c r="Q154" s="28"/>
      <c r="V154" s="28"/>
      <c r="AA154" s="28"/>
    </row>
    <row r="155" spans="12:27" ht="15.75" customHeight="1" x14ac:dyDescent="0.35">
      <c r="L155" s="28"/>
      <c r="Q155" s="28"/>
      <c r="V155" s="28"/>
      <c r="AA155" s="28"/>
    </row>
    <row r="156" spans="12:27" ht="15.75" customHeight="1" x14ac:dyDescent="0.35">
      <c r="L156" s="28"/>
      <c r="Q156" s="28"/>
      <c r="V156" s="28"/>
      <c r="AA156" s="28"/>
    </row>
    <row r="157" spans="12:27" ht="15.75" customHeight="1" x14ac:dyDescent="0.35">
      <c r="L157" s="28"/>
      <c r="Q157" s="28"/>
      <c r="V157" s="28"/>
      <c r="AA157" s="28"/>
    </row>
    <row r="158" spans="12:27" ht="15.75" customHeight="1" x14ac:dyDescent="0.35">
      <c r="L158" s="28"/>
      <c r="Q158" s="28"/>
      <c r="V158" s="28"/>
      <c r="AA158" s="28"/>
    </row>
    <row r="159" spans="12:27" ht="15.75" customHeight="1" x14ac:dyDescent="0.35">
      <c r="L159" s="29"/>
      <c r="Q159" s="29"/>
      <c r="V159" s="29"/>
      <c r="AA159" s="29"/>
    </row>
    <row r="160" spans="12:27" ht="15.75" customHeight="1" x14ac:dyDescent="0.35">
      <c r="L160" s="28"/>
      <c r="Q160" s="28"/>
      <c r="V160" s="28"/>
      <c r="AA160" s="28"/>
    </row>
    <row r="161" spans="12:27" ht="15.75" customHeight="1" x14ac:dyDescent="0.35">
      <c r="L161" s="28"/>
      <c r="Q161" s="28"/>
      <c r="V161" s="28"/>
      <c r="AA161" s="28"/>
    </row>
    <row r="162" spans="12:27" ht="15.75" customHeight="1" x14ac:dyDescent="0.35"/>
    <row r="163" spans="12:27" ht="15.75" customHeight="1" x14ac:dyDescent="0.35"/>
    <row r="164" spans="12:27" ht="15.75" customHeight="1" x14ac:dyDescent="0.35"/>
    <row r="165" spans="12:27" ht="15.75" customHeight="1" x14ac:dyDescent="0.35"/>
    <row r="166" spans="12:27" ht="15.75" customHeight="1" x14ac:dyDescent="0.35">
      <c r="L166" s="27"/>
      <c r="Q166" s="27"/>
      <c r="V166" s="27"/>
      <c r="AA166" s="27"/>
    </row>
    <row r="167" spans="12:27" ht="15.75" customHeight="1" x14ac:dyDescent="0.35">
      <c r="L167" s="28"/>
      <c r="Q167" s="28"/>
      <c r="V167" s="28"/>
      <c r="AA167" s="28"/>
    </row>
    <row r="168" spans="12:27" ht="15.75" customHeight="1" x14ac:dyDescent="0.35">
      <c r="L168" s="28"/>
      <c r="Q168" s="28"/>
      <c r="V168" s="28"/>
      <c r="AA168" s="28"/>
    </row>
    <row r="169" spans="12:27" ht="15.75" customHeight="1" x14ac:dyDescent="0.35">
      <c r="L169" s="28"/>
      <c r="Q169" s="28"/>
      <c r="V169" s="28"/>
      <c r="AA169" s="28"/>
    </row>
    <row r="170" spans="12:27" ht="15.75" customHeight="1" x14ac:dyDescent="0.35">
      <c r="L170" s="28"/>
      <c r="Q170" s="28"/>
      <c r="V170" s="28"/>
      <c r="AA170" s="28"/>
    </row>
    <row r="171" spans="12:27" ht="15.75" customHeight="1" x14ac:dyDescent="0.35">
      <c r="L171" s="28"/>
      <c r="Q171" s="28"/>
      <c r="V171" s="28"/>
      <c r="AA171" s="28"/>
    </row>
    <row r="172" spans="12:27" ht="15.75" customHeight="1" x14ac:dyDescent="0.35">
      <c r="L172" s="28"/>
      <c r="Q172" s="28"/>
      <c r="V172" s="28"/>
      <c r="AA172" s="28"/>
    </row>
    <row r="173" spans="12:27" ht="15.75" customHeight="1" x14ac:dyDescent="0.35">
      <c r="L173" s="29"/>
      <c r="Q173" s="29"/>
      <c r="V173" s="29"/>
      <c r="AA173" s="29"/>
    </row>
    <row r="174" spans="12:27" ht="15.75" customHeight="1" x14ac:dyDescent="0.35">
      <c r="L174" s="28"/>
      <c r="Q174" s="28"/>
      <c r="V174" s="28"/>
      <c r="AA174" s="28"/>
    </row>
    <row r="175" spans="12:27" ht="15.75" customHeight="1" x14ac:dyDescent="0.35">
      <c r="L175" s="28"/>
      <c r="Q175" s="28"/>
      <c r="V175" s="28"/>
      <c r="AA175" s="28"/>
    </row>
    <row r="176" spans="12:27" ht="15.75" customHeight="1" x14ac:dyDescent="0.35">
      <c r="L176" s="28"/>
      <c r="Q176" s="28"/>
      <c r="V176" s="28"/>
      <c r="AA176" s="28"/>
    </row>
    <row r="177" spans="2:27" ht="15.75" customHeight="1" x14ac:dyDescent="0.35">
      <c r="L177" s="28"/>
      <c r="Q177" s="28"/>
      <c r="V177" s="28"/>
      <c r="AA177" s="28"/>
    </row>
    <row r="178" spans="2:27" ht="15.75" customHeight="1" x14ac:dyDescent="0.35">
      <c r="L178" s="28"/>
      <c r="Q178" s="29"/>
      <c r="V178" s="29"/>
      <c r="AA178" s="29"/>
    </row>
    <row r="179" spans="2:27" ht="35" customHeight="1" thickBot="1" x14ac:dyDescent="0.4">
      <c r="B179" s="96" t="s">
        <v>56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7"/>
      <c r="Q179" s="28"/>
      <c r="V179" s="28"/>
      <c r="AA179" s="28"/>
    </row>
    <row r="180" spans="2:27" ht="15.75" customHeight="1" x14ac:dyDescent="0.35">
      <c r="B180" s="68" t="s">
        <v>0</v>
      </c>
      <c r="C180" s="70" t="s">
        <v>1</v>
      </c>
      <c r="D180" s="72" t="s">
        <v>2</v>
      </c>
      <c r="E180" s="38" t="s">
        <v>3</v>
      </c>
      <c r="F180" s="39">
        <v>44526</v>
      </c>
      <c r="G180" s="39">
        <v>44527</v>
      </c>
      <c r="H180" s="39">
        <v>44528</v>
      </c>
      <c r="I180" s="39">
        <v>44529</v>
      </c>
      <c r="J180" s="39">
        <v>44530</v>
      </c>
      <c r="K180" s="39">
        <v>44531</v>
      </c>
      <c r="L180" s="39">
        <v>44532</v>
      </c>
      <c r="M180" s="39">
        <v>44533</v>
      </c>
      <c r="Q180" s="28"/>
      <c r="V180" s="28"/>
      <c r="AA180" s="28"/>
    </row>
    <row r="181" spans="2:27" ht="15.75" customHeight="1" thickBot="1" x14ac:dyDescent="0.4">
      <c r="B181" s="69"/>
      <c r="C181" s="71"/>
      <c r="D181" s="73"/>
      <c r="E181" s="40" t="s">
        <v>4</v>
      </c>
      <c r="F181" s="40" t="s">
        <v>5</v>
      </c>
      <c r="G181" s="40" t="s">
        <v>6</v>
      </c>
      <c r="H181" s="40" t="s">
        <v>7</v>
      </c>
      <c r="I181" s="40" t="s">
        <v>8</v>
      </c>
      <c r="J181" s="40" t="s">
        <v>9</v>
      </c>
      <c r="K181" s="40" t="s">
        <v>10</v>
      </c>
      <c r="L181" s="40" t="s">
        <v>11</v>
      </c>
      <c r="M181" s="40" t="s">
        <v>12</v>
      </c>
      <c r="Q181" s="28"/>
      <c r="V181" s="28"/>
      <c r="AA181" s="28"/>
    </row>
    <row r="182" spans="2:27" ht="15.75" customHeight="1" x14ac:dyDescent="0.35">
      <c r="B182" s="41"/>
      <c r="C182" s="42"/>
      <c r="D182" s="8" t="s">
        <v>58</v>
      </c>
      <c r="E182" s="8">
        <v>5</v>
      </c>
      <c r="F182" s="8"/>
      <c r="G182" s="8"/>
      <c r="H182" s="8"/>
      <c r="I182" s="8"/>
      <c r="J182" s="8"/>
      <c r="K182" s="8">
        <v>1</v>
      </c>
      <c r="L182" s="8">
        <v>2</v>
      </c>
      <c r="M182" s="43">
        <v>2</v>
      </c>
      <c r="N182" s="44"/>
      <c r="O182" s="44"/>
      <c r="P182" s="44"/>
      <c r="Q182" s="44"/>
      <c r="R182" s="44"/>
      <c r="S182" s="44"/>
      <c r="T182" s="45"/>
      <c r="V182" s="28"/>
      <c r="AA182" s="28"/>
    </row>
    <row r="183" spans="2:27" ht="15.75" customHeight="1" x14ac:dyDescent="0.35">
      <c r="B183" s="46"/>
      <c r="C183" s="47"/>
      <c r="D183" s="8" t="s">
        <v>57</v>
      </c>
      <c r="E183" s="8">
        <v>8</v>
      </c>
      <c r="F183" s="8"/>
      <c r="G183" s="8"/>
      <c r="H183" s="8">
        <v>1</v>
      </c>
      <c r="I183" s="8">
        <v>1</v>
      </c>
      <c r="J183" s="8">
        <v>1</v>
      </c>
      <c r="K183" s="8"/>
      <c r="L183" s="8">
        <v>2</v>
      </c>
      <c r="M183" s="43">
        <v>3</v>
      </c>
      <c r="N183" s="48"/>
      <c r="O183" s="48"/>
      <c r="P183" s="48"/>
      <c r="Q183" s="48"/>
      <c r="R183" s="48"/>
      <c r="S183" s="44"/>
      <c r="T183" s="45"/>
      <c r="V183" s="29"/>
      <c r="AA183" s="29"/>
    </row>
    <row r="184" spans="2:27" ht="15.75" customHeight="1" x14ac:dyDescent="0.35">
      <c r="B184" s="46"/>
      <c r="C184" s="47"/>
      <c r="D184" s="8" t="s">
        <v>59</v>
      </c>
      <c r="E184" s="8">
        <v>8</v>
      </c>
      <c r="F184" s="8"/>
      <c r="G184" s="8"/>
      <c r="H184" s="8"/>
      <c r="I184" s="8"/>
      <c r="J184" s="8">
        <v>2</v>
      </c>
      <c r="K184" s="8">
        <v>1</v>
      </c>
      <c r="L184" s="8">
        <v>2</v>
      </c>
      <c r="M184" s="43">
        <v>3</v>
      </c>
      <c r="N184" s="49"/>
      <c r="O184" s="49"/>
      <c r="P184" s="49"/>
      <c r="Q184" s="49"/>
      <c r="R184" s="49"/>
      <c r="S184" s="49"/>
      <c r="T184" s="45"/>
      <c r="V184" s="28"/>
      <c r="AA184" s="28"/>
    </row>
    <row r="185" spans="2:27" ht="15.75" customHeight="1" x14ac:dyDescent="0.35">
      <c r="B185" s="46"/>
      <c r="C185" s="47"/>
      <c r="D185" s="8" t="s">
        <v>57</v>
      </c>
      <c r="E185" s="8">
        <v>7</v>
      </c>
      <c r="F185" s="8"/>
      <c r="G185" s="8"/>
      <c r="H185" s="8"/>
      <c r="I185" s="8"/>
      <c r="J185" s="8">
        <v>1</v>
      </c>
      <c r="K185" s="8">
        <v>2</v>
      </c>
      <c r="L185" s="8">
        <v>3</v>
      </c>
      <c r="M185" s="43">
        <v>1</v>
      </c>
      <c r="N185" s="50"/>
      <c r="O185" s="50"/>
      <c r="P185" s="50"/>
      <c r="Q185" s="50"/>
      <c r="R185" s="50"/>
      <c r="S185" s="50"/>
      <c r="T185" s="45"/>
      <c r="V185" s="28"/>
      <c r="AA185" s="28"/>
    </row>
    <row r="186" spans="2:27" ht="15.75" customHeight="1" x14ac:dyDescent="0.35">
      <c r="B186" s="46"/>
      <c r="C186" s="47"/>
      <c r="D186" s="8" t="s">
        <v>59</v>
      </c>
      <c r="E186" s="8"/>
      <c r="F186" s="8"/>
      <c r="G186" s="8"/>
      <c r="H186" s="8"/>
      <c r="I186" s="8"/>
      <c r="J186" s="8"/>
      <c r="K186" s="8"/>
      <c r="L186" s="8"/>
      <c r="M186" s="43"/>
      <c r="N186" s="51"/>
      <c r="O186" s="51"/>
      <c r="P186" s="51"/>
      <c r="Q186" s="51"/>
      <c r="R186" s="51"/>
      <c r="S186" s="51"/>
      <c r="T186" s="45"/>
      <c r="V186" s="28"/>
      <c r="AA186" s="28"/>
    </row>
    <row r="187" spans="2:27" ht="15.75" customHeight="1" thickBot="1" x14ac:dyDescent="0.4">
      <c r="B187" s="52"/>
      <c r="C187" s="53"/>
      <c r="D187" s="8" t="s">
        <v>58</v>
      </c>
      <c r="E187" s="8"/>
      <c r="F187" s="8"/>
      <c r="G187" s="8"/>
      <c r="H187" s="8"/>
      <c r="I187" s="8"/>
      <c r="J187" s="8"/>
      <c r="K187" s="8"/>
      <c r="L187" s="8"/>
      <c r="M187" s="43"/>
      <c r="N187" s="51"/>
      <c r="O187" s="51"/>
      <c r="P187" s="51"/>
      <c r="Q187" s="51"/>
      <c r="R187" s="51"/>
      <c r="S187" s="51"/>
      <c r="T187" s="45"/>
    </row>
    <row r="188" spans="2:27" ht="15.75" customHeight="1" x14ac:dyDescent="0.35">
      <c r="B188" s="74" t="s">
        <v>25</v>
      </c>
      <c r="C188" s="75"/>
      <c r="D188" s="54"/>
      <c r="E188" s="54">
        <f>SUM(E182:E187)</f>
        <v>28</v>
      </c>
      <c r="F188" s="54">
        <f>E188-SUM(F182:F187)</f>
        <v>28</v>
      </c>
      <c r="G188" s="54">
        <f>F188-SUM(G182:G187)</f>
        <v>28</v>
      </c>
      <c r="H188" s="54">
        <f t="shared" ref="H188:M188" si="3">G188-SUM(H182:H187)</f>
        <v>27</v>
      </c>
      <c r="I188" s="54">
        <f t="shared" si="3"/>
        <v>26</v>
      </c>
      <c r="J188" s="54">
        <f t="shared" si="3"/>
        <v>22</v>
      </c>
      <c r="K188" s="54">
        <f t="shared" si="3"/>
        <v>18</v>
      </c>
      <c r="L188" s="54">
        <f t="shared" si="3"/>
        <v>9</v>
      </c>
      <c r="M188" s="54">
        <f t="shared" si="3"/>
        <v>0</v>
      </c>
      <c r="N188" s="51"/>
      <c r="O188" s="51"/>
      <c r="P188" s="51"/>
      <c r="Q188" s="51"/>
      <c r="R188" s="51"/>
      <c r="S188" s="51"/>
      <c r="T188" s="45"/>
    </row>
    <row r="189" spans="2:27" ht="15.75" customHeight="1" thickBot="1" x14ac:dyDescent="0.4">
      <c r="B189" s="76" t="s">
        <v>26</v>
      </c>
      <c r="C189" s="77"/>
      <c r="D189" s="55"/>
      <c r="E189" s="55">
        <f>SUM(E182:E187)</f>
        <v>28</v>
      </c>
      <c r="F189" s="55">
        <f>$E$189-($E$189/7*1)</f>
        <v>24</v>
      </c>
      <c r="G189" s="55">
        <f>$E$189-($E$189/7*2)</f>
        <v>20</v>
      </c>
      <c r="H189" s="55">
        <f>$E$189-($E$189/7*3)</f>
        <v>16</v>
      </c>
      <c r="I189" s="55">
        <f>$E$189-($E$189/7*4)</f>
        <v>12</v>
      </c>
      <c r="J189" s="55">
        <f>$E$189-($E$189/7*5)</f>
        <v>8</v>
      </c>
      <c r="K189" s="55">
        <f>$E$189-($E$189/7*6)</f>
        <v>4</v>
      </c>
      <c r="L189" s="55">
        <f>$E$189-($E$189/7*7)</f>
        <v>0</v>
      </c>
      <c r="M189" s="56">
        <f>$E$189-($E$189/7*7)</f>
        <v>0</v>
      </c>
      <c r="N189" s="51"/>
      <c r="O189" s="51"/>
      <c r="P189" s="51"/>
      <c r="Q189" s="51"/>
      <c r="R189" s="51"/>
      <c r="S189" s="51"/>
      <c r="T189" s="45"/>
    </row>
    <row r="190" spans="2:27" ht="15.75" customHeight="1" x14ac:dyDescent="0.35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45"/>
    </row>
    <row r="191" spans="2:27" ht="15.75" customHeight="1" x14ac:dyDescent="0.35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45"/>
    </row>
    <row r="192" spans="2:27" ht="34.5" customHeight="1" x14ac:dyDescent="0.35">
      <c r="B192" s="57"/>
      <c r="C192" s="44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45"/>
    </row>
    <row r="193" spans="2:30" ht="15.75" customHeight="1" x14ac:dyDescent="0.35">
      <c r="B193" s="57"/>
      <c r="C193" s="44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45"/>
    </row>
    <row r="194" spans="2:30" ht="15.75" customHeight="1" x14ac:dyDescent="0.35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</row>
    <row r="195" spans="2:30" ht="15.75" customHeight="1" x14ac:dyDescent="0.35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</row>
    <row r="196" spans="2:30" ht="15.75" customHeight="1" x14ac:dyDescent="0.35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</row>
    <row r="197" spans="2:30" ht="15.75" customHeight="1" x14ac:dyDescent="0.35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</row>
    <row r="198" spans="2:30" ht="15.75" customHeight="1" x14ac:dyDescent="0.35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</row>
    <row r="199" spans="2:30" ht="15.75" customHeight="1" x14ac:dyDescent="0.35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</row>
    <row r="200" spans="2:30" ht="15.75" customHeight="1" x14ac:dyDescent="0.35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</row>
    <row r="201" spans="2:30" ht="15.75" customHeight="1" x14ac:dyDescent="0.35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</row>
    <row r="202" spans="2:30" ht="15.75" customHeight="1" x14ac:dyDescent="0.35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</row>
    <row r="203" spans="2:30" ht="15.75" customHeight="1" x14ac:dyDescent="0.35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</row>
    <row r="204" spans="2:30" ht="15.75" customHeight="1" x14ac:dyDescent="0.35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</row>
    <row r="205" spans="2:30" ht="15.75" customHeight="1" x14ac:dyDescent="0.35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</row>
    <row r="206" spans="2:30" ht="15.75" customHeight="1" x14ac:dyDescent="0.35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32"/>
      <c r="M206" s="59"/>
      <c r="N206" s="59"/>
      <c r="O206" s="59"/>
      <c r="P206" s="59"/>
      <c r="Q206" s="59"/>
      <c r="R206" s="59"/>
      <c r="S206" s="59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4"/>
    </row>
    <row r="207" spans="2:30" ht="15.75" customHeight="1" x14ac:dyDescent="0.35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60"/>
      <c r="M207" s="61"/>
      <c r="N207" s="61"/>
      <c r="O207" s="61"/>
      <c r="P207" s="61"/>
      <c r="Q207" s="61"/>
      <c r="R207" s="61"/>
      <c r="S207" s="61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7"/>
    </row>
    <row r="208" spans="2:30" ht="15.75" customHeight="1" x14ac:dyDescent="0.35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</row>
    <row r="209" spans="2:27" ht="15.75" customHeight="1" x14ac:dyDescent="0.35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</row>
    <row r="210" spans="2:27" ht="15.75" customHeight="1" x14ac:dyDescent="0.35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62"/>
      <c r="M210" s="58"/>
      <c r="N210" s="58"/>
      <c r="O210" s="58"/>
      <c r="P210" s="58"/>
      <c r="Q210" s="62"/>
      <c r="R210" s="58"/>
      <c r="S210" s="58"/>
      <c r="V210" s="27"/>
      <c r="AA210" s="27"/>
    </row>
    <row r="211" spans="2:27" ht="15.75" customHeight="1" x14ac:dyDescent="0.35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63"/>
      <c r="M211" s="58"/>
      <c r="N211" s="58"/>
      <c r="O211" s="58"/>
      <c r="P211" s="58"/>
      <c r="Q211" s="63"/>
      <c r="R211" s="58"/>
      <c r="S211" s="58"/>
      <c r="V211" s="28"/>
      <c r="AA211" s="28"/>
    </row>
    <row r="212" spans="2:27" ht="15.75" customHeight="1" x14ac:dyDescent="0.35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63"/>
      <c r="M212" s="58"/>
      <c r="N212" s="58"/>
      <c r="O212" s="58"/>
      <c r="P212" s="58"/>
      <c r="Q212" s="63"/>
      <c r="R212" s="58"/>
      <c r="S212" s="58"/>
      <c r="V212" s="28"/>
      <c r="AA212" s="28"/>
    </row>
    <row r="213" spans="2:27" ht="15.75" customHeight="1" x14ac:dyDescent="0.35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63"/>
      <c r="M213" s="58"/>
      <c r="N213" s="58"/>
      <c r="O213" s="58"/>
      <c r="P213" s="58"/>
      <c r="Q213" s="63"/>
      <c r="R213" s="58"/>
      <c r="S213" s="58"/>
      <c r="V213" s="28"/>
      <c r="AA213" s="28"/>
    </row>
    <row r="214" spans="2:27" ht="15.75" customHeight="1" x14ac:dyDescent="0.35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63"/>
      <c r="M214" s="58"/>
      <c r="N214" s="58"/>
      <c r="O214" s="58"/>
      <c r="P214" s="58"/>
      <c r="Q214" s="63"/>
      <c r="R214" s="58"/>
      <c r="S214" s="58"/>
      <c r="V214" s="28"/>
      <c r="AA214" s="28"/>
    </row>
    <row r="215" spans="2:27" ht="15.75" customHeight="1" x14ac:dyDescent="0.35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63"/>
      <c r="M215" s="58"/>
      <c r="N215" s="58"/>
      <c r="O215" s="58"/>
      <c r="P215" s="58"/>
      <c r="Q215" s="63"/>
      <c r="R215" s="58"/>
      <c r="S215" s="58"/>
      <c r="V215" s="28"/>
      <c r="AA215" s="28"/>
    </row>
    <row r="216" spans="2:27" ht="15.75" customHeight="1" x14ac:dyDescent="0.35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63"/>
      <c r="M216" s="58"/>
      <c r="N216" s="58"/>
      <c r="O216" s="58"/>
      <c r="P216" s="58"/>
      <c r="Q216" s="63"/>
      <c r="R216" s="58"/>
      <c r="S216" s="58"/>
      <c r="V216" s="28"/>
      <c r="AA216" s="28"/>
    </row>
    <row r="217" spans="2:27" ht="15.75" customHeight="1" x14ac:dyDescent="0.35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64"/>
      <c r="M217" s="58"/>
      <c r="N217" s="58"/>
      <c r="O217" s="58"/>
      <c r="P217" s="58"/>
      <c r="Q217" s="64"/>
      <c r="R217" s="58"/>
      <c r="S217" s="58"/>
      <c r="V217" s="29"/>
      <c r="AA217" s="29"/>
    </row>
    <row r="218" spans="2:27" ht="15.75" customHeight="1" x14ac:dyDescent="0.35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63"/>
      <c r="M218" s="58"/>
      <c r="N218" s="58"/>
      <c r="O218" s="58"/>
      <c r="P218" s="58"/>
      <c r="Q218" s="63"/>
      <c r="R218" s="58"/>
      <c r="S218" s="58"/>
      <c r="V218" s="28"/>
      <c r="AA218" s="28"/>
    </row>
    <row r="219" spans="2:27" ht="15.75" customHeight="1" x14ac:dyDescent="0.35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63"/>
      <c r="M219" s="58"/>
      <c r="N219" s="58"/>
      <c r="O219" s="58"/>
      <c r="P219" s="58"/>
      <c r="Q219" s="63"/>
      <c r="R219" s="58"/>
      <c r="S219" s="58"/>
      <c r="V219" s="28"/>
      <c r="AA219" s="28"/>
    </row>
    <row r="220" spans="2:27" ht="15.75" customHeight="1" x14ac:dyDescent="0.35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63"/>
      <c r="M220" s="58"/>
      <c r="N220" s="58"/>
      <c r="O220" s="58"/>
      <c r="P220" s="58"/>
      <c r="Q220" s="63"/>
      <c r="R220" s="58"/>
      <c r="S220" s="58"/>
      <c r="V220" s="28"/>
      <c r="AA220" s="28"/>
    </row>
    <row r="221" spans="2:27" ht="15.75" customHeight="1" x14ac:dyDescent="0.35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63"/>
      <c r="M221" s="58"/>
      <c r="N221" s="58"/>
      <c r="O221" s="58"/>
      <c r="P221" s="58"/>
      <c r="Q221" s="63"/>
      <c r="R221" s="58"/>
      <c r="S221" s="58"/>
      <c r="V221" s="28"/>
      <c r="AA221" s="28"/>
    </row>
    <row r="222" spans="2:27" ht="15.75" customHeight="1" x14ac:dyDescent="0.35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64"/>
      <c r="M222" s="58"/>
      <c r="N222" s="58"/>
      <c r="O222" s="58"/>
      <c r="P222" s="58"/>
      <c r="Q222" s="64"/>
      <c r="R222" s="58"/>
      <c r="S222" s="58"/>
      <c r="V222" s="29"/>
      <c r="AA222" s="29"/>
    </row>
    <row r="223" spans="2:27" ht="15.75" customHeight="1" x14ac:dyDescent="0.35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63"/>
      <c r="R223" s="58"/>
      <c r="S223" s="58"/>
      <c r="V223" s="28"/>
      <c r="AA223" s="28"/>
    </row>
    <row r="224" spans="2:27" ht="15.75" customHeight="1" x14ac:dyDescent="0.35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63"/>
      <c r="M224" s="58"/>
      <c r="N224" s="58"/>
      <c r="O224" s="58"/>
      <c r="P224" s="58"/>
      <c r="Q224" s="63"/>
      <c r="R224" s="58"/>
      <c r="S224" s="58"/>
      <c r="V224" s="28"/>
      <c r="AA224" s="28"/>
    </row>
    <row r="225" spans="2:27" ht="15.75" customHeight="1" x14ac:dyDescent="0.35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63"/>
      <c r="M225" s="58"/>
      <c r="N225" s="58"/>
      <c r="O225" s="58"/>
      <c r="P225" s="58"/>
      <c r="Q225" s="63"/>
      <c r="R225" s="58"/>
      <c r="S225" s="58"/>
      <c r="V225" s="28"/>
      <c r="AA225" s="28"/>
    </row>
    <row r="226" spans="2:27" ht="15.75" customHeight="1" x14ac:dyDescent="0.35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63"/>
      <c r="M226" s="58"/>
      <c r="N226" s="58"/>
      <c r="O226" s="58"/>
      <c r="P226" s="58"/>
      <c r="Q226" s="63"/>
      <c r="R226" s="58"/>
      <c r="S226" s="58"/>
      <c r="V226" s="28"/>
      <c r="AA226" s="28"/>
    </row>
    <row r="227" spans="2:27" ht="15.75" customHeight="1" x14ac:dyDescent="0.35">
      <c r="L227" s="28"/>
      <c r="Q227" s="28"/>
      <c r="V227" s="28"/>
      <c r="AA227" s="28"/>
    </row>
    <row r="228" spans="2:27" ht="15.75" customHeight="1" x14ac:dyDescent="0.35">
      <c r="L228" s="29"/>
      <c r="Q228" s="29"/>
      <c r="V228" s="29"/>
      <c r="AA228" s="29"/>
    </row>
    <row r="229" spans="2:27" ht="15.75" customHeight="1" x14ac:dyDescent="0.35">
      <c r="Q229" s="28"/>
      <c r="V229" s="28"/>
      <c r="AA229" s="28"/>
    </row>
    <row r="230" spans="2:27" ht="15.75" customHeight="1" x14ac:dyDescent="0.35">
      <c r="L230" s="28"/>
      <c r="Q230" s="28"/>
      <c r="V230" s="28"/>
      <c r="AA230" s="28"/>
    </row>
    <row r="231" spans="2:27" ht="15.75" customHeight="1" x14ac:dyDescent="0.35"/>
    <row r="232" spans="2:27" ht="15.75" customHeight="1" x14ac:dyDescent="0.35"/>
    <row r="233" spans="2:27" ht="15.75" customHeight="1" x14ac:dyDescent="0.35"/>
    <row r="234" spans="2:27" ht="15.75" customHeight="1" x14ac:dyDescent="0.35"/>
    <row r="235" spans="2:27" ht="15.75" customHeight="1" x14ac:dyDescent="0.35"/>
    <row r="236" spans="2:27" ht="15.75" customHeight="1" x14ac:dyDescent="0.35">
      <c r="E236" s="45"/>
      <c r="L236" s="27"/>
      <c r="Q236" s="27"/>
      <c r="V236" s="27"/>
      <c r="AA236" s="27"/>
    </row>
    <row r="237" spans="2:27" ht="15.75" customHeight="1" x14ac:dyDescent="0.35">
      <c r="L237" s="28"/>
      <c r="Q237" s="28"/>
      <c r="V237" s="28"/>
      <c r="AA237" s="28"/>
    </row>
    <row r="238" spans="2:27" ht="15.75" customHeight="1" x14ac:dyDescent="0.35">
      <c r="L238" s="28"/>
      <c r="Q238" s="28"/>
      <c r="V238" s="28"/>
      <c r="AA238" s="28"/>
    </row>
    <row r="239" spans="2:27" ht="15.75" customHeight="1" x14ac:dyDescent="0.35">
      <c r="L239" s="28"/>
      <c r="Q239" s="28"/>
      <c r="V239" s="28"/>
      <c r="AA239" s="28"/>
    </row>
    <row r="240" spans="2:27" ht="15.75" customHeight="1" x14ac:dyDescent="0.35">
      <c r="L240" s="28"/>
      <c r="Q240" s="28"/>
      <c r="V240" s="28"/>
      <c r="AA240" s="28"/>
    </row>
    <row r="241" spans="2:27" ht="15.75" customHeight="1" x14ac:dyDescent="0.35">
      <c r="L241" s="28"/>
      <c r="Q241" s="28"/>
      <c r="V241" s="28"/>
      <c r="AA241" s="28"/>
    </row>
    <row r="242" spans="2:27" ht="15.75" customHeight="1" x14ac:dyDescent="0.35">
      <c r="L242" s="28"/>
      <c r="Q242" s="28"/>
      <c r="V242" s="28"/>
      <c r="AA242" s="28"/>
    </row>
    <row r="243" spans="2:27" ht="15.75" customHeight="1" x14ac:dyDescent="0.35">
      <c r="L243" s="29"/>
      <c r="Q243" s="29"/>
      <c r="V243" s="29"/>
      <c r="AA243" s="29"/>
    </row>
    <row r="244" spans="2:27" ht="15.75" customHeight="1" x14ac:dyDescent="0.35">
      <c r="Q244" s="28"/>
      <c r="V244" s="28"/>
      <c r="AA244" s="28"/>
    </row>
    <row r="245" spans="2:27" ht="15.75" customHeight="1" x14ac:dyDescent="0.35"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V245" s="28"/>
      <c r="AA245" s="28"/>
    </row>
    <row r="246" spans="2:27" ht="15.75" customHeight="1" x14ac:dyDescent="0.35">
      <c r="S246" s="66"/>
      <c r="V246" s="28"/>
      <c r="AA246" s="28"/>
    </row>
    <row r="247" spans="2:27" ht="15.75" customHeight="1" x14ac:dyDescent="0.35"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5"/>
      <c r="V247" s="28"/>
      <c r="AA247" s="28"/>
    </row>
    <row r="248" spans="2:27" ht="15.75" customHeight="1" x14ac:dyDescent="0.35"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45"/>
      <c r="V248" s="28"/>
      <c r="AA248" s="28"/>
    </row>
    <row r="249" spans="2:27" ht="15.75" customHeight="1" x14ac:dyDescent="0.35"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45"/>
      <c r="V249" s="28"/>
      <c r="AA249" s="28"/>
    </row>
    <row r="250" spans="2:27" ht="15.75" customHeight="1" x14ac:dyDescent="0.35"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45"/>
      <c r="V250" s="29"/>
      <c r="AA250" s="29"/>
    </row>
    <row r="251" spans="2:27" ht="15.75" customHeight="1" x14ac:dyDescent="0.35"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45"/>
      <c r="V251" s="28"/>
      <c r="AA251" s="28"/>
    </row>
    <row r="252" spans="2:27" ht="15.75" customHeight="1" x14ac:dyDescent="0.35"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45"/>
      <c r="V252" s="28"/>
      <c r="AA252" s="28"/>
    </row>
    <row r="253" spans="2:27" ht="15.75" customHeight="1" x14ac:dyDescent="0.35"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45"/>
      <c r="V253" s="28"/>
      <c r="AA253" s="28"/>
    </row>
    <row r="254" spans="2:27" ht="15.75" customHeight="1" x14ac:dyDescent="0.35"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45"/>
      <c r="V254" s="28"/>
      <c r="AA254" s="28"/>
    </row>
    <row r="255" spans="2:27" ht="15.75" customHeight="1" x14ac:dyDescent="0.35"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45"/>
      <c r="V255" s="28"/>
      <c r="AA255" s="28"/>
    </row>
    <row r="256" spans="2:27" ht="15.75" customHeight="1" x14ac:dyDescent="0.35"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45"/>
      <c r="V256" s="29"/>
      <c r="AA256" s="29"/>
    </row>
    <row r="257" spans="7:27" ht="15.75" customHeight="1" x14ac:dyDescent="0.35">
      <c r="G257" s="45"/>
      <c r="H257" s="45"/>
      <c r="I257" s="45"/>
      <c r="J257" s="45"/>
      <c r="K257" s="45"/>
      <c r="L257" s="67"/>
      <c r="M257" s="45"/>
      <c r="N257" s="45"/>
      <c r="O257" s="45"/>
      <c r="P257" s="45"/>
      <c r="Q257" s="67"/>
      <c r="R257" s="45"/>
      <c r="S257" s="45"/>
      <c r="V257" s="28"/>
      <c r="AA257" s="28"/>
    </row>
    <row r="258" spans="7:27" ht="15.75" customHeight="1" x14ac:dyDescent="0.35">
      <c r="L258" s="28"/>
      <c r="Q258" s="28"/>
      <c r="V258" s="28"/>
      <c r="AA258" s="28"/>
    </row>
    <row r="259" spans="7:27" ht="15.75" customHeight="1" x14ac:dyDescent="0.35"/>
    <row r="260" spans="7:27" ht="15.75" customHeight="1" x14ac:dyDescent="0.35"/>
    <row r="261" spans="7:27" ht="15.75" customHeight="1" x14ac:dyDescent="0.35"/>
    <row r="262" spans="7:27" ht="15.75" customHeight="1" x14ac:dyDescent="0.35"/>
    <row r="263" spans="7:27" ht="15.75" customHeight="1" x14ac:dyDescent="0.35">
      <c r="L263" s="27"/>
      <c r="Q263" s="27"/>
      <c r="V263" s="27"/>
      <c r="AA263" s="27"/>
    </row>
    <row r="264" spans="7:27" ht="15.75" customHeight="1" x14ac:dyDescent="0.35">
      <c r="L264" s="28"/>
      <c r="Q264" s="28"/>
      <c r="V264" s="28"/>
      <c r="AA264" s="28"/>
    </row>
    <row r="265" spans="7:27" ht="15.75" customHeight="1" x14ac:dyDescent="0.35">
      <c r="L265" s="28"/>
      <c r="Q265" s="28"/>
      <c r="V265" s="28"/>
      <c r="AA265" s="28"/>
    </row>
    <row r="266" spans="7:27" ht="15.75" customHeight="1" x14ac:dyDescent="0.35">
      <c r="L266" s="28"/>
      <c r="Q266" s="28"/>
      <c r="V266" s="28"/>
      <c r="AA266" s="28"/>
    </row>
    <row r="267" spans="7:27" ht="15.75" customHeight="1" x14ac:dyDescent="0.35">
      <c r="L267" s="28"/>
      <c r="Q267" s="28"/>
      <c r="V267" s="28"/>
      <c r="AA267" s="28"/>
    </row>
    <row r="268" spans="7:27" ht="15.75" customHeight="1" x14ac:dyDescent="0.35">
      <c r="L268" s="28"/>
      <c r="Q268" s="28"/>
      <c r="V268" s="28"/>
      <c r="AA268" s="28"/>
    </row>
    <row r="269" spans="7:27" ht="15.75" customHeight="1" x14ac:dyDescent="0.35">
      <c r="L269" s="28"/>
      <c r="Q269" s="28"/>
      <c r="V269" s="28"/>
      <c r="AA269" s="28"/>
    </row>
    <row r="270" spans="7:27" ht="15.75" customHeight="1" x14ac:dyDescent="0.35">
      <c r="L270" s="29"/>
      <c r="Q270" s="29"/>
      <c r="V270" s="29"/>
      <c r="AA270" s="29"/>
    </row>
    <row r="271" spans="7:27" ht="15.75" customHeight="1" x14ac:dyDescent="0.35">
      <c r="Q271" s="28"/>
      <c r="V271" s="28"/>
      <c r="AA271" s="28"/>
    </row>
    <row r="272" spans="7:27" ht="15.75" customHeight="1" x14ac:dyDescent="0.35">
      <c r="L272" s="28"/>
      <c r="Q272" s="28"/>
      <c r="V272" s="28"/>
      <c r="AA272" s="28"/>
    </row>
    <row r="273" spans="12:27" ht="15.75" customHeight="1" x14ac:dyDescent="0.35">
      <c r="L273" s="28"/>
      <c r="Q273" s="28"/>
      <c r="V273" s="28"/>
      <c r="AA273" s="28"/>
    </row>
    <row r="274" spans="12:27" ht="15.75" customHeight="1" x14ac:dyDescent="0.35">
      <c r="L274" s="28"/>
      <c r="Q274" s="28"/>
      <c r="V274" s="28"/>
      <c r="AA274" s="28"/>
    </row>
    <row r="275" spans="12:27" ht="15.75" customHeight="1" x14ac:dyDescent="0.35">
      <c r="L275" s="29"/>
      <c r="Q275" s="29"/>
      <c r="V275" s="29"/>
      <c r="AA275" s="29"/>
    </row>
    <row r="276" spans="12:27" ht="15.75" customHeight="1" x14ac:dyDescent="0.35">
      <c r="Q276" s="28"/>
      <c r="V276" s="28"/>
      <c r="AA276" s="28"/>
    </row>
    <row r="277" spans="12:27" ht="15.75" customHeight="1" x14ac:dyDescent="0.35">
      <c r="L277" s="28"/>
      <c r="Q277" s="28"/>
      <c r="V277" s="28"/>
      <c r="AA277" s="28"/>
    </row>
    <row r="278" spans="12:27" ht="15.75" customHeight="1" x14ac:dyDescent="0.35">
      <c r="L278" s="28"/>
      <c r="Q278" s="28"/>
      <c r="V278" s="28"/>
      <c r="AA278" s="28"/>
    </row>
    <row r="279" spans="12:27" ht="15.75" customHeight="1" x14ac:dyDescent="0.35">
      <c r="L279" s="28"/>
      <c r="Q279" s="28"/>
      <c r="V279" s="28"/>
      <c r="AA279" s="28"/>
    </row>
    <row r="280" spans="12:27" ht="15.75" customHeight="1" x14ac:dyDescent="0.35">
      <c r="L280" s="28"/>
      <c r="Q280" s="28"/>
      <c r="V280" s="29"/>
      <c r="AA280" s="29"/>
    </row>
    <row r="281" spans="12:27" ht="15.75" customHeight="1" x14ac:dyDescent="0.35">
      <c r="L281" s="29"/>
      <c r="Q281" s="29"/>
      <c r="V281" s="28"/>
      <c r="AA281" s="28"/>
    </row>
    <row r="282" spans="12:27" ht="15.75" customHeight="1" x14ac:dyDescent="0.35">
      <c r="L282" s="28"/>
      <c r="Q282" s="28"/>
      <c r="V282" s="28"/>
      <c r="AA282" s="28"/>
    </row>
    <row r="283" spans="12:27" ht="15.75" customHeight="1" x14ac:dyDescent="0.35">
      <c r="L283" s="28"/>
      <c r="Q283" s="28"/>
      <c r="V283" s="28"/>
      <c r="AA283" s="28"/>
    </row>
    <row r="284" spans="12:27" ht="15.75" customHeight="1" x14ac:dyDescent="0.35"/>
    <row r="285" spans="12:27" ht="15.75" customHeight="1" x14ac:dyDescent="0.35"/>
    <row r="286" spans="12:27" ht="15.75" customHeight="1" x14ac:dyDescent="0.35"/>
    <row r="287" spans="12:27" ht="15.75" customHeight="1" x14ac:dyDescent="0.35"/>
    <row r="288" spans="12:27" ht="15.75" customHeight="1" x14ac:dyDescent="0.35"/>
    <row r="289" spans="12:30" ht="33.75" customHeight="1" x14ac:dyDescent="0.35"/>
    <row r="290" spans="12:30" ht="15.75" customHeight="1" x14ac:dyDescent="0.35"/>
    <row r="291" spans="12:30" ht="15.75" customHeight="1" x14ac:dyDescent="0.35"/>
    <row r="292" spans="12:30" ht="15.75" customHeight="1" x14ac:dyDescent="0.35"/>
    <row r="293" spans="12:30" ht="15.75" customHeight="1" x14ac:dyDescent="0.35"/>
    <row r="294" spans="12:30" ht="15.75" customHeight="1" x14ac:dyDescent="0.35"/>
    <row r="295" spans="12:30" ht="15.75" customHeight="1" x14ac:dyDescent="0.35"/>
    <row r="296" spans="12:30" ht="15.75" customHeight="1" x14ac:dyDescent="0.35"/>
    <row r="297" spans="12:30" ht="15.75" customHeight="1" x14ac:dyDescent="0.35"/>
    <row r="298" spans="12:30" ht="15.75" customHeight="1" x14ac:dyDescent="0.35"/>
    <row r="299" spans="12:30" ht="15.75" customHeight="1" x14ac:dyDescent="0.35"/>
    <row r="300" spans="12:30" ht="15.75" customHeight="1" x14ac:dyDescent="0.35"/>
    <row r="301" spans="12:30" ht="15.75" customHeight="1" x14ac:dyDescent="0.35"/>
    <row r="302" spans="12:30" ht="15.75" customHeight="1" x14ac:dyDescent="0.35"/>
    <row r="303" spans="12:30" ht="15.75" customHeight="1" x14ac:dyDescent="0.35">
      <c r="L303" s="32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4"/>
    </row>
    <row r="304" spans="12:30" ht="15.75" customHeight="1" x14ac:dyDescent="0.35">
      <c r="L304" s="35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7"/>
    </row>
    <row r="305" spans="12:27" ht="15.75" customHeight="1" x14ac:dyDescent="0.35"/>
    <row r="306" spans="12:27" ht="15.75" customHeight="1" x14ac:dyDescent="0.35"/>
    <row r="307" spans="12:27" ht="15.75" customHeight="1" x14ac:dyDescent="0.35">
      <c r="L307" s="27"/>
      <c r="Q307" s="27"/>
      <c r="V307" s="27"/>
      <c r="AA307" s="27"/>
    </row>
    <row r="308" spans="12:27" ht="15.75" customHeight="1" x14ac:dyDescent="0.35">
      <c r="L308" s="28"/>
      <c r="Q308" s="28"/>
      <c r="V308" s="28"/>
      <c r="AA308" s="28"/>
    </row>
    <row r="309" spans="12:27" ht="15.75" customHeight="1" x14ac:dyDescent="0.35">
      <c r="L309" s="28"/>
      <c r="Q309" s="28"/>
      <c r="V309" s="28"/>
      <c r="AA309" s="28"/>
    </row>
    <row r="310" spans="12:27" ht="15.75" customHeight="1" x14ac:dyDescent="0.35">
      <c r="L310" s="28"/>
      <c r="Q310" s="28"/>
      <c r="V310" s="28"/>
      <c r="AA310" s="28"/>
    </row>
    <row r="311" spans="12:27" ht="15.75" customHeight="1" x14ac:dyDescent="0.35">
      <c r="L311" s="28"/>
      <c r="Q311" s="28"/>
      <c r="V311" s="28"/>
      <c r="AA311" s="28"/>
    </row>
    <row r="312" spans="12:27" ht="15.75" customHeight="1" x14ac:dyDescent="0.35">
      <c r="L312" s="28"/>
      <c r="Q312" s="28"/>
      <c r="V312" s="28"/>
      <c r="AA312" s="28"/>
    </row>
    <row r="313" spans="12:27" ht="15.75" customHeight="1" x14ac:dyDescent="0.35">
      <c r="L313" s="28"/>
      <c r="Q313" s="28"/>
      <c r="V313" s="28"/>
      <c r="AA313" s="28"/>
    </row>
    <row r="314" spans="12:27" ht="15.75" customHeight="1" x14ac:dyDescent="0.35">
      <c r="L314" s="29"/>
      <c r="Q314" s="29"/>
      <c r="V314" s="29"/>
      <c r="AA314" s="29"/>
    </row>
    <row r="315" spans="12:27" ht="15.75" customHeight="1" x14ac:dyDescent="0.35">
      <c r="Q315" s="28"/>
      <c r="V315" s="28"/>
      <c r="AA315" s="28"/>
    </row>
    <row r="316" spans="12:27" ht="15.75" customHeight="1" x14ac:dyDescent="0.35">
      <c r="L316" s="28"/>
      <c r="Q316" s="28"/>
      <c r="V316" s="28"/>
      <c r="AA316" s="28"/>
    </row>
    <row r="317" spans="12:27" ht="15.75" customHeight="1" x14ac:dyDescent="0.35">
      <c r="L317" s="28"/>
      <c r="Q317" s="28"/>
      <c r="V317" s="28"/>
      <c r="AA317" s="28"/>
    </row>
    <row r="318" spans="12:27" ht="15.75" customHeight="1" x14ac:dyDescent="0.35">
      <c r="L318" s="28"/>
      <c r="Q318" s="28"/>
      <c r="V318" s="28"/>
      <c r="AA318" s="28"/>
    </row>
    <row r="319" spans="12:27" ht="15.75" customHeight="1" x14ac:dyDescent="0.35">
      <c r="L319" s="29"/>
      <c r="Q319" s="29"/>
      <c r="V319" s="29"/>
      <c r="AA319" s="29"/>
    </row>
    <row r="320" spans="12:27" ht="15.75" customHeight="1" x14ac:dyDescent="0.35">
      <c r="L320" s="28"/>
      <c r="Q320" s="28"/>
      <c r="V320" s="28"/>
      <c r="AA320" s="28"/>
    </row>
    <row r="321" spans="12:27" ht="15.75" customHeight="1" x14ac:dyDescent="0.35">
      <c r="L321" s="28"/>
      <c r="Q321" s="28"/>
      <c r="V321" s="28"/>
      <c r="AA321" s="28"/>
    </row>
    <row r="322" spans="12:27" ht="15.75" customHeight="1" x14ac:dyDescent="0.35">
      <c r="L322" s="28"/>
      <c r="Q322" s="28"/>
      <c r="V322" s="28"/>
      <c r="AA322" s="28"/>
    </row>
    <row r="323" spans="12:27" ht="15.75" customHeight="1" x14ac:dyDescent="0.35">
      <c r="L323" s="28"/>
      <c r="Q323" s="28"/>
      <c r="V323" s="28"/>
      <c r="AA323" s="28"/>
    </row>
    <row r="324" spans="12:27" ht="15.75" customHeight="1" x14ac:dyDescent="0.35">
      <c r="L324" s="28"/>
      <c r="Q324" s="28"/>
      <c r="V324" s="28"/>
      <c r="AA324" s="28"/>
    </row>
    <row r="325" spans="12:27" ht="15.75" customHeight="1" x14ac:dyDescent="0.35">
      <c r="L325" s="29"/>
      <c r="Q325" s="29"/>
      <c r="V325" s="29"/>
      <c r="AA325" s="29"/>
    </row>
    <row r="326" spans="12:27" ht="15.75" customHeight="1" x14ac:dyDescent="0.35">
      <c r="L326" s="28"/>
      <c r="Q326" s="28"/>
      <c r="V326" s="28"/>
      <c r="AA326" s="28"/>
    </row>
    <row r="327" spans="12:27" ht="15.75" customHeight="1" x14ac:dyDescent="0.35">
      <c r="L327" s="28"/>
      <c r="Q327" s="28"/>
      <c r="V327" s="28"/>
      <c r="AA327" s="28"/>
    </row>
    <row r="328" spans="12:27" ht="15.75" customHeight="1" x14ac:dyDescent="0.35"/>
    <row r="329" spans="12:27" ht="15.75" customHeight="1" x14ac:dyDescent="0.35"/>
    <row r="330" spans="12:27" ht="15.75" customHeight="1" x14ac:dyDescent="0.35"/>
    <row r="331" spans="12:27" ht="15.75" customHeight="1" x14ac:dyDescent="0.35"/>
    <row r="332" spans="12:27" ht="15.75" customHeight="1" x14ac:dyDescent="0.35"/>
    <row r="333" spans="12:27" ht="15.75" customHeight="1" x14ac:dyDescent="0.35">
      <c r="L333" s="27"/>
      <c r="Q333" s="27"/>
      <c r="V333" s="27"/>
      <c r="AA333" s="27"/>
    </row>
    <row r="334" spans="12:27" ht="15.75" customHeight="1" x14ac:dyDescent="0.35">
      <c r="L334" s="28"/>
      <c r="Q334" s="28"/>
      <c r="V334" s="28"/>
      <c r="AA334" s="28"/>
    </row>
    <row r="335" spans="12:27" ht="15.75" customHeight="1" x14ac:dyDescent="0.35">
      <c r="L335" s="28"/>
      <c r="Q335" s="28"/>
      <c r="V335" s="28"/>
      <c r="AA335" s="28"/>
    </row>
    <row r="336" spans="12:27" ht="15.75" customHeight="1" x14ac:dyDescent="0.35">
      <c r="L336" s="28"/>
      <c r="Q336" s="28"/>
      <c r="V336" s="28"/>
      <c r="AA336" s="28"/>
    </row>
    <row r="337" spans="12:27" ht="15.75" customHeight="1" x14ac:dyDescent="0.35">
      <c r="L337" s="28"/>
      <c r="Q337" s="28"/>
      <c r="V337" s="28"/>
      <c r="AA337" s="28"/>
    </row>
    <row r="338" spans="12:27" ht="15.75" customHeight="1" x14ac:dyDescent="0.35">
      <c r="L338" s="28"/>
      <c r="Q338" s="28"/>
      <c r="V338" s="28"/>
      <c r="AA338" s="28"/>
    </row>
    <row r="339" spans="12:27" ht="15.75" customHeight="1" x14ac:dyDescent="0.35">
      <c r="L339" s="28"/>
      <c r="Q339" s="28"/>
      <c r="V339" s="28"/>
      <c r="AA339" s="28"/>
    </row>
    <row r="340" spans="12:27" ht="15.75" customHeight="1" x14ac:dyDescent="0.35">
      <c r="L340" s="29"/>
      <c r="Q340" s="29"/>
      <c r="V340" s="29"/>
      <c r="AA340" s="29"/>
    </row>
    <row r="341" spans="12:27" ht="15.75" customHeight="1" x14ac:dyDescent="0.35">
      <c r="L341" s="28"/>
      <c r="Q341" s="28"/>
      <c r="V341" s="28"/>
      <c r="AA341" s="28"/>
    </row>
    <row r="342" spans="12:27" ht="15.75" customHeight="1" x14ac:dyDescent="0.35">
      <c r="L342" s="28"/>
      <c r="Q342" s="28"/>
      <c r="V342" s="28"/>
      <c r="AA342" s="28"/>
    </row>
    <row r="343" spans="12:27" ht="15.75" customHeight="1" x14ac:dyDescent="0.35">
      <c r="L343" s="28"/>
      <c r="Q343" s="28"/>
      <c r="V343" s="28"/>
      <c r="AA343" s="28"/>
    </row>
    <row r="344" spans="12:27" ht="15.75" customHeight="1" x14ac:dyDescent="0.35">
      <c r="L344" s="28"/>
      <c r="Q344" s="28"/>
      <c r="V344" s="28"/>
      <c r="AA344" s="28"/>
    </row>
    <row r="345" spans="12:27" ht="15.75" customHeight="1" x14ac:dyDescent="0.35">
      <c r="L345" s="29"/>
      <c r="Q345" s="29"/>
      <c r="V345" s="29"/>
      <c r="AA345" s="29"/>
    </row>
    <row r="346" spans="12:27" ht="15.75" customHeight="1" x14ac:dyDescent="0.35">
      <c r="Q346" s="28"/>
      <c r="V346" s="28"/>
      <c r="AA346" s="28"/>
    </row>
    <row r="347" spans="12:27" ht="15.75" customHeight="1" x14ac:dyDescent="0.35">
      <c r="Q347" s="28"/>
      <c r="V347" s="28"/>
      <c r="AA347" s="28"/>
    </row>
    <row r="348" spans="12:27" ht="15.75" customHeight="1" x14ac:dyDescent="0.35">
      <c r="L348" s="28"/>
      <c r="Q348" s="28"/>
      <c r="V348" s="28"/>
      <c r="AA348" s="28"/>
    </row>
    <row r="349" spans="12:27" ht="15.75" customHeight="1" x14ac:dyDescent="0.35">
      <c r="L349" s="28"/>
      <c r="Q349" s="28"/>
      <c r="V349" s="28"/>
      <c r="AA349" s="28"/>
    </row>
    <row r="350" spans="12:27" ht="15.75" customHeight="1" x14ac:dyDescent="0.35">
      <c r="L350" s="28"/>
      <c r="Q350" s="28"/>
      <c r="V350" s="28"/>
      <c r="AA350" s="28"/>
    </row>
    <row r="351" spans="12:27" ht="15.75" customHeight="1" x14ac:dyDescent="0.35">
      <c r="L351" s="29"/>
      <c r="Q351" s="29"/>
      <c r="V351" s="29"/>
      <c r="AA351" s="29"/>
    </row>
    <row r="352" spans="12:27" ht="15.75" customHeight="1" x14ac:dyDescent="0.35">
      <c r="L352" s="28"/>
      <c r="Q352" s="28"/>
      <c r="V352" s="28"/>
      <c r="AA352" s="28"/>
    </row>
    <row r="353" spans="12:27" ht="15.75" customHeight="1" x14ac:dyDescent="0.35">
      <c r="L353" s="28"/>
      <c r="Q353" s="28"/>
      <c r="V353" s="28"/>
      <c r="AA353" s="28"/>
    </row>
    <row r="354" spans="12:27" ht="15.75" customHeight="1" x14ac:dyDescent="0.35"/>
    <row r="355" spans="12:27" ht="15.75" customHeight="1" x14ac:dyDescent="0.35"/>
    <row r="356" spans="12:27" ht="15.75" customHeight="1" x14ac:dyDescent="0.35"/>
    <row r="357" spans="12:27" ht="15.75" customHeight="1" x14ac:dyDescent="0.35"/>
    <row r="358" spans="12:27" ht="15.75" customHeight="1" x14ac:dyDescent="0.35">
      <c r="L358" s="27"/>
      <c r="Q358" s="27"/>
      <c r="V358" s="27"/>
      <c r="AA358" s="27"/>
    </row>
    <row r="359" spans="12:27" ht="15.75" customHeight="1" x14ac:dyDescent="0.35">
      <c r="L359" s="28"/>
      <c r="Q359" s="28"/>
      <c r="V359" s="28"/>
      <c r="AA359" s="28"/>
    </row>
    <row r="360" spans="12:27" ht="15.75" customHeight="1" x14ac:dyDescent="0.35">
      <c r="L360" s="28"/>
      <c r="Q360" s="28"/>
      <c r="V360" s="28"/>
      <c r="AA360" s="28"/>
    </row>
    <row r="361" spans="12:27" ht="15.75" customHeight="1" x14ac:dyDescent="0.35">
      <c r="L361" s="28"/>
      <c r="Q361" s="28"/>
      <c r="V361" s="28"/>
      <c r="AA361" s="28"/>
    </row>
    <row r="362" spans="12:27" ht="15.75" customHeight="1" x14ac:dyDescent="0.35">
      <c r="L362" s="28"/>
      <c r="Q362" s="28"/>
      <c r="V362" s="28"/>
      <c r="AA362" s="28"/>
    </row>
    <row r="363" spans="12:27" ht="15.75" customHeight="1" x14ac:dyDescent="0.35">
      <c r="L363" s="28"/>
      <c r="Q363" s="28"/>
      <c r="V363" s="28"/>
      <c r="AA363" s="28"/>
    </row>
    <row r="364" spans="12:27" ht="15.75" customHeight="1" x14ac:dyDescent="0.35">
      <c r="L364" s="28"/>
      <c r="Q364" s="28"/>
      <c r="V364" s="28"/>
      <c r="AA364" s="28"/>
    </row>
    <row r="365" spans="12:27" ht="15.75" customHeight="1" x14ac:dyDescent="0.35">
      <c r="L365" s="29"/>
      <c r="Q365" s="29"/>
      <c r="AA365" s="28"/>
    </row>
    <row r="366" spans="12:27" ht="15.75" customHeight="1" x14ac:dyDescent="0.35">
      <c r="Q366" s="28"/>
      <c r="V366" s="29"/>
      <c r="AA366" s="29"/>
    </row>
    <row r="367" spans="12:27" ht="15.75" customHeight="1" x14ac:dyDescent="0.35">
      <c r="Q367" s="28"/>
      <c r="V367" s="28"/>
      <c r="AA367" s="28"/>
    </row>
    <row r="368" spans="12:27" ht="15.75" customHeight="1" x14ac:dyDescent="0.35">
      <c r="L368" s="28"/>
      <c r="Q368" s="28"/>
      <c r="V368" s="28"/>
      <c r="AA368" s="28"/>
    </row>
    <row r="369" spans="12:30" ht="15.75" customHeight="1" x14ac:dyDescent="0.35">
      <c r="L369" s="28"/>
      <c r="Q369" s="28"/>
      <c r="V369" s="28"/>
      <c r="AA369" s="28"/>
    </row>
    <row r="370" spans="12:30" ht="15.75" customHeight="1" x14ac:dyDescent="0.35">
      <c r="L370" s="28"/>
      <c r="Q370" s="28"/>
      <c r="V370" s="28"/>
      <c r="AA370" s="28"/>
    </row>
    <row r="371" spans="12:30" ht="15.75" customHeight="1" x14ac:dyDescent="0.35">
      <c r="L371" s="29"/>
      <c r="Q371" s="29"/>
      <c r="V371" s="28"/>
      <c r="AA371" s="28"/>
    </row>
    <row r="372" spans="12:30" ht="15.75" customHeight="1" x14ac:dyDescent="0.35">
      <c r="Q372" s="28"/>
      <c r="V372" s="29"/>
      <c r="AA372" s="29"/>
    </row>
    <row r="373" spans="12:30" ht="15.75" customHeight="1" x14ac:dyDescent="0.35">
      <c r="L373" s="28"/>
      <c r="Q373" s="28"/>
      <c r="V373" s="28"/>
      <c r="AA373" s="28"/>
    </row>
    <row r="374" spans="12:30" ht="15.75" customHeight="1" x14ac:dyDescent="0.35">
      <c r="L374" s="28"/>
      <c r="Q374" s="28"/>
      <c r="V374" s="28"/>
      <c r="AA374" s="28"/>
    </row>
    <row r="375" spans="12:30" ht="15.75" customHeight="1" x14ac:dyDescent="0.35">
      <c r="L375" s="28"/>
      <c r="Q375" s="28"/>
      <c r="V375" s="28"/>
      <c r="AA375" s="28"/>
    </row>
    <row r="376" spans="12:30" ht="15.75" customHeight="1" x14ac:dyDescent="0.35">
      <c r="L376" s="28"/>
      <c r="Q376" s="28"/>
      <c r="V376" s="28"/>
      <c r="AA376" s="28"/>
    </row>
    <row r="377" spans="12:30" ht="15.75" customHeight="1" x14ac:dyDescent="0.35">
      <c r="L377" s="29"/>
      <c r="Q377" s="29"/>
      <c r="V377" s="29"/>
      <c r="AA377" s="29"/>
    </row>
    <row r="378" spans="12:30" ht="15.75" customHeight="1" x14ac:dyDescent="0.35">
      <c r="L378" s="78"/>
      <c r="M378" s="79"/>
      <c r="N378" s="79"/>
      <c r="O378" s="79"/>
      <c r="Q378" s="78"/>
      <c r="R378" s="79"/>
      <c r="S378" s="79"/>
      <c r="T378" s="79"/>
      <c r="V378" s="78"/>
      <c r="W378" s="79"/>
      <c r="X378" s="79"/>
      <c r="Y378" s="79"/>
      <c r="AA378" s="78"/>
      <c r="AB378" s="79"/>
      <c r="AC378" s="79"/>
      <c r="AD378" s="79"/>
    </row>
    <row r="379" spans="12:30" ht="15.75" customHeight="1" x14ac:dyDescent="0.35">
      <c r="L379" s="78"/>
      <c r="M379" s="79"/>
      <c r="N379" s="79"/>
      <c r="O379" s="79"/>
      <c r="Q379" s="78"/>
      <c r="R379" s="79"/>
      <c r="S379" s="79"/>
      <c r="T379" s="79"/>
      <c r="V379" s="78"/>
      <c r="W379" s="79"/>
      <c r="X379" s="79"/>
      <c r="Y379" s="79"/>
      <c r="AA379" s="78"/>
      <c r="AB379" s="79"/>
      <c r="AC379" s="79"/>
      <c r="AD379" s="79"/>
    </row>
    <row r="380" spans="12:30" ht="15.75" customHeight="1" x14ac:dyDescent="0.35"/>
    <row r="381" spans="12:30" ht="15.75" customHeight="1" x14ac:dyDescent="0.35"/>
    <row r="382" spans="12:30" ht="15.75" customHeight="1" x14ac:dyDescent="0.35"/>
    <row r="383" spans="12:30" ht="15.75" customHeight="1" x14ac:dyDescent="0.35"/>
    <row r="384" spans="12:30" ht="33.75" customHeight="1" x14ac:dyDescent="0.35"/>
    <row r="385" spans="12:30" ht="15.75" customHeight="1" x14ac:dyDescent="0.35"/>
    <row r="386" spans="12:30" ht="15.75" customHeight="1" x14ac:dyDescent="0.35"/>
    <row r="387" spans="12:30" ht="15.75" customHeight="1" x14ac:dyDescent="0.35"/>
    <row r="388" spans="12:30" ht="15.75" customHeight="1" x14ac:dyDescent="0.35"/>
    <row r="389" spans="12:30" ht="15.75" customHeight="1" x14ac:dyDescent="0.35"/>
    <row r="390" spans="12:30" ht="15.75" customHeight="1" x14ac:dyDescent="0.35"/>
    <row r="391" spans="12:30" ht="15.75" customHeight="1" x14ac:dyDescent="0.35"/>
    <row r="392" spans="12:30" ht="15.75" customHeight="1" x14ac:dyDescent="0.35"/>
    <row r="393" spans="12:30" ht="15.75" customHeight="1" x14ac:dyDescent="0.35"/>
    <row r="394" spans="12:30" ht="15.75" customHeight="1" x14ac:dyDescent="0.35"/>
    <row r="395" spans="12:30" ht="15.75" customHeight="1" x14ac:dyDescent="0.35"/>
    <row r="396" spans="12:30" ht="15.75" customHeight="1" x14ac:dyDescent="0.35"/>
    <row r="397" spans="12:30" ht="15.75" customHeight="1" x14ac:dyDescent="0.35"/>
    <row r="398" spans="12:30" ht="15.75" customHeight="1" x14ac:dyDescent="0.35">
      <c r="L398" s="32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4"/>
    </row>
    <row r="399" spans="12:30" ht="15.75" customHeight="1" x14ac:dyDescent="0.35">
      <c r="L399" s="35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7"/>
    </row>
    <row r="400" spans="12:30" ht="15.75" customHeight="1" x14ac:dyDescent="0.35"/>
    <row r="401" spans="12:27" ht="15.75" customHeight="1" x14ac:dyDescent="0.35"/>
    <row r="402" spans="12:27" ht="15.75" customHeight="1" x14ac:dyDescent="0.35">
      <c r="L402" s="27"/>
      <c r="Q402" s="27"/>
      <c r="V402" s="27"/>
      <c r="AA402" s="27"/>
    </row>
    <row r="403" spans="12:27" ht="15.75" customHeight="1" x14ac:dyDescent="0.35">
      <c r="L403" s="28"/>
      <c r="Q403" s="28"/>
      <c r="V403" s="28"/>
      <c r="AA403" s="28"/>
    </row>
    <row r="404" spans="12:27" ht="15.75" customHeight="1" x14ac:dyDescent="0.35">
      <c r="L404" s="28"/>
      <c r="Q404" s="28"/>
      <c r="V404" s="28"/>
      <c r="AA404" s="28"/>
    </row>
    <row r="405" spans="12:27" ht="15.75" customHeight="1" x14ac:dyDescent="0.35">
      <c r="L405" s="28"/>
      <c r="Q405" s="28"/>
      <c r="V405" s="28"/>
      <c r="AA405" s="28"/>
    </row>
    <row r="406" spans="12:27" ht="15.75" customHeight="1" x14ac:dyDescent="0.35">
      <c r="L406" s="28"/>
      <c r="Q406" s="28"/>
      <c r="V406" s="28"/>
      <c r="AA406" s="28"/>
    </row>
    <row r="407" spans="12:27" ht="15.75" customHeight="1" x14ac:dyDescent="0.35">
      <c r="L407" s="28"/>
      <c r="Q407" s="28"/>
      <c r="V407" s="28"/>
      <c r="AA407" s="28"/>
    </row>
    <row r="408" spans="12:27" ht="15.75" customHeight="1" x14ac:dyDescent="0.35">
      <c r="L408" s="28"/>
      <c r="Q408" s="28"/>
      <c r="V408" s="28"/>
      <c r="AA408" s="28"/>
    </row>
    <row r="409" spans="12:27" ht="15.75" customHeight="1" x14ac:dyDescent="0.35">
      <c r="L409" s="29"/>
      <c r="Q409" s="29"/>
      <c r="V409" s="29"/>
      <c r="AA409" s="29"/>
    </row>
    <row r="410" spans="12:27" ht="15.75" customHeight="1" x14ac:dyDescent="0.35">
      <c r="Q410" s="28"/>
      <c r="V410" s="28"/>
      <c r="AA410" s="28"/>
    </row>
    <row r="411" spans="12:27" ht="15.75" customHeight="1" x14ac:dyDescent="0.35">
      <c r="L411" s="28"/>
      <c r="Q411" s="28"/>
      <c r="V411" s="28"/>
      <c r="AA411" s="28"/>
    </row>
    <row r="412" spans="12:27" ht="15.75" customHeight="1" x14ac:dyDescent="0.35">
      <c r="L412" s="28"/>
      <c r="Q412" s="28"/>
      <c r="V412" s="28"/>
      <c r="AA412" s="28"/>
    </row>
    <row r="413" spans="12:27" ht="15.75" customHeight="1" x14ac:dyDescent="0.35">
      <c r="L413" s="28"/>
      <c r="Q413" s="28"/>
      <c r="V413" s="28"/>
      <c r="AA413" s="28"/>
    </row>
    <row r="414" spans="12:27" ht="15.75" customHeight="1" x14ac:dyDescent="0.35">
      <c r="L414" s="29"/>
      <c r="Q414" s="29"/>
      <c r="V414" s="29"/>
      <c r="AA414" s="29"/>
    </row>
    <row r="415" spans="12:27" ht="15.75" customHeight="1" x14ac:dyDescent="0.35">
      <c r="Q415" s="28"/>
      <c r="V415" s="28"/>
      <c r="AA415" s="28"/>
    </row>
    <row r="416" spans="12:27" ht="15.75" customHeight="1" x14ac:dyDescent="0.35">
      <c r="L416" s="28"/>
      <c r="Q416" s="28"/>
      <c r="V416" s="28"/>
      <c r="AA416" s="28"/>
    </row>
    <row r="417" spans="12:27" ht="15.75" customHeight="1" x14ac:dyDescent="0.35">
      <c r="L417" s="28"/>
      <c r="Q417" s="28"/>
      <c r="V417" s="28"/>
      <c r="AA417" s="28"/>
    </row>
    <row r="418" spans="12:27" ht="15.75" customHeight="1" x14ac:dyDescent="0.35">
      <c r="L418" s="28"/>
      <c r="Q418" s="28"/>
      <c r="V418" s="28"/>
      <c r="AA418" s="28"/>
    </row>
    <row r="419" spans="12:27" ht="15.75" customHeight="1" x14ac:dyDescent="0.35">
      <c r="L419" s="28"/>
      <c r="Q419" s="28"/>
      <c r="V419" s="28"/>
      <c r="AA419" s="28"/>
    </row>
    <row r="420" spans="12:27" ht="15.75" customHeight="1" x14ac:dyDescent="0.35">
      <c r="L420" s="29"/>
      <c r="Q420" s="29"/>
      <c r="V420" s="29"/>
      <c r="AA420" s="29"/>
    </row>
    <row r="421" spans="12:27" ht="15.75" customHeight="1" x14ac:dyDescent="0.35">
      <c r="Q421" s="28"/>
      <c r="V421" s="28"/>
      <c r="AA421" s="28"/>
    </row>
    <row r="422" spans="12:27" ht="15.75" customHeight="1" x14ac:dyDescent="0.35">
      <c r="L422" s="28"/>
      <c r="Q422" s="28"/>
      <c r="V422" s="28"/>
      <c r="AA422" s="28"/>
    </row>
    <row r="423" spans="12:27" ht="15.75" customHeight="1" x14ac:dyDescent="0.35"/>
    <row r="424" spans="12:27" ht="15.75" customHeight="1" x14ac:dyDescent="0.35"/>
    <row r="425" spans="12:27" ht="15.75" customHeight="1" x14ac:dyDescent="0.35"/>
    <row r="426" spans="12:27" ht="15.75" customHeight="1" x14ac:dyDescent="0.35"/>
    <row r="427" spans="12:27" ht="15.75" customHeight="1" x14ac:dyDescent="0.35"/>
    <row r="428" spans="12:27" ht="15.75" customHeight="1" x14ac:dyDescent="0.35">
      <c r="L428" s="27"/>
      <c r="Q428" s="27"/>
      <c r="V428" s="27"/>
      <c r="AA428" s="27"/>
    </row>
    <row r="429" spans="12:27" ht="15.75" customHeight="1" x14ac:dyDescent="0.35">
      <c r="L429" s="28"/>
      <c r="Q429" s="28"/>
      <c r="V429" s="28"/>
      <c r="AA429" s="28"/>
    </row>
    <row r="430" spans="12:27" ht="15.75" customHeight="1" x14ac:dyDescent="0.35">
      <c r="L430" s="28"/>
      <c r="Q430" s="28"/>
      <c r="V430" s="28"/>
      <c r="AA430" s="28"/>
    </row>
    <row r="431" spans="12:27" ht="15.75" customHeight="1" x14ac:dyDescent="0.35">
      <c r="L431" s="28"/>
      <c r="Q431" s="28"/>
      <c r="V431" s="28"/>
      <c r="AA431" s="28"/>
    </row>
    <row r="432" spans="12:27" ht="15.75" customHeight="1" x14ac:dyDescent="0.35">
      <c r="L432" s="28"/>
      <c r="Q432" s="28"/>
      <c r="V432" s="28"/>
      <c r="AA432" s="28"/>
    </row>
    <row r="433" spans="12:27" ht="15.75" customHeight="1" x14ac:dyDescent="0.35">
      <c r="L433" s="28"/>
      <c r="Q433" s="28"/>
      <c r="V433" s="28"/>
      <c r="AA433" s="28"/>
    </row>
    <row r="434" spans="12:27" ht="15.75" customHeight="1" x14ac:dyDescent="0.35">
      <c r="L434" s="28"/>
      <c r="Q434" s="28"/>
      <c r="V434" s="28"/>
      <c r="AA434" s="28"/>
    </row>
    <row r="435" spans="12:27" ht="15.75" customHeight="1" x14ac:dyDescent="0.35">
      <c r="L435" s="29"/>
      <c r="Q435" s="29"/>
      <c r="V435" s="29"/>
      <c r="AA435" s="29"/>
    </row>
    <row r="436" spans="12:27" ht="15.75" customHeight="1" x14ac:dyDescent="0.35">
      <c r="Q436" s="28"/>
      <c r="V436" s="28"/>
      <c r="AA436" s="28"/>
    </row>
    <row r="437" spans="12:27" ht="15.75" customHeight="1" x14ac:dyDescent="0.35">
      <c r="L437" s="28"/>
      <c r="Q437" s="28"/>
      <c r="V437" s="28"/>
      <c r="AA437" s="28"/>
    </row>
    <row r="438" spans="12:27" ht="15.75" customHeight="1" x14ac:dyDescent="0.35">
      <c r="L438" s="28"/>
      <c r="Q438" s="28"/>
      <c r="V438" s="28"/>
      <c r="AA438" s="28"/>
    </row>
    <row r="439" spans="12:27" ht="15.75" customHeight="1" x14ac:dyDescent="0.35">
      <c r="L439" s="28"/>
      <c r="Q439" s="28"/>
      <c r="V439" s="28"/>
      <c r="AA439" s="28"/>
    </row>
    <row r="440" spans="12:27" ht="15.75" customHeight="1" x14ac:dyDescent="0.35">
      <c r="L440" s="29"/>
      <c r="Q440" s="29"/>
      <c r="V440" s="28"/>
      <c r="AA440" s="28"/>
    </row>
    <row r="441" spans="12:27" ht="15.75" customHeight="1" x14ac:dyDescent="0.35">
      <c r="Q441" s="28"/>
      <c r="V441" s="29"/>
      <c r="AA441" s="29"/>
    </row>
    <row r="442" spans="12:27" ht="15.75" customHeight="1" x14ac:dyDescent="0.35">
      <c r="L442" s="28"/>
      <c r="Q442" s="28"/>
      <c r="V442" s="28"/>
      <c r="AA442" s="28"/>
    </row>
    <row r="443" spans="12:27" ht="15.75" customHeight="1" x14ac:dyDescent="0.35">
      <c r="L443" s="28"/>
      <c r="Q443" s="28"/>
      <c r="V443" s="28"/>
      <c r="AA443" s="28"/>
    </row>
    <row r="444" spans="12:27" ht="15.75" customHeight="1" x14ac:dyDescent="0.35">
      <c r="L444" s="28"/>
      <c r="Q444" s="28"/>
      <c r="V444" s="28"/>
      <c r="AA444" s="28"/>
    </row>
    <row r="445" spans="12:27" ht="15.75" customHeight="1" x14ac:dyDescent="0.35">
      <c r="L445" s="28"/>
      <c r="Q445" s="28"/>
      <c r="V445" s="28"/>
      <c r="AA445" s="28"/>
    </row>
    <row r="446" spans="12:27" ht="15.75" customHeight="1" x14ac:dyDescent="0.35">
      <c r="L446" s="29"/>
      <c r="Q446" s="29"/>
      <c r="V446" s="29"/>
      <c r="AA446" s="29"/>
    </row>
    <row r="447" spans="12:27" ht="15.75" customHeight="1" x14ac:dyDescent="0.35">
      <c r="Q447" s="28"/>
      <c r="V447" s="28"/>
      <c r="AA447" s="28"/>
    </row>
    <row r="448" spans="12:27" ht="15.75" customHeight="1" x14ac:dyDescent="0.35">
      <c r="L448" s="28"/>
      <c r="Q448" s="28"/>
      <c r="V448" s="28"/>
      <c r="AA448" s="28"/>
    </row>
    <row r="449" spans="12:27" ht="15.75" customHeight="1" x14ac:dyDescent="0.35"/>
    <row r="450" spans="12:27" ht="15.75" customHeight="1" x14ac:dyDescent="0.35"/>
    <row r="451" spans="12:27" ht="15.75" customHeight="1" x14ac:dyDescent="0.35"/>
    <row r="452" spans="12:27" ht="15.75" customHeight="1" x14ac:dyDescent="0.35"/>
    <row r="453" spans="12:27" ht="15.75" customHeight="1" x14ac:dyDescent="0.35">
      <c r="L453" s="27"/>
      <c r="Q453" s="27"/>
      <c r="V453" s="27"/>
      <c r="AA453" s="27"/>
    </row>
    <row r="454" spans="12:27" ht="15.75" customHeight="1" x14ac:dyDescent="0.35">
      <c r="L454" s="28"/>
      <c r="Q454" s="28"/>
      <c r="V454" s="28"/>
      <c r="AA454" s="28"/>
    </row>
    <row r="455" spans="12:27" ht="15.75" customHeight="1" x14ac:dyDescent="0.35">
      <c r="L455" s="28"/>
      <c r="Q455" s="28"/>
      <c r="V455" s="28"/>
      <c r="AA455" s="28"/>
    </row>
    <row r="456" spans="12:27" ht="15.75" customHeight="1" x14ac:dyDescent="0.35">
      <c r="L456" s="28"/>
      <c r="Q456" s="28"/>
      <c r="V456" s="28"/>
      <c r="AA456" s="28"/>
    </row>
    <row r="457" spans="12:27" ht="15.75" customHeight="1" x14ac:dyDescent="0.35">
      <c r="L457" s="28"/>
      <c r="Q457" s="28"/>
      <c r="V457" s="28"/>
      <c r="AA457" s="28"/>
    </row>
    <row r="458" spans="12:27" ht="15.75" customHeight="1" x14ac:dyDescent="0.35">
      <c r="L458" s="28"/>
      <c r="Q458" s="28"/>
      <c r="V458" s="28"/>
      <c r="AA458" s="28"/>
    </row>
    <row r="459" spans="12:27" ht="15.75" customHeight="1" x14ac:dyDescent="0.35">
      <c r="L459" s="28"/>
      <c r="Q459" s="28"/>
      <c r="V459" s="28"/>
      <c r="AA459" s="28"/>
    </row>
    <row r="460" spans="12:27" ht="15.75" customHeight="1" x14ac:dyDescent="0.35">
      <c r="L460" s="29"/>
      <c r="Q460" s="29"/>
      <c r="AA460" s="28"/>
    </row>
    <row r="461" spans="12:27" ht="15.75" customHeight="1" x14ac:dyDescent="0.35">
      <c r="Q461" s="28"/>
      <c r="V461" s="29"/>
      <c r="AA461" s="29"/>
    </row>
    <row r="462" spans="12:27" ht="15.75" customHeight="1" x14ac:dyDescent="0.35">
      <c r="L462" s="28"/>
      <c r="Q462" s="28"/>
      <c r="V462" s="28"/>
      <c r="AA462" s="28"/>
    </row>
    <row r="463" spans="12:27" ht="15.75" customHeight="1" x14ac:dyDescent="0.35">
      <c r="L463" s="28"/>
      <c r="Q463" s="28"/>
      <c r="V463" s="28"/>
      <c r="AA463" s="28"/>
    </row>
    <row r="464" spans="12:27" ht="15.75" customHeight="1" x14ac:dyDescent="0.35">
      <c r="L464" s="28"/>
      <c r="Q464" s="28"/>
      <c r="V464" s="28"/>
      <c r="AA464" s="28"/>
    </row>
    <row r="465" spans="12:27" ht="15.75" customHeight="1" x14ac:dyDescent="0.35">
      <c r="L465" s="29"/>
      <c r="Q465" s="29"/>
      <c r="V465" s="29"/>
      <c r="AA465" s="29"/>
    </row>
    <row r="466" spans="12:27" ht="15.75" customHeight="1" x14ac:dyDescent="0.35">
      <c r="Q466" s="28"/>
      <c r="AA466" s="28"/>
    </row>
    <row r="467" spans="12:27" ht="15.75" customHeight="1" x14ac:dyDescent="0.35">
      <c r="L467" s="28"/>
      <c r="Q467" s="28"/>
      <c r="V467" s="28"/>
      <c r="AA467" s="28"/>
    </row>
    <row r="468" spans="12:27" ht="15.75" customHeight="1" x14ac:dyDescent="0.35">
      <c r="L468" s="28"/>
      <c r="Q468" s="28"/>
      <c r="V468" s="28"/>
      <c r="AA468" s="28"/>
    </row>
    <row r="469" spans="12:27" ht="15.75" customHeight="1" x14ac:dyDescent="0.35">
      <c r="L469" s="28"/>
      <c r="Q469" s="28"/>
      <c r="V469" s="28"/>
      <c r="AA469" s="28"/>
    </row>
    <row r="470" spans="12:27" ht="15.75" customHeight="1" x14ac:dyDescent="0.35">
      <c r="L470" s="28"/>
      <c r="Q470" s="28"/>
      <c r="V470" s="28"/>
      <c r="AA470" s="28"/>
    </row>
    <row r="471" spans="12:27" ht="15.75" customHeight="1" x14ac:dyDescent="0.35">
      <c r="L471" s="29"/>
      <c r="Q471" s="29"/>
      <c r="V471" s="29"/>
      <c r="AA471" s="29"/>
    </row>
    <row r="472" spans="12:27" ht="15.75" customHeight="1" x14ac:dyDescent="0.35">
      <c r="L472" s="28"/>
      <c r="Q472" s="28"/>
      <c r="V472" s="28"/>
      <c r="AA472" s="28"/>
    </row>
    <row r="473" spans="12:27" ht="15.75" customHeight="1" x14ac:dyDescent="0.35">
      <c r="L473" s="28"/>
      <c r="Q473" s="28"/>
      <c r="V473" s="28"/>
      <c r="AA473" s="28"/>
    </row>
    <row r="474" spans="12:27" ht="15.75" customHeight="1" x14ac:dyDescent="0.35"/>
    <row r="475" spans="12:27" ht="15.75" customHeight="1" x14ac:dyDescent="0.35"/>
    <row r="476" spans="12:27" ht="15.75" customHeight="1" x14ac:dyDescent="0.35"/>
    <row r="477" spans="12:27" ht="15.75" customHeight="1" x14ac:dyDescent="0.35"/>
    <row r="478" spans="12:27" ht="15.75" customHeight="1" x14ac:dyDescent="0.35"/>
    <row r="479" spans="12:27" ht="15.75" customHeight="1" x14ac:dyDescent="0.35"/>
    <row r="480" spans="12:27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97">
    <mergeCell ref="C122:C123"/>
    <mergeCell ref="B130:C130"/>
    <mergeCell ref="B131:C131"/>
    <mergeCell ref="B179:M179"/>
    <mergeCell ref="L83:O84"/>
    <mergeCell ref="L85:O85"/>
    <mergeCell ref="L86:O86"/>
    <mergeCell ref="L87:O87"/>
    <mergeCell ref="L89:O89"/>
    <mergeCell ref="L90:O90"/>
    <mergeCell ref="L91:O91"/>
    <mergeCell ref="B120:S120"/>
    <mergeCell ref="B121:S121"/>
    <mergeCell ref="B122:B123"/>
    <mergeCell ref="D122:D123"/>
    <mergeCell ref="V84:Y84"/>
    <mergeCell ref="L78:O78"/>
    <mergeCell ref="V72:Y72"/>
    <mergeCell ref="V73:Y73"/>
    <mergeCell ref="V74:Y74"/>
    <mergeCell ref="V75:Y75"/>
    <mergeCell ref="V76:Y76"/>
    <mergeCell ref="V79:Y79"/>
    <mergeCell ref="V80:Y80"/>
    <mergeCell ref="V81:Y81"/>
    <mergeCell ref="V82:Y82"/>
    <mergeCell ref="V83:Y83"/>
    <mergeCell ref="L88:O88"/>
    <mergeCell ref="L71:O71"/>
    <mergeCell ref="L72:O72"/>
    <mergeCell ref="L73:O73"/>
    <mergeCell ref="L74:O74"/>
    <mergeCell ref="L75:O75"/>
    <mergeCell ref="L76:O76"/>
    <mergeCell ref="L77:O77"/>
    <mergeCell ref="AA71:AD71"/>
    <mergeCell ref="V71:Y71"/>
    <mergeCell ref="AA77:AD77"/>
    <mergeCell ref="AA78:AD78"/>
    <mergeCell ref="V78:Y78"/>
    <mergeCell ref="V77:Y77"/>
    <mergeCell ref="V91:Y91"/>
    <mergeCell ref="AA91:AD91"/>
    <mergeCell ref="AA89:AD89"/>
    <mergeCell ref="AA90:AD90"/>
    <mergeCell ref="V85:Y85"/>
    <mergeCell ref="V86:Y86"/>
    <mergeCell ref="V87:Y87"/>
    <mergeCell ref="V88:Y88"/>
    <mergeCell ref="AA88:AD88"/>
    <mergeCell ref="V89:Y89"/>
    <mergeCell ref="V90:Y90"/>
    <mergeCell ref="L79:O79"/>
    <mergeCell ref="L80:O80"/>
    <mergeCell ref="L81:O81"/>
    <mergeCell ref="L82:O82"/>
    <mergeCell ref="B58:S58"/>
    <mergeCell ref="B59:S59"/>
    <mergeCell ref="B60:B61"/>
    <mergeCell ref="C60:C61"/>
    <mergeCell ref="D60:D61"/>
    <mergeCell ref="B68:C68"/>
    <mergeCell ref="B69:C69"/>
    <mergeCell ref="B2:S2"/>
    <mergeCell ref="B3:S3"/>
    <mergeCell ref="B4:B5"/>
    <mergeCell ref="C4:C5"/>
    <mergeCell ref="D4:D5"/>
    <mergeCell ref="B12:C12"/>
    <mergeCell ref="B13:C13"/>
    <mergeCell ref="AA86:AD86"/>
    <mergeCell ref="AA87:AD87"/>
    <mergeCell ref="AA79:AD79"/>
    <mergeCell ref="AA80:AD80"/>
    <mergeCell ref="AA81:AD81"/>
    <mergeCell ref="AA82:AD82"/>
    <mergeCell ref="AA83:AD83"/>
    <mergeCell ref="AA84:AD84"/>
    <mergeCell ref="AA85:AD85"/>
    <mergeCell ref="AA72:AD72"/>
    <mergeCell ref="AA73:AD73"/>
    <mergeCell ref="AA74:AD74"/>
    <mergeCell ref="AA75:AD75"/>
    <mergeCell ref="AA76:AD76"/>
    <mergeCell ref="AA378:AD378"/>
    <mergeCell ref="AA379:AD379"/>
    <mergeCell ref="L378:O378"/>
    <mergeCell ref="Q378:T378"/>
    <mergeCell ref="Q379:T379"/>
    <mergeCell ref="L379:O379"/>
    <mergeCell ref="V378:Y378"/>
    <mergeCell ref="V379:Y379"/>
    <mergeCell ref="B180:B181"/>
    <mergeCell ref="C180:C181"/>
    <mergeCell ref="D180:D181"/>
    <mergeCell ref="B188:C188"/>
    <mergeCell ref="B189:C189"/>
  </mergeCells>
  <phoneticPr fontId="3" type="noConversion"/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Checkout</cp:lastModifiedBy>
  <dcterms:created xsi:type="dcterms:W3CDTF">2021-05-11T22:21:07Z</dcterms:created>
  <dcterms:modified xsi:type="dcterms:W3CDTF">2022-05-08T19:21:00Z</dcterms:modified>
</cp:coreProperties>
</file>