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homes.mtu.edu\home\Downloads\"/>
    </mc:Choice>
  </mc:AlternateContent>
  <xr:revisionPtr revIDLastSave="0" documentId="13_ncr:1_{B9027B06-373B-48FC-9165-EAD7272A65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H17" i="1" s="1"/>
  <c r="D17" i="1"/>
  <c r="F16" i="1"/>
  <c r="E16" i="1"/>
  <c r="D16" i="1"/>
  <c r="F15" i="1"/>
  <c r="D15" i="1"/>
  <c r="H14" i="1"/>
  <c r="G14" i="1"/>
  <c r="E14" i="1"/>
  <c r="E17" i="1" s="1"/>
  <c r="E12" i="1"/>
  <c r="H11" i="1"/>
  <c r="G11" i="1"/>
  <c r="H8" i="1"/>
  <c r="G8" i="1"/>
  <c r="E8" i="1"/>
  <c r="E6" i="1"/>
  <c r="E15" i="1" s="1"/>
</calcChain>
</file>

<file path=xl/sharedStrings.xml><?xml version="1.0" encoding="utf-8"?>
<sst xmlns="http://schemas.openxmlformats.org/spreadsheetml/2006/main" count="30" uniqueCount="21">
  <si>
    <t>Transportation Services Cost Centers</t>
  </si>
  <si>
    <t>Fiscal Year</t>
  </si>
  <si>
    <t>Revenues</t>
  </si>
  <si>
    <t>Expenditures</t>
  </si>
  <si>
    <t>Net Revenue</t>
  </si>
  <si>
    <t>YoY Variance $</t>
  </si>
  <si>
    <t>YoY Variance %</t>
  </si>
  <si>
    <t>Customer Satisfaction Score (out of 10)</t>
  </si>
  <si>
    <t>Parking (H47004)</t>
  </si>
  <si>
    <t>FY23 Actuals</t>
  </si>
  <si>
    <t>FY24 Budget</t>
  </si>
  <si>
    <t>FY24 Actuals</t>
  </si>
  <si>
    <t>Shuttle (H47010)</t>
  </si>
  <si>
    <t>Fleet (H47121)</t>
  </si>
  <si>
    <t>TOTAL</t>
  </si>
  <si>
    <t>8.03 (average)</t>
  </si>
  <si>
    <t>8.17 (average)</t>
  </si>
  <si>
    <t>More information at https://www.mtu.edu/transportation</t>
  </si>
  <si>
    <t>Parking Activities include permitting, enforcement and citatations, metered parking, special event support, and parking infrastructure renewal.</t>
  </si>
  <si>
    <t>Shuttle Activities include third-party contracting for on campus circulation, commuter transportation, and access to essential community services.</t>
  </si>
  <si>
    <t>Fleet Activities include rental activity for University business, fleet maintenance, and acquisition and disposal of fleet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</si>
</sst>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/>
    <xf numFmtId="0" fontId="1" fillId="3" borderId="3" xfId="0" applyFont="1" applyFill="1" applyBorder="1"/>
    <xf numFmtId="164" fontId="1" fillId="3" borderId="3" xfId="0" applyNumberFormat="1" applyFont="1" applyFill="1" applyBorder="1"/>
    <xf numFmtId="0" fontId="1" fillId="3" borderId="4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164" fontId="1" fillId="2" borderId="0" xfId="0" applyNumberFormat="1" applyFont="1" applyFill="1"/>
    <xf numFmtId="10" fontId="1" fillId="2" borderId="0" xfId="0" applyNumberFormat="1" applyFont="1" applyFill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64" fontId="1" fillId="4" borderId="8" xfId="0" applyNumberFormat="1" applyFont="1" applyFill="1" applyBorder="1"/>
    <xf numFmtId="10" fontId="1" fillId="4" borderId="8" xfId="0" applyNumberFormat="1" applyFont="1" applyFill="1" applyBorder="1"/>
    <xf numFmtId="0" fontId="1" fillId="4" borderId="9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164" fontId="1" fillId="5" borderId="3" xfId="0" applyNumberFormat="1" applyFont="1" applyFill="1" applyBorder="1"/>
    <xf numFmtId="0" fontId="1" fillId="5" borderId="4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6" borderId="8" xfId="0" applyNumberFormat="1" applyFont="1" applyFill="1" applyBorder="1"/>
    <xf numFmtId="10" fontId="1" fillId="6" borderId="8" xfId="0" applyNumberFormat="1" applyFont="1" applyFill="1" applyBorder="1"/>
    <xf numFmtId="0" fontId="1" fillId="6" borderId="9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164" fontId="1" fillId="7" borderId="3" xfId="0" applyNumberFormat="1" applyFont="1" applyFill="1" applyBorder="1"/>
    <xf numFmtId="0" fontId="1" fillId="7" borderId="4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164" fontId="1" fillId="8" borderId="8" xfId="0" applyNumberFormat="1" applyFont="1" applyFill="1" applyBorder="1"/>
    <xf numFmtId="10" fontId="1" fillId="8" borderId="8" xfId="0" applyNumberFormat="1" applyFont="1" applyFill="1" applyBorder="1"/>
    <xf numFmtId="0" fontId="1" fillId="8" borderId="9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164" fontId="1" fillId="9" borderId="3" xfId="0" applyNumberFormat="1" applyFont="1" applyFill="1" applyBorder="1"/>
    <xf numFmtId="0" fontId="1" fillId="9" borderId="4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164" fontId="1" fillId="10" borderId="8" xfId="0" applyNumberFormat="1" applyFont="1" applyFill="1" applyBorder="1"/>
    <xf numFmtId="10" fontId="1" fillId="10" borderId="8" xfId="0" applyNumberFormat="1" applyFont="1" applyFill="1" applyBorder="1"/>
    <xf numFmtId="0" fontId="1" fillId="10" borderId="9" xfId="0" applyFont="1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tu.edu/transpor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I22"/>
  <sheetViews>
    <sheetView tabSelected="1" workbookViewId="0"/>
  </sheetViews>
  <sheetFormatPr defaultColWidth="12.5703125" defaultRowHeight="15.75" customHeight="1" x14ac:dyDescent="0.2"/>
  <cols>
    <col min="2" max="2" width="15.28515625" customWidth="1"/>
  </cols>
  <sheetData>
    <row r="5" spans="2:9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</row>
    <row r="6" spans="2:9" x14ac:dyDescent="0.2">
      <c r="B6" s="2" t="s">
        <v>8</v>
      </c>
      <c r="C6" s="3" t="s">
        <v>9</v>
      </c>
      <c r="D6" s="4">
        <v>1048937.3999999999</v>
      </c>
      <c r="E6" s="4">
        <f>1048937.4-485038</f>
        <v>563899.39999999991</v>
      </c>
      <c r="F6" s="4">
        <v>485037.87</v>
      </c>
      <c r="G6" s="3"/>
      <c r="H6" s="3"/>
      <c r="I6" s="5">
        <v>7.7</v>
      </c>
    </row>
    <row r="7" spans="2:9" x14ac:dyDescent="0.2">
      <c r="B7" s="6"/>
      <c r="C7" s="7" t="s">
        <v>10</v>
      </c>
      <c r="D7" s="8">
        <v>1100872</v>
      </c>
      <c r="E7" s="8">
        <v>655684.05000000005</v>
      </c>
      <c r="F7" s="8">
        <v>445188</v>
      </c>
      <c r="G7" s="8"/>
      <c r="H7" s="9"/>
      <c r="I7" s="10"/>
    </row>
    <row r="8" spans="2:9" x14ac:dyDescent="0.2">
      <c r="B8" s="11"/>
      <c r="C8" s="12" t="s">
        <v>11</v>
      </c>
      <c r="D8" s="13">
        <v>1393542.34</v>
      </c>
      <c r="E8" s="13">
        <f>1393542.34-601339</f>
        <v>792203.34000000008</v>
      </c>
      <c r="F8" s="13">
        <v>601339</v>
      </c>
      <c r="G8" s="13">
        <f>F8-F6</f>
        <v>116301.13</v>
      </c>
      <c r="H8" s="14">
        <f>(F8-F6)/F6</f>
        <v>0.23977742191553003</v>
      </c>
      <c r="I8" s="15">
        <v>7.7</v>
      </c>
    </row>
    <row r="9" spans="2:9" x14ac:dyDescent="0.2">
      <c r="B9" s="16" t="s">
        <v>12</v>
      </c>
      <c r="C9" s="17" t="s">
        <v>9</v>
      </c>
      <c r="D9" s="18">
        <v>0</v>
      </c>
      <c r="E9" s="18">
        <v>285903</v>
      </c>
      <c r="F9" s="18">
        <v>-285902.98</v>
      </c>
      <c r="G9" s="17"/>
      <c r="H9" s="17"/>
      <c r="I9" s="19">
        <v>7.9</v>
      </c>
    </row>
    <row r="10" spans="2:9" x14ac:dyDescent="0.2">
      <c r="B10" s="6"/>
      <c r="C10" s="7" t="s">
        <v>10</v>
      </c>
      <c r="D10" s="8">
        <v>75000</v>
      </c>
      <c r="E10" s="8">
        <v>426700</v>
      </c>
      <c r="F10" s="8">
        <v>-351700</v>
      </c>
      <c r="G10" s="8"/>
      <c r="H10" s="9"/>
      <c r="I10" s="10"/>
    </row>
    <row r="11" spans="2:9" x14ac:dyDescent="0.2">
      <c r="B11" s="20"/>
      <c r="C11" s="21" t="s">
        <v>11</v>
      </c>
      <c r="D11" s="22">
        <v>75000</v>
      </c>
      <c r="E11" s="22">
        <v>427577.54</v>
      </c>
      <c r="F11" s="22">
        <v>-352577.54</v>
      </c>
      <c r="G11" s="22">
        <f>F11-F9</f>
        <v>-66674.559999999998</v>
      </c>
      <c r="H11" s="23">
        <f>(F9-F11)/F9</f>
        <v>-0.23320694313854301</v>
      </c>
      <c r="I11" s="24">
        <v>8.1999999999999993</v>
      </c>
    </row>
    <row r="12" spans="2:9" x14ac:dyDescent="0.2">
      <c r="B12" s="25" t="s">
        <v>13</v>
      </c>
      <c r="C12" s="26" t="s">
        <v>9</v>
      </c>
      <c r="D12" s="27">
        <v>524240.04</v>
      </c>
      <c r="E12" s="27">
        <f>D12-F12</f>
        <v>503513.63999999996</v>
      </c>
      <c r="F12" s="27">
        <v>20726.400000000001</v>
      </c>
      <c r="G12" s="26"/>
      <c r="H12" s="26"/>
      <c r="I12" s="28">
        <v>8.5</v>
      </c>
    </row>
    <row r="13" spans="2:9" x14ac:dyDescent="0.2">
      <c r="B13" s="6"/>
      <c r="C13" s="7" t="s">
        <v>10</v>
      </c>
      <c r="D13" s="8">
        <v>585130</v>
      </c>
      <c r="E13" s="8">
        <v>530256.36</v>
      </c>
      <c r="F13" s="8">
        <v>54874</v>
      </c>
      <c r="G13" s="8"/>
      <c r="H13" s="9"/>
      <c r="I13" s="10"/>
    </row>
    <row r="14" spans="2:9" x14ac:dyDescent="0.2">
      <c r="B14" s="29"/>
      <c r="C14" s="30" t="s">
        <v>11</v>
      </c>
      <c r="D14" s="31">
        <v>532112.48</v>
      </c>
      <c r="E14" s="31">
        <f>532112.48-15601.46</f>
        <v>516511.01999999996</v>
      </c>
      <c r="F14" s="31">
        <v>15601.46</v>
      </c>
      <c r="G14" s="31">
        <f>F14-F12</f>
        <v>-5124.9400000000023</v>
      </c>
      <c r="H14" s="32">
        <f>(F14-F12)/F12</f>
        <v>-0.24726628840512593</v>
      </c>
      <c r="I14" s="33">
        <v>8.6</v>
      </c>
    </row>
    <row r="15" spans="2:9" x14ac:dyDescent="0.2">
      <c r="B15" s="34" t="s">
        <v>14</v>
      </c>
      <c r="C15" s="35" t="s">
        <v>9</v>
      </c>
      <c r="D15" s="36">
        <f t="shared" ref="D15:F15" si="0">D6+D9+D12</f>
        <v>1573177.44</v>
      </c>
      <c r="E15" s="36">
        <f t="shared" si="0"/>
        <v>1353316.0399999998</v>
      </c>
      <c r="F15" s="36">
        <f t="shared" si="0"/>
        <v>219861.29</v>
      </c>
      <c r="G15" s="35"/>
      <c r="H15" s="35"/>
      <c r="I15" s="37" t="s">
        <v>15</v>
      </c>
    </row>
    <row r="16" spans="2:9" x14ac:dyDescent="0.2">
      <c r="B16" s="6"/>
      <c r="C16" s="7" t="s">
        <v>10</v>
      </c>
      <c r="D16" s="8">
        <f t="shared" ref="D16:F16" si="1">D13+D10+D7</f>
        <v>1761002</v>
      </c>
      <c r="E16" s="8">
        <f t="shared" si="1"/>
        <v>1612640.4100000001</v>
      </c>
      <c r="F16" s="8">
        <f t="shared" si="1"/>
        <v>148362</v>
      </c>
      <c r="G16" s="8"/>
      <c r="H16" s="9"/>
      <c r="I16" s="10"/>
    </row>
    <row r="17" spans="2:9" x14ac:dyDescent="0.2">
      <c r="B17" s="38"/>
      <c r="C17" s="39" t="s">
        <v>11</v>
      </c>
      <c r="D17" s="40">
        <f t="shared" ref="D17:F17" si="2">D8+D11+D14</f>
        <v>2000654.82</v>
      </c>
      <c r="E17" s="40">
        <f t="shared" si="2"/>
        <v>1736291.9000000001</v>
      </c>
      <c r="F17" s="40">
        <f t="shared" si="2"/>
        <v>264362.92000000004</v>
      </c>
      <c r="G17" s="40">
        <f>F17-F15</f>
        <v>44501.630000000034</v>
      </c>
      <c r="H17" s="41">
        <f>(F17-F15)/F15</f>
        <v>0.202407754452819</v>
      </c>
      <c r="I17" s="42" t="s">
        <v>16</v>
      </c>
    </row>
    <row r="19" spans="2:9" x14ac:dyDescent="0.2">
      <c r="B19" s="43" t="s">
        <v>17</v>
      </c>
    </row>
    <row r="20" spans="2:9" x14ac:dyDescent="0.2">
      <c r="B20" s="44" t="s">
        <v>18</v>
      </c>
    </row>
    <row r="21" spans="2:9" x14ac:dyDescent="0.2">
      <c r="B21" s="44" t="s">
        <v>19</v>
      </c>
    </row>
    <row r="22" spans="2:9" x14ac:dyDescent="0.2">
      <c r="B22" s="44" t="s">
        <v>20</v>
      </c>
    </row>
  </sheetData>
  <hyperlinks>
    <hyperlink ref="B1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Theresa Coleman-Kaiser</cp:lastModifiedBy>
  <dcterms:modified xsi:type="dcterms:W3CDTF">2025-01-10T19:44:32Z</dcterms:modified>
</cp:coreProperties>
</file>