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comments4.xml" ContentType="application/vnd.openxmlformats-officedocument.spreadsheetml.comments+xml"/>
  <Override PartName="/xl/comments5.xml" ContentType="application/vnd.openxmlformats-officedocument.spreadsheetml.comments+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omments6.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8.xml" ContentType="application/vnd.openxmlformats-officedocument.spreadsheetml.comments+xml"/>
  <Override PartName="/xl/drawings/drawing5.xml" ContentType="application/vnd.openxmlformats-officedocument.drawing+xml"/>
  <Override PartName="/xl/comments9.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10.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omments1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hidePivotFieldList="1" defaultThemeVersion="124226"/>
  <mc:AlternateContent xmlns:mc="http://schemas.openxmlformats.org/markup-compatibility/2006">
    <mc:Choice Requires="x15">
      <x15ac:absPath xmlns:x15ac="http://schemas.microsoft.com/office/spreadsheetml/2010/11/ac" url="/Users/gopuprakash/Documents/IIMB_BDA/Module1Assignment/FinalVersions/"/>
    </mc:Choice>
  </mc:AlternateContent>
  <xr:revisionPtr revIDLastSave="0" documentId="8_{903C08D3-F08B-534A-B321-5C0DBE18CDDE}" xr6:coauthVersionLast="36" xr6:coauthVersionMax="36" xr10:uidLastSave="{00000000-0000-0000-0000-000000000000}"/>
  <bookViews>
    <workbookView xWindow="0" yWindow="460" windowWidth="28800" windowHeight="13280" tabRatio="762" firstSheet="3" activeTab="7" xr2:uid="{00000000-000D-0000-FFFF-FFFF00000000}"/>
  </bookViews>
  <sheets>
    <sheet name="Copyright@ IIMB" sheetId="5" r:id="rId1"/>
    <sheet name="Sample Data on Past Sales Leads" sheetId="6" r:id="rId2"/>
    <sheet name="Questions 1-4" sheetId="8" r:id="rId3"/>
    <sheet name="Question 5" sheetId="9" r:id="rId4"/>
    <sheet name="Question 6" sheetId="11" r:id="rId5"/>
    <sheet name="Question 7" sheetId="10" r:id="rId6"/>
    <sheet name="Question 8" sheetId="12" r:id="rId7"/>
    <sheet name="Question 9" sheetId="13" r:id="rId8"/>
    <sheet name="Question 10" sheetId="20" r:id="rId9"/>
    <sheet name="Question 11(1)" sheetId="16" r:id="rId10"/>
    <sheet name="Question 11(2)" sheetId="17" r:id="rId11"/>
    <sheet name="Question 11(3)" sheetId="18" r:id="rId12"/>
    <sheet name="Sheet8" sheetId="19" r:id="rId13"/>
  </sheets>
  <definedNames>
    <definedName name="_xlnm._FilterDatabase" localSheetId="8" hidden="1">'Question 10'!$A$1:$B$1001</definedName>
    <definedName name="_xlnm._FilterDatabase" localSheetId="9" hidden="1">'Question 11(1)'!$A$1:$L$1047680</definedName>
    <definedName name="_xlnm._FilterDatabase" localSheetId="3" hidden="1">'Question 5'!$A$1:$M$1001</definedName>
    <definedName name="_xlnm._FilterDatabase" localSheetId="4" hidden="1">'Question 6'!$A$1:$C$1001</definedName>
    <definedName name="_xlnm._FilterDatabase" localSheetId="5" hidden="1">'Question 7'!$A$1:$L$1001</definedName>
    <definedName name="_xlnm._FilterDatabase" localSheetId="7" hidden="1">'Question 9'!$A$1:$D$1001</definedName>
    <definedName name="_xlnm._FilterDatabase" localSheetId="1" hidden="1">'Sample Data on Past Sales Leads'!$A$1:$L$1001</definedName>
  </definedNames>
  <calcPr calcId="162913"/>
  <pivotCaches>
    <pivotCache cacheId="47" r:id="rId14"/>
    <pivotCache cacheId="48" r:id="rId15"/>
    <pivotCache cacheId="49" r:id="rId16"/>
    <pivotCache cacheId="50" r:id="rId17"/>
  </pivotCaches>
</workbook>
</file>

<file path=xl/calcChain.xml><?xml version="1.0" encoding="utf-8"?>
<calcChain xmlns="http://schemas.openxmlformats.org/spreadsheetml/2006/main">
  <c r="L21" i="18" l="1"/>
  <c r="L22" i="18"/>
  <c r="L20" i="18"/>
  <c r="I8" i="18"/>
  <c r="I5" i="18"/>
  <c r="K8" i="16" l="1"/>
  <c r="K20" i="20"/>
  <c r="K11" i="20"/>
  <c r="N3" i="20"/>
  <c r="C4" i="20"/>
  <c r="N2" i="20" s="1"/>
  <c r="K12" i="20" s="1"/>
  <c r="D4" i="20"/>
  <c r="E4" i="20"/>
  <c r="C7" i="20"/>
  <c r="F15" i="20" s="1"/>
  <c r="D7" i="20"/>
  <c r="G27" i="20" s="1"/>
  <c r="E7" i="20"/>
  <c r="H10" i="20" s="1"/>
  <c r="F10" i="20"/>
  <c r="G10" i="20"/>
  <c r="F12" i="20"/>
  <c r="F14" i="20"/>
  <c r="K16" i="20"/>
  <c r="M16" i="20"/>
  <c r="F18" i="20"/>
  <c r="F20" i="20"/>
  <c r="G20" i="20"/>
  <c r="F22" i="20"/>
  <c r="G22" i="20"/>
  <c r="K23" i="20"/>
  <c r="F24" i="20"/>
  <c r="F26" i="20"/>
  <c r="F27" i="20"/>
  <c r="F29" i="20"/>
  <c r="G29" i="20"/>
  <c r="F32" i="20"/>
  <c r="G32" i="20"/>
  <c r="F34" i="20"/>
  <c r="F35" i="20"/>
  <c r="F37" i="20"/>
  <c r="G37" i="20"/>
  <c r="F40" i="20"/>
  <c r="G40" i="20"/>
  <c r="F41" i="20"/>
  <c r="F42" i="20"/>
  <c r="F43" i="20"/>
  <c r="F45" i="20"/>
  <c r="F46" i="20"/>
  <c r="F49" i="20"/>
  <c r="F50" i="20"/>
  <c r="F53" i="20"/>
  <c r="F54" i="20"/>
  <c r="F57" i="20"/>
  <c r="F58" i="20"/>
  <c r="F61" i="20"/>
  <c r="F62" i="20"/>
  <c r="F65" i="20"/>
  <c r="F66" i="20"/>
  <c r="F69" i="20"/>
  <c r="F70" i="20"/>
  <c r="F73" i="20"/>
  <c r="F74" i="20"/>
  <c r="F77" i="20"/>
  <c r="F78" i="20"/>
  <c r="H78" i="20"/>
  <c r="F81" i="20"/>
  <c r="F82" i="20"/>
  <c r="H82" i="20"/>
  <c r="F85" i="20"/>
  <c r="F86" i="20"/>
  <c r="H86" i="20"/>
  <c r="F89" i="20"/>
  <c r="F90" i="20"/>
  <c r="H90" i="20"/>
  <c r="F93" i="20"/>
  <c r="F94" i="20"/>
  <c r="H94" i="20"/>
  <c r="F97" i="20"/>
  <c r="F98" i="20"/>
  <c r="H98" i="20"/>
  <c r="F101" i="20"/>
  <c r="F102" i="20"/>
  <c r="H102" i="20"/>
  <c r="F105" i="20"/>
  <c r="F106" i="20"/>
  <c r="H106" i="20"/>
  <c r="F109" i="20"/>
  <c r="F110" i="20"/>
  <c r="H110" i="20"/>
  <c r="F113" i="20"/>
  <c r="F114" i="20"/>
  <c r="F115" i="20"/>
  <c r="F116" i="20"/>
  <c r="F118" i="20"/>
  <c r="F121" i="20"/>
  <c r="F122" i="20"/>
  <c r="F123" i="20"/>
  <c r="F124" i="20"/>
  <c r="F126" i="20"/>
  <c r="F129" i="20"/>
  <c r="F130" i="20"/>
  <c r="F131" i="20"/>
  <c r="F132" i="20"/>
  <c r="F134" i="20"/>
  <c r="F137" i="20"/>
  <c r="F138" i="20"/>
  <c r="F139" i="20"/>
  <c r="F140" i="20"/>
  <c r="F142" i="20"/>
  <c r="F145" i="20"/>
  <c r="F146" i="20"/>
  <c r="F147" i="20"/>
  <c r="F148" i="20"/>
  <c r="F150" i="20"/>
  <c r="F153" i="20"/>
  <c r="F154" i="20"/>
  <c r="F155" i="20"/>
  <c r="F156" i="20"/>
  <c r="F158" i="20"/>
  <c r="F161" i="20"/>
  <c r="F162" i="20"/>
  <c r="F163" i="20"/>
  <c r="F164" i="20"/>
  <c r="F166" i="20"/>
  <c r="F169" i="20"/>
  <c r="F170" i="20"/>
  <c r="F171" i="20"/>
  <c r="F172" i="20"/>
  <c r="F174" i="20"/>
  <c r="F177" i="20"/>
  <c r="F178" i="20"/>
  <c r="F179" i="20"/>
  <c r="F180" i="20"/>
  <c r="F182" i="20"/>
  <c r="F185" i="20"/>
  <c r="F186" i="20"/>
  <c r="F187" i="20"/>
  <c r="F188" i="20"/>
  <c r="F190" i="20"/>
  <c r="F193" i="20"/>
  <c r="F194" i="20"/>
  <c r="F195" i="20"/>
  <c r="F196" i="20"/>
  <c r="F198" i="20"/>
  <c r="F201" i="20"/>
  <c r="F202" i="20"/>
  <c r="F203" i="20"/>
  <c r="F204" i="20"/>
  <c r="F206" i="20"/>
  <c r="F209" i="20"/>
  <c r="F210" i="20"/>
  <c r="F211" i="20"/>
  <c r="F212" i="20"/>
  <c r="F214" i="20"/>
  <c r="F217" i="20"/>
  <c r="F218" i="20"/>
  <c r="F219" i="20"/>
  <c r="F220" i="20"/>
  <c r="F222" i="20"/>
  <c r="F225" i="20"/>
  <c r="F226" i="20"/>
  <c r="F227" i="20"/>
  <c r="F228" i="20"/>
  <c r="F230" i="20"/>
  <c r="F233" i="20"/>
  <c r="F234" i="20"/>
  <c r="F235" i="20"/>
  <c r="F236" i="20"/>
  <c r="F238" i="20"/>
  <c r="F241" i="20"/>
  <c r="F242" i="20"/>
  <c r="F243" i="20"/>
  <c r="F244" i="20"/>
  <c r="F246" i="20"/>
  <c r="F249" i="20"/>
  <c r="F250" i="20"/>
  <c r="F251" i="20"/>
  <c r="F252" i="20"/>
  <c r="F254" i="20"/>
  <c r="F257" i="20"/>
  <c r="F258" i="20"/>
  <c r="F259" i="20"/>
  <c r="F260" i="20"/>
  <c r="F262" i="20"/>
  <c r="F265" i="20"/>
  <c r="F266" i="20"/>
  <c r="F267" i="20"/>
  <c r="F268" i="20"/>
  <c r="F270" i="20"/>
  <c r="F271" i="20"/>
  <c r="F273" i="20"/>
  <c r="F274" i="20"/>
  <c r="F275" i="20"/>
  <c r="F276" i="20"/>
  <c r="F278" i="20"/>
  <c r="F279" i="20"/>
  <c r="F281" i="20"/>
  <c r="F282" i="20"/>
  <c r="F283" i="20"/>
  <c r="F284" i="20"/>
  <c r="F286" i="20"/>
  <c r="F287" i="20"/>
  <c r="F289" i="20"/>
  <c r="F290" i="20"/>
  <c r="F291" i="20"/>
  <c r="F292" i="20"/>
  <c r="F294" i="20"/>
  <c r="F295" i="20"/>
  <c r="F297" i="20"/>
  <c r="F298" i="20"/>
  <c r="F299" i="20"/>
  <c r="F300" i="20"/>
  <c r="F302" i="20"/>
  <c r="F303"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F471" i="20"/>
  <c r="F472" i="20"/>
  <c r="F473" i="20"/>
  <c r="F474" i="20"/>
  <c r="F475" i="20"/>
  <c r="F476" i="20"/>
  <c r="F477" i="20"/>
  <c r="F478" i="20"/>
  <c r="F479" i="20"/>
  <c r="F480" i="20"/>
  <c r="F481" i="20"/>
  <c r="F482" i="20"/>
  <c r="F483" i="20"/>
  <c r="F484" i="20"/>
  <c r="F485" i="20"/>
  <c r="F486" i="20"/>
  <c r="F487" i="20"/>
  <c r="F488" i="20"/>
  <c r="F489" i="20"/>
  <c r="F490" i="20"/>
  <c r="F491" i="20"/>
  <c r="F492" i="20"/>
  <c r="F493" i="20"/>
  <c r="F494" i="20"/>
  <c r="F495" i="20"/>
  <c r="F496" i="20"/>
  <c r="F497" i="20"/>
  <c r="F498" i="20"/>
  <c r="F499" i="20"/>
  <c r="F500" i="20"/>
  <c r="F501" i="20"/>
  <c r="F502" i="20"/>
  <c r="F503" i="20"/>
  <c r="F504" i="20"/>
  <c r="F505" i="20"/>
  <c r="F506" i="20"/>
  <c r="F507" i="20"/>
  <c r="F508" i="20"/>
  <c r="F509" i="20"/>
  <c r="F510" i="20"/>
  <c r="F511" i="20"/>
  <c r="F512" i="20"/>
  <c r="F513" i="20"/>
  <c r="F514" i="20"/>
  <c r="F515" i="20"/>
  <c r="F516" i="20"/>
  <c r="F517" i="20"/>
  <c r="F518" i="20"/>
  <c r="F519" i="20"/>
  <c r="F520" i="20"/>
  <c r="F521" i="20"/>
  <c r="F522" i="20"/>
  <c r="F523" i="20"/>
  <c r="F524" i="20"/>
  <c r="F525" i="20"/>
  <c r="F526" i="20"/>
  <c r="F527" i="20"/>
  <c r="F528" i="20"/>
  <c r="F529" i="20"/>
  <c r="F530" i="20"/>
  <c r="F531" i="20"/>
  <c r="F532" i="20"/>
  <c r="F533" i="20"/>
  <c r="F534" i="20"/>
  <c r="F535" i="20"/>
  <c r="F536" i="20"/>
  <c r="F537" i="20"/>
  <c r="F538" i="20"/>
  <c r="F539" i="20"/>
  <c r="F540" i="20"/>
  <c r="F541" i="20"/>
  <c r="F542" i="20"/>
  <c r="F543" i="20"/>
  <c r="F544" i="20"/>
  <c r="F545" i="20"/>
  <c r="F546" i="20"/>
  <c r="F547" i="20"/>
  <c r="F548" i="20"/>
  <c r="F549" i="20"/>
  <c r="F550" i="20"/>
  <c r="F551" i="20"/>
  <c r="F552" i="20"/>
  <c r="F553" i="20"/>
  <c r="F554" i="20"/>
  <c r="F555" i="20"/>
  <c r="F556" i="20"/>
  <c r="F557" i="20"/>
  <c r="F558" i="20"/>
  <c r="F559" i="20"/>
  <c r="F560" i="20"/>
  <c r="F561" i="20"/>
  <c r="G14" i="20" l="1"/>
  <c r="H109" i="20"/>
  <c r="H105" i="20"/>
  <c r="H101" i="20"/>
  <c r="H97" i="20"/>
  <c r="H93" i="20"/>
  <c r="H89" i="20"/>
  <c r="H85" i="20"/>
  <c r="H81" i="20"/>
  <c r="H77" i="20"/>
  <c r="H73" i="20"/>
  <c r="H69" i="20"/>
  <c r="H65" i="20"/>
  <c r="H61" i="20"/>
  <c r="H57" i="20"/>
  <c r="H53" i="20"/>
  <c r="H49" i="20"/>
  <c r="H45" i="20"/>
  <c r="G42" i="20"/>
  <c r="H39" i="20"/>
  <c r="G34" i="20"/>
  <c r="H31" i="20"/>
  <c r="G26" i="20"/>
  <c r="H16" i="20"/>
  <c r="H9" i="20"/>
  <c r="H74" i="20"/>
  <c r="H66" i="20"/>
  <c r="H50" i="20"/>
  <c r="H12" i="20"/>
  <c r="H34" i="20"/>
  <c r="H36" i="20"/>
  <c r="G9" i="20"/>
  <c r="H21" i="20"/>
  <c r="H19" i="20"/>
  <c r="G16" i="20"/>
  <c r="F304" i="20"/>
  <c r="F296" i="20"/>
  <c r="F288" i="20"/>
  <c r="F280" i="20"/>
  <c r="F272" i="20"/>
  <c r="F264" i="20"/>
  <c r="F256" i="20"/>
  <c r="F248" i="20"/>
  <c r="F240" i="20"/>
  <c r="F232" i="20"/>
  <c r="F224" i="20"/>
  <c r="F216" i="20"/>
  <c r="F208" i="20"/>
  <c r="F200" i="20"/>
  <c r="F192" i="20"/>
  <c r="F184" i="20"/>
  <c r="F176" i="20"/>
  <c r="F168" i="20"/>
  <c r="F160" i="20"/>
  <c r="F152" i="20"/>
  <c r="F144" i="20"/>
  <c r="F136" i="20"/>
  <c r="F128" i="20"/>
  <c r="F120" i="20"/>
  <c r="H112" i="20"/>
  <c r="H108" i="20"/>
  <c r="H104" i="20"/>
  <c r="H100" i="20"/>
  <c r="H96" i="20"/>
  <c r="H92" i="20"/>
  <c r="H88" i="20"/>
  <c r="H84" i="20"/>
  <c r="H80" i="20"/>
  <c r="H76" i="20"/>
  <c r="H72" i="20"/>
  <c r="H68" i="20"/>
  <c r="H64" i="20"/>
  <c r="H60" i="20"/>
  <c r="H56" i="20"/>
  <c r="H52" i="20"/>
  <c r="H48" i="20"/>
  <c r="H44" i="20"/>
  <c r="H41" i="20"/>
  <c r="F39" i="20"/>
  <c r="G36" i="20"/>
  <c r="H33" i="20"/>
  <c r="F31" i="20"/>
  <c r="G28" i="20"/>
  <c r="H25" i="20"/>
  <c r="H23" i="20"/>
  <c r="G21" i="20"/>
  <c r="G19" i="20"/>
  <c r="K17" i="20"/>
  <c r="M17" i="20" s="1"/>
  <c r="F16" i="20"/>
  <c r="H13" i="20"/>
  <c r="H11" i="20"/>
  <c r="F9" i="20"/>
  <c r="F263" i="20"/>
  <c r="F255" i="20"/>
  <c r="F247" i="20"/>
  <c r="F239" i="20"/>
  <c r="F231" i="20"/>
  <c r="F223" i="20"/>
  <c r="F215" i="20"/>
  <c r="F207" i="20"/>
  <c r="F199" i="20"/>
  <c r="F191" i="20"/>
  <c r="F183" i="20"/>
  <c r="F175" i="20"/>
  <c r="F167" i="20"/>
  <c r="F159" i="20"/>
  <c r="F151" i="20"/>
  <c r="F143" i="20"/>
  <c r="F135" i="20"/>
  <c r="F127" i="20"/>
  <c r="F119" i="20"/>
  <c r="F112" i="20"/>
  <c r="F108" i="20"/>
  <c r="F104" i="20"/>
  <c r="F100" i="20"/>
  <c r="F96" i="20"/>
  <c r="F92" i="20"/>
  <c r="F88" i="20"/>
  <c r="F84" i="20"/>
  <c r="F80" i="20"/>
  <c r="F76" i="20"/>
  <c r="F72" i="20"/>
  <c r="F68" i="20"/>
  <c r="F64" i="20"/>
  <c r="F60" i="20"/>
  <c r="F56" i="20"/>
  <c r="F52" i="20"/>
  <c r="F48" i="20"/>
  <c r="F44" i="20"/>
  <c r="G41" i="20"/>
  <c r="H38" i="20"/>
  <c r="F36" i="20"/>
  <c r="G33" i="20"/>
  <c r="H30" i="20"/>
  <c r="F28" i="20"/>
  <c r="G25" i="20"/>
  <c r="G23" i="20"/>
  <c r="F21" i="20"/>
  <c r="F19" i="20"/>
  <c r="H17" i="20"/>
  <c r="H15" i="20"/>
  <c r="G13" i="20"/>
  <c r="G11" i="20"/>
  <c r="H58" i="20"/>
  <c r="H46" i="20"/>
  <c r="H37" i="20"/>
  <c r="H29" i="20"/>
  <c r="H14" i="20"/>
  <c r="H42" i="20"/>
  <c r="H26" i="20"/>
  <c r="G18" i="20"/>
  <c r="G12" i="20"/>
  <c r="G39" i="20"/>
  <c r="G31" i="20"/>
  <c r="H111" i="20"/>
  <c r="H107" i="20"/>
  <c r="H103" i="20"/>
  <c r="H99" i="20"/>
  <c r="H95" i="20"/>
  <c r="H91" i="20"/>
  <c r="H87" i="20"/>
  <c r="H83" i="20"/>
  <c r="H79" i="20"/>
  <c r="H75" i="20"/>
  <c r="H71" i="20"/>
  <c r="H67" i="20"/>
  <c r="H63" i="20"/>
  <c r="H59" i="20"/>
  <c r="H55" i="20"/>
  <c r="H51" i="20"/>
  <c r="H47" i="20"/>
  <c r="H43" i="20"/>
  <c r="G38" i="20"/>
  <c r="H35" i="20"/>
  <c r="F33" i="20"/>
  <c r="G30" i="20"/>
  <c r="H27" i="20"/>
  <c r="F25" i="20"/>
  <c r="F23" i="20"/>
  <c r="G17" i="20"/>
  <c r="G15" i="20"/>
  <c r="F13" i="20"/>
  <c r="F11" i="20"/>
  <c r="H70" i="20"/>
  <c r="H62" i="20"/>
  <c r="H54" i="20"/>
  <c r="H24" i="20"/>
  <c r="H18" i="20"/>
  <c r="G24" i="20"/>
  <c r="H28" i="20"/>
  <c r="F301" i="20"/>
  <c r="F293" i="20"/>
  <c r="F285" i="20"/>
  <c r="F277" i="20"/>
  <c r="F269" i="20"/>
  <c r="F261" i="20"/>
  <c r="F253" i="20"/>
  <c r="F245" i="20"/>
  <c r="F237" i="20"/>
  <c r="F229" i="20"/>
  <c r="F221" i="20"/>
  <c r="F213" i="20"/>
  <c r="F205" i="20"/>
  <c r="F197" i="20"/>
  <c r="F189" i="20"/>
  <c r="F181" i="20"/>
  <c r="F173" i="20"/>
  <c r="F165" i="20"/>
  <c r="F157" i="20"/>
  <c r="F149" i="20"/>
  <c r="F141" i="20"/>
  <c r="F133" i="20"/>
  <c r="F125" i="20"/>
  <c r="F117" i="20"/>
  <c r="F111" i="20"/>
  <c r="F107" i="20"/>
  <c r="F103" i="20"/>
  <c r="F99" i="20"/>
  <c r="F95" i="20"/>
  <c r="F91" i="20"/>
  <c r="F87" i="20"/>
  <c r="F83" i="20"/>
  <c r="F79" i="20"/>
  <c r="F75" i="20"/>
  <c r="F71" i="20"/>
  <c r="F67" i="20"/>
  <c r="F63" i="20"/>
  <c r="F59" i="20"/>
  <c r="F55" i="20"/>
  <c r="F51" i="20"/>
  <c r="F47" i="20"/>
  <c r="G43" i="20"/>
  <c r="H40" i="20"/>
  <c r="F38" i="20"/>
  <c r="G35" i="20"/>
  <c r="H32" i="20"/>
  <c r="F30" i="20"/>
  <c r="H22" i="20"/>
  <c r="H20" i="20"/>
  <c r="K18" i="20"/>
  <c r="M18" i="20" s="1"/>
  <c r="F17" i="20"/>
  <c r="K19" i="20" l="1"/>
  <c r="F7" i="20"/>
  <c r="H7" i="20"/>
  <c r="G7" i="20"/>
  <c r="K13" i="20" l="1"/>
  <c r="K21" i="20" s="1"/>
  <c r="K24" i="20" s="1"/>
  <c r="I22" i="10" l="1"/>
  <c r="F37" i="11"/>
  <c r="C40" i="8"/>
  <c r="C39" i="8"/>
  <c r="C36" i="8"/>
  <c r="C37" i="8"/>
  <c r="I10" i="18" l="1"/>
  <c r="I9" i="18"/>
  <c r="I13" i="18" s="1"/>
  <c r="I7" i="18"/>
  <c r="I11" i="18" s="1"/>
  <c r="I12" i="18" s="1"/>
  <c r="I6" i="18"/>
  <c r="J9" i="17"/>
  <c r="J7" i="17"/>
  <c r="J6" i="17"/>
  <c r="J5" i="17"/>
  <c r="J8"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139" i="17"/>
  <c r="E140" i="17"/>
  <c r="E141" i="17"/>
  <c r="E142" i="17"/>
  <c r="E143" i="17"/>
  <c r="E144" i="17"/>
  <c r="E145" i="17"/>
  <c r="E146" i="17"/>
  <c r="E147" i="17"/>
  <c r="E148" i="17"/>
  <c r="E149" i="17"/>
  <c r="E150" i="17"/>
  <c r="E151" i="17"/>
  <c r="E152" i="17"/>
  <c r="E153" i="17"/>
  <c r="E154" i="17"/>
  <c r="E155" i="17"/>
  <c r="E156" i="17"/>
  <c r="E157" i="17"/>
  <c r="E158" i="17"/>
  <c r="E159" i="17"/>
  <c r="E160" i="17"/>
  <c r="E161" i="17"/>
  <c r="E162" i="17"/>
  <c r="E163" i="17"/>
  <c r="E164" i="17"/>
  <c r="E165" i="17"/>
  <c r="E166" i="17"/>
  <c r="E167" i="17"/>
  <c r="E168" i="17"/>
  <c r="E169" i="17"/>
  <c r="E170" i="17"/>
  <c r="E171" i="17"/>
  <c r="E172" i="17"/>
  <c r="E173" i="17"/>
  <c r="E174" i="17"/>
  <c r="E175" i="17"/>
  <c r="E176" i="17"/>
  <c r="E177" i="17"/>
  <c r="E178" i="17"/>
  <c r="E179" i="17"/>
  <c r="E180" i="17"/>
  <c r="E181" i="17"/>
  <c r="E182" i="17"/>
  <c r="E183" i="17"/>
  <c r="E184" i="17"/>
  <c r="E185" i="17"/>
  <c r="E186" i="17"/>
  <c r="E187" i="17"/>
  <c r="E188" i="17"/>
  <c r="E189" i="17"/>
  <c r="E190" i="17"/>
  <c r="E191" i="17"/>
  <c r="E192" i="17"/>
  <c r="E193" i="17"/>
  <c r="E194" i="17"/>
  <c r="E195" i="17"/>
  <c r="E196" i="17"/>
  <c r="E197" i="17"/>
  <c r="E198" i="17"/>
  <c r="E199" i="17"/>
  <c r="E200" i="17"/>
  <c r="E201" i="17"/>
  <c r="E202" i="17"/>
  <c r="E203" i="17"/>
  <c r="E204" i="17"/>
  <c r="E205" i="17"/>
  <c r="E206" i="17"/>
  <c r="E207" i="17"/>
  <c r="E208" i="17"/>
  <c r="E209" i="17"/>
  <c r="E210" i="17"/>
  <c r="E211" i="17"/>
  <c r="E212" i="17"/>
  <c r="E213" i="17"/>
  <c r="E214" i="17"/>
  <c r="E215" i="17"/>
  <c r="E216" i="17"/>
  <c r="E217" i="17"/>
  <c r="E218"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79" i="17"/>
  <c r="E280" i="17"/>
  <c r="E281" i="17"/>
  <c r="E282" i="17"/>
  <c r="E283" i="17"/>
  <c r="E284" i="17"/>
  <c r="E285" i="17"/>
  <c r="E286" i="17"/>
  <c r="E287" i="17"/>
  <c r="E288" i="17"/>
  <c r="E289" i="17"/>
  <c r="E290" i="17"/>
  <c r="E291" i="17"/>
  <c r="E292" i="17"/>
  <c r="E293" i="17"/>
  <c r="E294" i="17"/>
  <c r="E295" i="17"/>
  <c r="E296" i="17"/>
  <c r="E297" i="17"/>
  <c r="E298" i="17"/>
  <c r="E299" i="17"/>
  <c r="E300" i="17"/>
  <c r="E301" i="17"/>
  <c r="E302" i="17"/>
  <c r="E303" i="17"/>
  <c r="E304" i="17"/>
  <c r="E305" i="17"/>
  <c r="E306" i="17"/>
  <c r="E307" i="17"/>
  <c r="E308" i="17"/>
  <c r="E309" i="17"/>
  <c r="E310" i="17"/>
  <c r="E311" i="17"/>
  <c r="E312" i="17"/>
  <c r="E313" i="17"/>
  <c r="E314" i="17"/>
  <c r="E315" i="17"/>
  <c r="E316" i="17"/>
  <c r="E317" i="17"/>
  <c r="E318" i="17"/>
  <c r="E319" i="17"/>
  <c r="E320" i="17"/>
  <c r="E321" i="17"/>
  <c r="E322" i="17"/>
  <c r="E323" i="17"/>
  <c r="E324" i="17"/>
  <c r="E325" i="17"/>
  <c r="E326" i="17"/>
  <c r="E327" i="17"/>
  <c r="E328" i="17"/>
  <c r="E329" i="17"/>
  <c r="E330" i="17"/>
  <c r="E331" i="17"/>
  <c r="E332" i="17"/>
  <c r="E333" i="17"/>
  <c r="E334" i="17"/>
  <c r="E335" i="17"/>
  <c r="E336" i="17"/>
  <c r="E337" i="17"/>
  <c r="E338" i="17"/>
  <c r="E339" i="17"/>
  <c r="E340" i="17"/>
  <c r="E341" i="17"/>
  <c r="E342" i="17"/>
  <c r="E343" i="17"/>
  <c r="E344" i="17"/>
  <c r="E345" i="17"/>
  <c r="E346" i="17"/>
  <c r="E347" i="17"/>
  <c r="E348" i="17"/>
  <c r="E349" i="17"/>
  <c r="E350" i="17"/>
  <c r="E351" i="17"/>
  <c r="E352" i="17"/>
  <c r="E353" i="17"/>
  <c r="E354" i="17"/>
  <c r="E355" i="17"/>
  <c r="E356" i="17"/>
  <c r="E357" i="17"/>
  <c r="E358" i="17"/>
  <c r="E359" i="17"/>
  <c r="E360" i="17"/>
  <c r="E361" i="17"/>
  <c r="E362" i="17"/>
  <c r="E363" i="17"/>
  <c r="E364" i="17"/>
  <c r="E365" i="17"/>
  <c r="E366" i="17"/>
  <c r="E367" i="17"/>
  <c r="E368" i="17"/>
  <c r="E369" i="17"/>
  <c r="E370" i="17"/>
  <c r="E371" i="17"/>
  <c r="E372" i="17"/>
  <c r="E373" i="17"/>
  <c r="E374" i="17"/>
  <c r="E375" i="17"/>
  <c r="E376" i="17"/>
  <c r="E377" i="17"/>
  <c r="E378" i="17"/>
  <c r="E379" i="17"/>
  <c r="E380" i="17"/>
  <c r="E381" i="17"/>
  <c r="E382" i="17"/>
  <c r="E383" i="17"/>
  <c r="E384" i="17"/>
  <c r="E385" i="17"/>
  <c r="E386" i="17"/>
  <c r="E387" i="17"/>
  <c r="E388" i="17"/>
  <c r="E389" i="17"/>
  <c r="E390" i="17"/>
  <c r="E391" i="17"/>
  <c r="E392" i="17"/>
  <c r="E393" i="17"/>
  <c r="E394" i="17"/>
  <c r="E395" i="17"/>
  <c r="E396" i="17"/>
  <c r="E397" i="17"/>
  <c r="E398" i="17"/>
  <c r="E399" i="17"/>
  <c r="E400" i="17"/>
  <c r="E401" i="17"/>
  <c r="E402" i="17"/>
  <c r="E403" i="17"/>
  <c r="E404" i="17"/>
  <c r="E405" i="17"/>
  <c r="E406" i="17"/>
  <c r="E407" i="17"/>
  <c r="E408" i="17"/>
  <c r="E409" i="17"/>
  <c r="E410" i="17"/>
  <c r="E411" i="17"/>
  <c r="E412" i="17"/>
  <c r="E413" i="17"/>
  <c r="E414" i="17"/>
  <c r="E415" i="17"/>
  <c r="E416" i="17"/>
  <c r="E417" i="17"/>
  <c r="E418" i="17"/>
  <c r="E419" i="17"/>
  <c r="E420" i="17"/>
  <c r="E421" i="17"/>
  <c r="E422" i="17"/>
  <c r="E423" i="17"/>
  <c r="E424" i="17"/>
  <c r="E425" i="17"/>
  <c r="E426" i="17"/>
  <c r="E427" i="17"/>
  <c r="E428" i="17"/>
  <c r="E429" i="17"/>
  <c r="E430" i="17"/>
  <c r="E431" i="17"/>
  <c r="E432" i="17"/>
  <c r="E433" i="17"/>
  <c r="E434" i="17"/>
  <c r="E435" i="17"/>
  <c r="E436" i="17"/>
  <c r="E437" i="17"/>
  <c r="E438" i="17"/>
  <c r="E439" i="17"/>
  <c r="E440" i="17"/>
  <c r="E441" i="17"/>
  <c r="E442" i="17"/>
  <c r="E443" i="17"/>
  <c r="E444" i="17"/>
  <c r="E445" i="17"/>
  <c r="E446" i="17"/>
  <c r="E447" i="17"/>
  <c r="E448" i="17"/>
  <c r="E449" i="17"/>
  <c r="E450" i="17"/>
  <c r="E451" i="17"/>
  <c r="E452" i="17"/>
  <c r="E453" i="17"/>
  <c r="E454" i="17"/>
  <c r="E455" i="17"/>
  <c r="E456" i="17"/>
  <c r="E457" i="17"/>
  <c r="E458" i="17"/>
  <c r="E459" i="17"/>
  <c r="E460" i="17"/>
  <c r="E461" i="17"/>
  <c r="E462" i="17"/>
  <c r="E463" i="17"/>
  <c r="E464" i="17"/>
  <c r="E465" i="17"/>
  <c r="E466" i="17"/>
  <c r="E467" i="17"/>
  <c r="E468" i="17"/>
  <c r="E469" i="17"/>
  <c r="E470" i="17"/>
  <c r="E471" i="17"/>
  <c r="E472" i="17"/>
  <c r="E473" i="17"/>
  <c r="E474" i="17"/>
  <c r="E475" i="17"/>
  <c r="E476" i="17"/>
  <c r="E477" i="17"/>
  <c r="E478" i="17"/>
  <c r="E479" i="17"/>
  <c r="E480" i="17"/>
  <c r="E481" i="17"/>
  <c r="E482" i="17"/>
  <c r="E483" i="17"/>
  <c r="E484" i="17"/>
  <c r="E485" i="17"/>
  <c r="E486" i="17"/>
  <c r="E487" i="17"/>
  <c r="E488" i="17"/>
  <c r="E489" i="17"/>
  <c r="E490" i="17"/>
  <c r="E491" i="17"/>
  <c r="E492" i="17"/>
  <c r="E493" i="17"/>
  <c r="E494" i="17"/>
  <c r="E495" i="17"/>
  <c r="E496" i="17"/>
  <c r="E497" i="17"/>
  <c r="E498" i="17"/>
  <c r="E499" i="17"/>
  <c r="E500" i="17"/>
  <c r="E501" i="17"/>
  <c r="E502" i="17"/>
  <c r="E503" i="17"/>
  <c r="E504" i="17"/>
  <c r="E505" i="17"/>
  <c r="E506" i="17"/>
  <c r="E507" i="17"/>
  <c r="E508" i="17"/>
  <c r="E509" i="17"/>
  <c r="E510" i="17"/>
  <c r="E511" i="17"/>
  <c r="E512" i="17"/>
  <c r="E513" i="17"/>
  <c r="E514" i="17"/>
  <c r="E515" i="17"/>
  <c r="E516" i="17"/>
  <c r="E517" i="17"/>
  <c r="E518" i="17"/>
  <c r="E519" i="17"/>
  <c r="E520" i="17"/>
  <c r="E521" i="17"/>
  <c r="E522" i="17"/>
  <c r="E523" i="17"/>
  <c r="E524" i="17"/>
  <c r="E525" i="17"/>
  <c r="E526" i="17"/>
  <c r="E527" i="17"/>
  <c r="E528" i="17"/>
  <c r="E529" i="17"/>
  <c r="E530" i="17"/>
  <c r="E531" i="17"/>
  <c r="E532" i="17"/>
  <c r="E533" i="17"/>
  <c r="E534" i="17"/>
  <c r="E535" i="17"/>
  <c r="E536" i="17"/>
  <c r="E537" i="17"/>
  <c r="E538" i="17"/>
  <c r="E539" i="17"/>
  <c r="E540" i="17"/>
  <c r="E541" i="17"/>
  <c r="E542" i="17"/>
  <c r="E543" i="17"/>
  <c r="E544" i="17"/>
  <c r="E545" i="17"/>
  <c r="E546" i="17"/>
  <c r="E547" i="17"/>
  <c r="E548" i="17"/>
  <c r="E549" i="17"/>
  <c r="E550" i="17"/>
  <c r="E551" i="17"/>
  <c r="E552" i="17"/>
  <c r="E553" i="17"/>
  <c r="E554" i="17"/>
  <c r="E555" i="17"/>
  <c r="E556" i="17"/>
  <c r="E557" i="17"/>
  <c r="E558" i="17"/>
  <c r="E559" i="17"/>
  <c r="E560" i="17"/>
  <c r="E561" i="17"/>
  <c r="E562" i="17"/>
  <c r="E563" i="17"/>
  <c r="E564" i="17"/>
  <c r="E565" i="17"/>
  <c r="E566" i="17"/>
  <c r="E567" i="17"/>
  <c r="E568" i="17"/>
  <c r="E569" i="17"/>
  <c r="E570" i="17"/>
  <c r="E571" i="17"/>
  <c r="E572" i="17"/>
  <c r="E573" i="17"/>
  <c r="E574" i="17"/>
  <c r="E575" i="17"/>
  <c r="E576" i="17"/>
  <c r="E577" i="17"/>
  <c r="E578" i="17"/>
  <c r="E579" i="17"/>
  <c r="E580" i="17"/>
  <c r="E581" i="17"/>
  <c r="E582" i="17"/>
  <c r="E583" i="17"/>
  <c r="E584" i="17"/>
  <c r="E585" i="17"/>
  <c r="E586" i="17"/>
  <c r="E587" i="17"/>
  <c r="E588" i="17"/>
  <c r="E589" i="17"/>
  <c r="E590" i="17"/>
  <c r="E591" i="17"/>
  <c r="E592" i="17"/>
  <c r="E593" i="17"/>
  <c r="E594" i="17"/>
  <c r="E595" i="17"/>
  <c r="E596" i="17"/>
  <c r="E597" i="17"/>
  <c r="E598" i="17"/>
  <c r="E599" i="17"/>
  <c r="E600" i="17"/>
  <c r="E601" i="17"/>
  <c r="E602" i="17"/>
  <c r="E603" i="17"/>
  <c r="E604" i="17"/>
  <c r="E605" i="17"/>
  <c r="E606" i="17"/>
  <c r="E607" i="17"/>
  <c r="E608" i="17"/>
  <c r="E609" i="17"/>
  <c r="E610" i="17"/>
  <c r="E611" i="17"/>
  <c r="E612" i="17"/>
  <c r="E613" i="17"/>
  <c r="E614" i="17"/>
  <c r="E615" i="17"/>
  <c r="E616" i="17"/>
  <c r="E617" i="17"/>
  <c r="E618" i="17"/>
  <c r="E619" i="17"/>
  <c r="E620" i="17"/>
  <c r="E621" i="17"/>
  <c r="E622" i="17"/>
  <c r="E623" i="17"/>
  <c r="E624" i="17"/>
  <c r="E625" i="17"/>
  <c r="E626" i="17"/>
  <c r="E627" i="17"/>
  <c r="E628" i="17"/>
  <c r="E629" i="17"/>
  <c r="E630" i="17"/>
  <c r="E631" i="17"/>
  <c r="E632" i="17"/>
  <c r="E633" i="17"/>
  <c r="E634" i="17"/>
  <c r="E635" i="17"/>
  <c r="E636" i="17"/>
  <c r="E637" i="17"/>
  <c r="E638" i="17"/>
  <c r="E639" i="17"/>
  <c r="E640" i="17"/>
  <c r="E641" i="17"/>
  <c r="E642" i="17"/>
  <c r="E643" i="17"/>
  <c r="E644" i="17"/>
  <c r="E645" i="17"/>
  <c r="E646" i="17"/>
  <c r="E647" i="17"/>
  <c r="E648" i="17"/>
  <c r="E649" i="17"/>
  <c r="E650" i="17"/>
  <c r="E651" i="17"/>
  <c r="E652" i="17"/>
  <c r="E653" i="17"/>
  <c r="E654" i="17"/>
  <c r="E655" i="17"/>
  <c r="E656" i="17"/>
  <c r="E657" i="17"/>
  <c r="E658" i="17"/>
  <c r="E659" i="17"/>
  <c r="E660" i="17"/>
  <c r="E661" i="17"/>
  <c r="E662" i="17"/>
  <c r="E663" i="17"/>
  <c r="E664" i="17"/>
  <c r="E665" i="17"/>
  <c r="E666" i="17"/>
  <c r="E667" i="17"/>
  <c r="E668" i="17"/>
  <c r="E669" i="17"/>
  <c r="E670" i="17"/>
  <c r="E671" i="17"/>
  <c r="E672" i="17"/>
  <c r="E673" i="17"/>
  <c r="E674" i="17"/>
  <c r="E675" i="17"/>
  <c r="E676" i="17"/>
  <c r="E677" i="17"/>
  <c r="E678" i="17"/>
  <c r="E679" i="17"/>
  <c r="E680" i="17"/>
  <c r="E681" i="17"/>
  <c r="E682" i="17"/>
  <c r="E683" i="17"/>
  <c r="E684" i="17"/>
  <c r="E685" i="17"/>
  <c r="E686" i="17"/>
  <c r="E687" i="17"/>
  <c r="E688" i="17"/>
  <c r="E689" i="17"/>
  <c r="E690" i="17"/>
  <c r="E691" i="17"/>
  <c r="E692" i="17"/>
  <c r="E693" i="17"/>
  <c r="E694" i="17"/>
  <c r="E695" i="17"/>
  <c r="E696" i="17"/>
  <c r="E697" i="17"/>
  <c r="E698" i="17"/>
  <c r="E699" i="17"/>
  <c r="E700" i="17"/>
  <c r="E701" i="17"/>
  <c r="E702" i="17"/>
  <c r="E703" i="17"/>
  <c r="E704" i="17"/>
  <c r="E705" i="17"/>
  <c r="E706" i="17"/>
  <c r="E707" i="17"/>
  <c r="E708" i="17"/>
  <c r="E709" i="17"/>
  <c r="E710" i="17"/>
  <c r="E711" i="17"/>
  <c r="E712" i="17"/>
  <c r="E713" i="17"/>
  <c r="E714" i="17"/>
  <c r="E715" i="17"/>
  <c r="E716" i="17"/>
  <c r="E717" i="17"/>
  <c r="E718" i="17"/>
  <c r="E719" i="17"/>
  <c r="E720" i="17"/>
  <c r="E721" i="17"/>
  <c r="E722" i="17"/>
  <c r="E723" i="17"/>
  <c r="E724" i="17"/>
  <c r="E725" i="17"/>
  <c r="E726" i="17"/>
  <c r="E727" i="17"/>
  <c r="E728" i="17"/>
  <c r="E729" i="17"/>
  <c r="E730" i="17"/>
  <c r="E731" i="17"/>
  <c r="E732" i="17"/>
  <c r="E733" i="17"/>
  <c r="E734" i="17"/>
  <c r="E735" i="17"/>
  <c r="E736" i="17"/>
  <c r="E737" i="17"/>
  <c r="E738" i="17"/>
  <c r="E739" i="17"/>
  <c r="E740" i="17"/>
  <c r="E741" i="17"/>
  <c r="E742" i="17"/>
  <c r="E743" i="17"/>
  <c r="E744" i="17"/>
  <c r="E745" i="17"/>
  <c r="E746" i="17"/>
  <c r="E747" i="17"/>
  <c r="E748" i="17"/>
  <c r="E749" i="17"/>
  <c r="E750" i="17"/>
  <c r="E751" i="17"/>
  <c r="E752" i="17"/>
  <c r="E753" i="17"/>
  <c r="E754" i="17"/>
  <c r="E755" i="17"/>
  <c r="E756" i="17"/>
  <c r="E757" i="17"/>
  <c r="E758" i="17"/>
  <c r="E759" i="17"/>
  <c r="E760" i="17"/>
  <c r="E761" i="17"/>
  <c r="E762" i="17"/>
  <c r="E763" i="17"/>
  <c r="E764" i="17"/>
  <c r="E765" i="17"/>
  <c r="E766" i="17"/>
  <c r="E767" i="17"/>
  <c r="E768" i="17"/>
  <c r="E769" i="17"/>
  <c r="E770" i="17"/>
  <c r="E771" i="17"/>
  <c r="E772" i="17"/>
  <c r="E773" i="17"/>
  <c r="E774" i="17"/>
  <c r="E775" i="17"/>
  <c r="E776" i="17"/>
  <c r="E777" i="17"/>
  <c r="E778" i="17"/>
  <c r="E779" i="17"/>
  <c r="E780" i="17"/>
  <c r="E781" i="17"/>
  <c r="E782" i="17"/>
  <c r="E783" i="17"/>
  <c r="E784" i="17"/>
  <c r="E785" i="17"/>
  <c r="E786" i="17"/>
  <c r="E787" i="17"/>
  <c r="E788" i="17"/>
  <c r="E789" i="17"/>
  <c r="E790" i="17"/>
  <c r="E791" i="17"/>
  <c r="E792" i="17"/>
  <c r="E793" i="17"/>
  <c r="E794" i="17"/>
  <c r="E795" i="17"/>
  <c r="E796" i="17"/>
  <c r="E797" i="17"/>
  <c r="E798" i="17"/>
  <c r="E799" i="17"/>
  <c r="E800" i="17"/>
  <c r="E801" i="17"/>
  <c r="E802" i="17"/>
  <c r="E803" i="17"/>
  <c r="E804" i="17"/>
  <c r="E805" i="17"/>
  <c r="E806" i="17"/>
  <c r="E807" i="17"/>
  <c r="E808" i="17"/>
  <c r="E809" i="17"/>
  <c r="E810" i="17"/>
  <c r="E811" i="17"/>
  <c r="E812" i="17"/>
  <c r="E813" i="17"/>
  <c r="E814" i="17"/>
  <c r="E815" i="17"/>
  <c r="E816" i="17"/>
  <c r="E817" i="17"/>
  <c r="E818" i="17"/>
  <c r="E819" i="17"/>
  <c r="E820" i="17"/>
  <c r="E821" i="17"/>
  <c r="E822" i="17"/>
  <c r="E823" i="17"/>
  <c r="E824" i="17"/>
  <c r="E825" i="17"/>
  <c r="E826" i="17"/>
  <c r="E827" i="17"/>
  <c r="E828" i="17"/>
  <c r="E829" i="17"/>
  <c r="E830" i="17"/>
  <c r="E831" i="17"/>
  <c r="E832" i="17"/>
  <c r="E833" i="17"/>
  <c r="E834" i="17"/>
  <c r="E835" i="17"/>
  <c r="E836" i="17"/>
  <c r="E837" i="17"/>
  <c r="E838" i="17"/>
  <c r="E839" i="17"/>
  <c r="E840" i="17"/>
  <c r="E841" i="17"/>
  <c r="E842" i="17"/>
  <c r="E843" i="17"/>
  <c r="E844" i="17"/>
  <c r="E845" i="17"/>
  <c r="E846" i="17"/>
  <c r="E847" i="17"/>
  <c r="E848" i="17"/>
  <c r="E849" i="17"/>
  <c r="E850" i="17"/>
  <c r="E851" i="17"/>
  <c r="E852" i="17"/>
  <c r="E853" i="17"/>
  <c r="E854" i="17"/>
  <c r="E855" i="17"/>
  <c r="E856" i="17"/>
  <c r="E857" i="17"/>
  <c r="E858" i="17"/>
  <c r="E859" i="17"/>
  <c r="E860" i="17"/>
  <c r="E861" i="17"/>
  <c r="E862" i="17"/>
  <c r="E863" i="17"/>
  <c r="E864" i="17"/>
  <c r="E865" i="17"/>
  <c r="E866" i="17"/>
  <c r="E867" i="17"/>
  <c r="E868" i="17"/>
  <c r="E869" i="17"/>
  <c r="E870" i="17"/>
  <c r="E871" i="17"/>
  <c r="E872" i="17"/>
  <c r="E873" i="17"/>
  <c r="E874" i="17"/>
  <c r="E875" i="17"/>
  <c r="E876" i="17"/>
  <c r="E877" i="17"/>
  <c r="E878" i="17"/>
  <c r="E879" i="17"/>
  <c r="E880" i="17"/>
  <c r="E881" i="17"/>
  <c r="E882" i="17"/>
  <c r="E883" i="17"/>
  <c r="E884" i="17"/>
  <c r="E885" i="17"/>
  <c r="E886" i="17"/>
  <c r="E887" i="17"/>
  <c r="E888" i="17"/>
  <c r="E889" i="17"/>
  <c r="E890" i="17"/>
  <c r="E891" i="17"/>
  <c r="E892" i="17"/>
  <c r="E893" i="17"/>
  <c r="E894" i="17"/>
  <c r="E895" i="17"/>
  <c r="E896" i="17"/>
  <c r="E897" i="17"/>
  <c r="E898" i="17"/>
  <c r="E899" i="17"/>
  <c r="E900" i="17"/>
  <c r="E901" i="17"/>
  <c r="E902" i="17"/>
  <c r="E903" i="17"/>
  <c r="E904" i="17"/>
  <c r="E905" i="17"/>
  <c r="E906" i="17"/>
  <c r="E907" i="17"/>
  <c r="E908" i="17"/>
  <c r="E909" i="17"/>
  <c r="E910" i="17"/>
  <c r="E911" i="17"/>
  <c r="E912" i="17"/>
  <c r="E913" i="17"/>
  <c r="E914" i="17"/>
  <c r="E915" i="17"/>
  <c r="E916" i="17"/>
  <c r="E917" i="17"/>
  <c r="E918" i="17"/>
  <c r="E919" i="17"/>
  <c r="E920" i="17"/>
  <c r="E921" i="17"/>
  <c r="E922" i="17"/>
  <c r="E923" i="17"/>
  <c r="E924" i="17"/>
  <c r="E925" i="17"/>
  <c r="E926" i="17"/>
  <c r="E927" i="17"/>
  <c r="E928" i="17"/>
  <c r="E929" i="17"/>
  <c r="E930" i="17"/>
  <c r="E931" i="17"/>
  <c r="E932" i="17"/>
  <c r="E933" i="17"/>
  <c r="E934" i="17"/>
  <c r="E935" i="17"/>
  <c r="E936" i="17"/>
  <c r="E937" i="17"/>
  <c r="E938" i="17"/>
  <c r="E939" i="17"/>
  <c r="E940" i="17"/>
  <c r="E941" i="17"/>
  <c r="E942" i="17"/>
  <c r="E943" i="17"/>
  <c r="E944" i="17"/>
  <c r="E945" i="17"/>
  <c r="E946" i="17"/>
  <c r="E947" i="17"/>
  <c r="E948" i="17"/>
  <c r="E949" i="17"/>
  <c r="E950" i="17"/>
  <c r="E951" i="17"/>
  <c r="E952" i="17"/>
  <c r="E953" i="17"/>
  <c r="E954" i="17"/>
  <c r="E955" i="17"/>
  <c r="E956" i="17"/>
  <c r="E957" i="17"/>
  <c r="E958" i="17"/>
  <c r="E959" i="17"/>
  <c r="E960" i="17"/>
  <c r="E961" i="17"/>
  <c r="E962" i="17"/>
  <c r="E963" i="17"/>
  <c r="E964" i="17"/>
  <c r="E965" i="17"/>
  <c r="E966" i="17"/>
  <c r="E967" i="17"/>
  <c r="E968" i="17"/>
  <c r="E969" i="17"/>
  <c r="E970" i="17"/>
  <c r="E971" i="17"/>
  <c r="E972" i="17"/>
  <c r="E973" i="17"/>
  <c r="E974" i="17"/>
  <c r="E975" i="17"/>
  <c r="E976" i="17"/>
  <c r="E977" i="17"/>
  <c r="E978" i="17"/>
  <c r="E979" i="17"/>
  <c r="E980" i="17"/>
  <c r="E981" i="17"/>
  <c r="E982" i="17"/>
  <c r="E983" i="17"/>
  <c r="E984" i="17"/>
  <c r="E985" i="17"/>
  <c r="E986" i="17"/>
  <c r="E987" i="17"/>
  <c r="E988" i="17"/>
  <c r="E989" i="17"/>
  <c r="E990" i="17"/>
  <c r="E991" i="17"/>
  <c r="E992" i="17"/>
  <c r="E993" i="17"/>
  <c r="E994" i="17"/>
  <c r="E995" i="17"/>
  <c r="E996" i="17"/>
  <c r="E997" i="17"/>
  <c r="E998" i="17"/>
  <c r="E999" i="17"/>
  <c r="E1000" i="17"/>
  <c r="E1001" i="17"/>
  <c r="E2" i="17"/>
  <c r="D2"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104" i="17"/>
  <c r="D105" i="17"/>
  <c r="D106" i="17"/>
  <c r="D107" i="17"/>
  <c r="D108" i="17"/>
  <c r="D109" i="17"/>
  <c r="D110" i="17"/>
  <c r="D111" i="17"/>
  <c r="D112" i="17"/>
  <c r="D113" i="17"/>
  <c r="D114" i="17"/>
  <c r="D115" i="17"/>
  <c r="D116" i="17"/>
  <c r="D117" i="17"/>
  <c r="D118" i="17"/>
  <c r="D119" i="17"/>
  <c r="D120" i="17"/>
  <c r="D121" i="17"/>
  <c r="D122" i="17"/>
  <c r="D123" i="17"/>
  <c r="D124" i="17"/>
  <c r="D125" i="17"/>
  <c r="D126" i="17"/>
  <c r="D127" i="17"/>
  <c r="D128" i="17"/>
  <c r="D129" i="17"/>
  <c r="D130" i="17"/>
  <c r="D131" i="17"/>
  <c r="D132" i="17"/>
  <c r="D133" i="17"/>
  <c r="D134" i="17"/>
  <c r="D135" i="17"/>
  <c r="D136" i="17"/>
  <c r="D137" i="17"/>
  <c r="D138" i="17"/>
  <c r="D139" i="17"/>
  <c r="D140" i="17"/>
  <c r="D141" i="17"/>
  <c r="D142" i="17"/>
  <c r="D143" i="17"/>
  <c r="D144" i="17"/>
  <c r="D145" i="17"/>
  <c r="D146" i="17"/>
  <c r="D147" i="17"/>
  <c r="D148" i="17"/>
  <c r="D149" i="17"/>
  <c r="D150" i="17"/>
  <c r="D151" i="17"/>
  <c r="D152" i="17"/>
  <c r="D153" i="17"/>
  <c r="D154" i="17"/>
  <c r="D155" i="17"/>
  <c r="D156" i="17"/>
  <c r="D157" i="17"/>
  <c r="D158" i="17"/>
  <c r="D159" i="17"/>
  <c r="D160" i="17"/>
  <c r="D161" i="17"/>
  <c r="D162" i="17"/>
  <c r="D163" i="17"/>
  <c r="D164" i="17"/>
  <c r="D165" i="17"/>
  <c r="D166" i="17"/>
  <c r="D167" i="17"/>
  <c r="D168" i="17"/>
  <c r="D169" i="17"/>
  <c r="D170" i="17"/>
  <c r="D171" i="17"/>
  <c r="D172" i="17"/>
  <c r="D173" i="17"/>
  <c r="D174" i="17"/>
  <c r="D175" i="17"/>
  <c r="D176" i="17"/>
  <c r="D177" i="17"/>
  <c r="D178" i="17"/>
  <c r="D179" i="17"/>
  <c r="D180" i="17"/>
  <c r="D181" i="17"/>
  <c r="D182" i="17"/>
  <c r="D183" i="17"/>
  <c r="D184" i="17"/>
  <c r="D185" i="17"/>
  <c r="D186" i="17"/>
  <c r="D187" i="17"/>
  <c r="D188" i="17"/>
  <c r="D189" i="17"/>
  <c r="D190" i="17"/>
  <c r="D191" i="17"/>
  <c r="D192" i="17"/>
  <c r="D193" i="17"/>
  <c r="D194" i="17"/>
  <c r="D195" i="17"/>
  <c r="D196" i="17"/>
  <c r="D197" i="17"/>
  <c r="D198" i="17"/>
  <c r="D199" i="17"/>
  <c r="D200" i="17"/>
  <c r="D201" i="17"/>
  <c r="D202" i="17"/>
  <c r="D203" i="17"/>
  <c r="D204" i="17"/>
  <c r="D205" i="17"/>
  <c r="D206" i="17"/>
  <c r="D207" i="17"/>
  <c r="D208" i="17"/>
  <c r="D209" i="17"/>
  <c r="D210" i="17"/>
  <c r="D211" i="17"/>
  <c r="D212" i="17"/>
  <c r="D213" i="17"/>
  <c r="D214" i="17"/>
  <c r="D215" i="17"/>
  <c r="D216" i="17"/>
  <c r="D217" i="17"/>
  <c r="D218" i="17"/>
  <c r="D219" i="17"/>
  <c r="D220" i="17"/>
  <c r="D221" i="17"/>
  <c r="D222" i="17"/>
  <c r="D223" i="17"/>
  <c r="D224" i="17"/>
  <c r="D225" i="17"/>
  <c r="D226" i="17"/>
  <c r="D227" i="17"/>
  <c r="D228" i="17"/>
  <c r="D229" i="17"/>
  <c r="D230" i="17"/>
  <c r="D231" i="17"/>
  <c r="D232" i="17"/>
  <c r="D233" i="17"/>
  <c r="D234" i="17"/>
  <c r="D235" i="17"/>
  <c r="D236" i="17"/>
  <c r="D237" i="17"/>
  <c r="D238" i="17"/>
  <c r="D239" i="17"/>
  <c r="D240" i="17"/>
  <c r="D241" i="17"/>
  <c r="D242" i="17"/>
  <c r="D243" i="17"/>
  <c r="D244" i="17"/>
  <c r="D245" i="17"/>
  <c r="D246" i="17"/>
  <c r="D247" i="17"/>
  <c r="D248" i="17"/>
  <c r="D249" i="17"/>
  <c r="D250" i="17"/>
  <c r="D251" i="17"/>
  <c r="D252" i="17"/>
  <c r="D253" i="17"/>
  <c r="D254" i="17"/>
  <c r="D255" i="17"/>
  <c r="D256" i="17"/>
  <c r="D257" i="17"/>
  <c r="D258" i="17"/>
  <c r="D259" i="17"/>
  <c r="D260" i="17"/>
  <c r="D261" i="17"/>
  <c r="D262" i="17"/>
  <c r="D263" i="17"/>
  <c r="D264" i="17"/>
  <c r="D265" i="17"/>
  <c r="D266" i="17"/>
  <c r="D267" i="17"/>
  <c r="D268" i="17"/>
  <c r="D269" i="17"/>
  <c r="D270" i="17"/>
  <c r="D271" i="17"/>
  <c r="D272" i="17"/>
  <c r="D273" i="17"/>
  <c r="D274" i="17"/>
  <c r="D275" i="17"/>
  <c r="D276" i="17"/>
  <c r="D277" i="17"/>
  <c r="D278" i="17"/>
  <c r="D279" i="17"/>
  <c r="D280" i="17"/>
  <c r="D281" i="17"/>
  <c r="D282" i="17"/>
  <c r="D283" i="17"/>
  <c r="D284" i="17"/>
  <c r="D285" i="17"/>
  <c r="D286" i="17"/>
  <c r="D287" i="17"/>
  <c r="D288" i="17"/>
  <c r="D289" i="17"/>
  <c r="D290" i="17"/>
  <c r="D291" i="17"/>
  <c r="D292" i="17"/>
  <c r="D293" i="17"/>
  <c r="D294" i="17"/>
  <c r="D295" i="17"/>
  <c r="D296" i="17"/>
  <c r="D297" i="17"/>
  <c r="D298" i="17"/>
  <c r="D299" i="17"/>
  <c r="D300" i="17"/>
  <c r="D301" i="17"/>
  <c r="D302" i="17"/>
  <c r="D303" i="17"/>
  <c r="D304" i="17"/>
  <c r="D305" i="17"/>
  <c r="D306" i="17"/>
  <c r="D307" i="17"/>
  <c r="D308" i="17"/>
  <c r="D309" i="17"/>
  <c r="D310" i="17"/>
  <c r="D311" i="17"/>
  <c r="D312" i="17"/>
  <c r="D313" i="17"/>
  <c r="D314" i="17"/>
  <c r="D315" i="17"/>
  <c r="D316" i="17"/>
  <c r="D317" i="17"/>
  <c r="D318" i="17"/>
  <c r="D319" i="17"/>
  <c r="D320" i="17"/>
  <c r="D321" i="17"/>
  <c r="D322" i="17"/>
  <c r="D323" i="17"/>
  <c r="D324" i="17"/>
  <c r="D325" i="17"/>
  <c r="D326" i="17"/>
  <c r="D327" i="17"/>
  <c r="D328" i="17"/>
  <c r="D329" i="17"/>
  <c r="D330" i="17"/>
  <c r="D331" i="17"/>
  <c r="D332" i="17"/>
  <c r="D333" i="17"/>
  <c r="D334" i="17"/>
  <c r="D335" i="17"/>
  <c r="D336" i="17"/>
  <c r="D337" i="17"/>
  <c r="D338" i="17"/>
  <c r="D339" i="17"/>
  <c r="D340" i="17"/>
  <c r="D341" i="17"/>
  <c r="D342" i="17"/>
  <c r="D343" i="17"/>
  <c r="D344" i="17"/>
  <c r="D345" i="17"/>
  <c r="D346" i="17"/>
  <c r="D347" i="17"/>
  <c r="D348" i="17"/>
  <c r="D349" i="17"/>
  <c r="D350" i="17"/>
  <c r="D351" i="17"/>
  <c r="D352" i="17"/>
  <c r="D353" i="17"/>
  <c r="D354" i="17"/>
  <c r="D355" i="17"/>
  <c r="D356" i="17"/>
  <c r="D357" i="17"/>
  <c r="D358" i="17"/>
  <c r="D359" i="17"/>
  <c r="D360" i="17"/>
  <c r="D361" i="17"/>
  <c r="D362" i="17"/>
  <c r="D363" i="17"/>
  <c r="D364" i="17"/>
  <c r="D365" i="17"/>
  <c r="D366" i="17"/>
  <c r="D367" i="17"/>
  <c r="D368" i="17"/>
  <c r="D369" i="17"/>
  <c r="D370" i="17"/>
  <c r="D371" i="17"/>
  <c r="D372" i="17"/>
  <c r="D373" i="17"/>
  <c r="D374" i="17"/>
  <c r="D375" i="17"/>
  <c r="D376" i="17"/>
  <c r="D377" i="17"/>
  <c r="D378" i="17"/>
  <c r="D379" i="17"/>
  <c r="D380" i="17"/>
  <c r="D381" i="17"/>
  <c r="D382" i="17"/>
  <c r="D383" i="17"/>
  <c r="D384" i="17"/>
  <c r="D385" i="17"/>
  <c r="D386" i="17"/>
  <c r="D387" i="17"/>
  <c r="D388" i="17"/>
  <c r="D389" i="17"/>
  <c r="D390" i="17"/>
  <c r="D391" i="17"/>
  <c r="D392" i="17"/>
  <c r="D393" i="17"/>
  <c r="D394" i="17"/>
  <c r="D395" i="17"/>
  <c r="D396" i="17"/>
  <c r="D397" i="17"/>
  <c r="D398" i="17"/>
  <c r="D399" i="17"/>
  <c r="D400" i="17"/>
  <c r="D401" i="17"/>
  <c r="D402" i="17"/>
  <c r="D403" i="17"/>
  <c r="D404" i="17"/>
  <c r="D405" i="17"/>
  <c r="D406" i="17"/>
  <c r="D407" i="17"/>
  <c r="D408" i="17"/>
  <c r="D409" i="17"/>
  <c r="D410" i="17"/>
  <c r="D411" i="17"/>
  <c r="D412" i="17"/>
  <c r="D413" i="17"/>
  <c r="D414" i="17"/>
  <c r="D415" i="17"/>
  <c r="D416" i="17"/>
  <c r="D417" i="17"/>
  <c r="D418" i="17"/>
  <c r="D419" i="17"/>
  <c r="D420" i="17"/>
  <c r="D421" i="17"/>
  <c r="D422" i="17"/>
  <c r="D423" i="17"/>
  <c r="D424" i="17"/>
  <c r="D425" i="17"/>
  <c r="D426" i="17"/>
  <c r="D427" i="17"/>
  <c r="D428" i="17"/>
  <c r="D429" i="17"/>
  <c r="D430" i="17"/>
  <c r="D431" i="17"/>
  <c r="D432" i="17"/>
  <c r="D433" i="17"/>
  <c r="D434" i="17"/>
  <c r="D435" i="17"/>
  <c r="D436" i="17"/>
  <c r="D437" i="17"/>
  <c r="D438" i="17"/>
  <c r="D439" i="17"/>
  <c r="D440" i="17"/>
  <c r="D441" i="17"/>
  <c r="D442" i="17"/>
  <c r="D443" i="17"/>
  <c r="D444" i="17"/>
  <c r="D445" i="17"/>
  <c r="D446" i="17"/>
  <c r="D447" i="17"/>
  <c r="D448" i="17"/>
  <c r="D449" i="17"/>
  <c r="D450" i="17"/>
  <c r="D451" i="17"/>
  <c r="D452" i="17"/>
  <c r="D453" i="17"/>
  <c r="D454" i="17"/>
  <c r="D455" i="17"/>
  <c r="D456" i="17"/>
  <c r="D457" i="17"/>
  <c r="D458" i="17"/>
  <c r="D459" i="17"/>
  <c r="D460" i="17"/>
  <c r="D461" i="17"/>
  <c r="D462" i="17"/>
  <c r="D463" i="17"/>
  <c r="D464" i="17"/>
  <c r="D465" i="17"/>
  <c r="D466" i="17"/>
  <c r="D467" i="17"/>
  <c r="D468" i="17"/>
  <c r="D469" i="17"/>
  <c r="D470" i="17"/>
  <c r="D471" i="17"/>
  <c r="D472" i="17"/>
  <c r="D473" i="17"/>
  <c r="D474" i="17"/>
  <c r="D475" i="17"/>
  <c r="D476" i="17"/>
  <c r="D477" i="17"/>
  <c r="D478" i="17"/>
  <c r="D479" i="17"/>
  <c r="D480" i="17"/>
  <c r="D481" i="17"/>
  <c r="D482" i="17"/>
  <c r="D483" i="17"/>
  <c r="D484" i="17"/>
  <c r="D485" i="17"/>
  <c r="D486" i="17"/>
  <c r="D487" i="17"/>
  <c r="D488" i="17"/>
  <c r="D489" i="17"/>
  <c r="D490" i="17"/>
  <c r="D491" i="17"/>
  <c r="D492" i="17"/>
  <c r="D493" i="17"/>
  <c r="D494" i="17"/>
  <c r="D495" i="17"/>
  <c r="D496" i="17"/>
  <c r="D497" i="17"/>
  <c r="D498" i="17"/>
  <c r="D499" i="17"/>
  <c r="D500" i="17"/>
  <c r="D501" i="17"/>
  <c r="D502" i="17"/>
  <c r="D503" i="17"/>
  <c r="D504" i="17"/>
  <c r="D505" i="17"/>
  <c r="D506" i="17"/>
  <c r="D507" i="17"/>
  <c r="D508" i="17"/>
  <c r="D509" i="17"/>
  <c r="D510" i="17"/>
  <c r="D511" i="17"/>
  <c r="D512" i="17"/>
  <c r="D513" i="17"/>
  <c r="D514" i="17"/>
  <c r="D515" i="17"/>
  <c r="D516" i="17"/>
  <c r="D517" i="17"/>
  <c r="D518" i="17"/>
  <c r="D519" i="17"/>
  <c r="D520" i="17"/>
  <c r="D521" i="17"/>
  <c r="D522" i="17"/>
  <c r="D523" i="17"/>
  <c r="D524" i="17"/>
  <c r="D525" i="17"/>
  <c r="D526" i="17"/>
  <c r="D527" i="17"/>
  <c r="D528" i="17"/>
  <c r="D529" i="17"/>
  <c r="D530" i="17"/>
  <c r="D531" i="17"/>
  <c r="D532" i="17"/>
  <c r="D533" i="17"/>
  <c r="D534" i="17"/>
  <c r="D535" i="17"/>
  <c r="D536" i="17"/>
  <c r="D537" i="17"/>
  <c r="D538" i="17"/>
  <c r="D539" i="17"/>
  <c r="D540" i="17"/>
  <c r="D541" i="17"/>
  <c r="D542" i="17"/>
  <c r="D543" i="17"/>
  <c r="D544" i="17"/>
  <c r="D545" i="17"/>
  <c r="D546" i="17"/>
  <c r="D547" i="17"/>
  <c r="D548" i="17"/>
  <c r="D549" i="17"/>
  <c r="D550" i="17"/>
  <c r="D551" i="17"/>
  <c r="D552" i="17"/>
  <c r="D553" i="17"/>
  <c r="D554" i="17"/>
  <c r="D555" i="17"/>
  <c r="D556" i="17"/>
  <c r="D557" i="17"/>
  <c r="D558" i="17"/>
  <c r="D559" i="17"/>
  <c r="D560" i="17"/>
  <c r="D561" i="17"/>
  <c r="D562" i="17"/>
  <c r="D563" i="17"/>
  <c r="D564" i="17"/>
  <c r="D565" i="17"/>
  <c r="D566" i="17"/>
  <c r="D567" i="17"/>
  <c r="D568" i="17"/>
  <c r="D569" i="17"/>
  <c r="D570" i="17"/>
  <c r="D571" i="17"/>
  <c r="D572" i="17"/>
  <c r="D573" i="17"/>
  <c r="D574" i="17"/>
  <c r="D575" i="17"/>
  <c r="D576" i="17"/>
  <c r="D577" i="17"/>
  <c r="D578" i="17"/>
  <c r="D579" i="17"/>
  <c r="D580" i="17"/>
  <c r="D581" i="17"/>
  <c r="D582" i="17"/>
  <c r="D583" i="17"/>
  <c r="D584" i="17"/>
  <c r="D585" i="17"/>
  <c r="D586" i="17"/>
  <c r="D587" i="17"/>
  <c r="D588" i="17"/>
  <c r="D589" i="17"/>
  <c r="D590" i="17"/>
  <c r="D591" i="17"/>
  <c r="D592" i="17"/>
  <c r="D593" i="17"/>
  <c r="D594" i="17"/>
  <c r="D595" i="17"/>
  <c r="D596" i="17"/>
  <c r="D597" i="17"/>
  <c r="D598" i="17"/>
  <c r="D599" i="17"/>
  <c r="D600" i="17"/>
  <c r="D601" i="17"/>
  <c r="D602" i="17"/>
  <c r="D603" i="17"/>
  <c r="D604" i="17"/>
  <c r="D605" i="17"/>
  <c r="D606" i="17"/>
  <c r="D607" i="17"/>
  <c r="D608" i="17"/>
  <c r="D609" i="17"/>
  <c r="D610" i="17"/>
  <c r="D611" i="17"/>
  <c r="D612" i="17"/>
  <c r="D613" i="17"/>
  <c r="D614" i="17"/>
  <c r="D615" i="17"/>
  <c r="D616" i="17"/>
  <c r="D617" i="17"/>
  <c r="D618" i="17"/>
  <c r="D619" i="17"/>
  <c r="D620" i="17"/>
  <c r="D621" i="17"/>
  <c r="D622" i="17"/>
  <c r="D623" i="17"/>
  <c r="D624" i="17"/>
  <c r="D625" i="17"/>
  <c r="D626" i="17"/>
  <c r="D627" i="17"/>
  <c r="D628" i="17"/>
  <c r="D629" i="17"/>
  <c r="D630" i="17"/>
  <c r="D631" i="17"/>
  <c r="D632" i="17"/>
  <c r="D633" i="17"/>
  <c r="D634" i="17"/>
  <c r="D635" i="17"/>
  <c r="D636" i="17"/>
  <c r="D637" i="17"/>
  <c r="D638" i="17"/>
  <c r="D639" i="17"/>
  <c r="D640" i="17"/>
  <c r="D641" i="17"/>
  <c r="D642" i="17"/>
  <c r="D643" i="17"/>
  <c r="D644" i="17"/>
  <c r="D645" i="17"/>
  <c r="D646" i="17"/>
  <c r="D647" i="17"/>
  <c r="D648" i="17"/>
  <c r="D649" i="17"/>
  <c r="D650" i="17"/>
  <c r="D651" i="17"/>
  <c r="D652" i="17"/>
  <c r="D653" i="17"/>
  <c r="D654" i="17"/>
  <c r="D655" i="17"/>
  <c r="D656" i="17"/>
  <c r="D657" i="17"/>
  <c r="D658" i="17"/>
  <c r="D659" i="17"/>
  <c r="D660" i="17"/>
  <c r="D661" i="17"/>
  <c r="D662" i="17"/>
  <c r="D663" i="17"/>
  <c r="D664" i="17"/>
  <c r="D665" i="17"/>
  <c r="D666" i="17"/>
  <c r="D667" i="17"/>
  <c r="D668" i="17"/>
  <c r="D669" i="17"/>
  <c r="D670" i="17"/>
  <c r="D671" i="17"/>
  <c r="D672" i="17"/>
  <c r="D673" i="17"/>
  <c r="D674" i="17"/>
  <c r="D675" i="17"/>
  <c r="D676" i="17"/>
  <c r="D677" i="17"/>
  <c r="D678" i="17"/>
  <c r="D679" i="17"/>
  <c r="D680" i="17"/>
  <c r="D681" i="17"/>
  <c r="D682" i="17"/>
  <c r="D683" i="17"/>
  <c r="D684" i="17"/>
  <c r="D685" i="17"/>
  <c r="D686" i="17"/>
  <c r="D687" i="17"/>
  <c r="D688" i="17"/>
  <c r="D689" i="17"/>
  <c r="D690" i="17"/>
  <c r="D691" i="17"/>
  <c r="D692" i="17"/>
  <c r="D693" i="17"/>
  <c r="D694" i="17"/>
  <c r="D695" i="17"/>
  <c r="D696" i="17"/>
  <c r="D697" i="17"/>
  <c r="D698" i="17"/>
  <c r="D699" i="17"/>
  <c r="D700" i="17"/>
  <c r="D701" i="17"/>
  <c r="D702" i="17"/>
  <c r="D703" i="17"/>
  <c r="D704" i="17"/>
  <c r="D705" i="17"/>
  <c r="D706" i="17"/>
  <c r="D707" i="17"/>
  <c r="D708" i="17"/>
  <c r="D709" i="17"/>
  <c r="D710" i="17"/>
  <c r="D711" i="17"/>
  <c r="D712" i="17"/>
  <c r="D713" i="17"/>
  <c r="D714" i="17"/>
  <c r="D715" i="17"/>
  <c r="D716" i="17"/>
  <c r="D717" i="17"/>
  <c r="D718" i="17"/>
  <c r="D719" i="17"/>
  <c r="D720" i="17"/>
  <c r="D721" i="17"/>
  <c r="D722" i="17"/>
  <c r="D723" i="17"/>
  <c r="D724" i="17"/>
  <c r="D725" i="17"/>
  <c r="D726" i="17"/>
  <c r="D727" i="17"/>
  <c r="D728" i="17"/>
  <c r="D729" i="17"/>
  <c r="D730" i="17"/>
  <c r="D731" i="17"/>
  <c r="D732" i="17"/>
  <c r="D733" i="17"/>
  <c r="D734" i="17"/>
  <c r="D735" i="17"/>
  <c r="D736" i="17"/>
  <c r="D737" i="17"/>
  <c r="D738" i="17"/>
  <c r="D739" i="17"/>
  <c r="D740" i="17"/>
  <c r="D741" i="17"/>
  <c r="D742" i="17"/>
  <c r="D743" i="17"/>
  <c r="D744" i="17"/>
  <c r="D745" i="17"/>
  <c r="D746" i="17"/>
  <c r="D747" i="17"/>
  <c r="D748" i="17"/>
  <c r="D749" i="17"/>
  <c r="D750" i="17"/>
  <c r="D751" i="17"/>
  <c r="D752" i="17"/>
  <c r="D753" i="17"/>
  <c r="D754" i="17"/>
  <c r="D755" i="17"/>
  <c r="D756" i="17"/>
  <c r="D757" i="17"/>
  <c r="D758" i="17"/>
  <c r="D759" i="17"/>
  <c r="D760" i="17"/>
  <c r="D761" i="17"/>
  <c r="D762" i="17"/>
  <c r="D763" i="17"/>
  <c r="D764" i="17"/>
  <c r="D765" i="17"/>
  <c r="D766" i="17"/>
  <c r="D767" i="17"/>
  <c r="D768" i="17"/>
  <c r="D769" i="17"/>
  <c r="D770" i="17"/>
  <c r="D771" i="17"/>
  <c r="D772" i="17"/>
  <c r="D773" i="17"/>
  <c r="D774" i="17"/>
  <c r="D775" i="17"/>
  <c r="D776" i="17"/>
  <c r="D777" i="17"/>
  <c r="D778" i="17"/>
  <c r="D779" i="17"/>
  <c r="D780" i="17"/>
  <c r="D781" i="17"/>
  <c r="D782" i="17"/>
  <c r="D783" i="17"/>
  <c r="D784" i="17"/>
  <c r="D785" i="17"/>
  <c r="D786" i="17"/>
  <c r="D787" i="17"/>
  <c r="D788" i="17"/>
  <c r="D789" i="17"/>
  <c r="D790" i="17"/>
  <c r="D791" i="17"/>
  <c r="D792" i="17"/>
  <c r="D793" i="17"/>
  <c r="D794" i="17"/>
  <c r="D795" i="17"/>
  <c r="D796" i="17"/>
  <c r="D797" i="17"/>
  <c r="D798" i="17"/>
  <c r="D799" i="17"/>
  <c r="D800" i="17"/>
  <c r="D801" i="17"/>
  <c r="D802" i="17"/>
  <c r="D803" i="17"/>
  <c r="D804" i="17"/>
  <c r="D805" i="17"/>
  <c r="D806" i="17"/>
  <c r="D807" i="17"/>
  <c r="D808" i="17"/>
  <c r="D809" i="17"/>
  <c r="D810" i="17"/>
  <c r="D811" i="17"/>
  <c r="D812" i="17"/>
  <c r="D813" i="17"/>
  <c r="D814" i="17"/>
  <c r="D815" i="17"/>
  <c r="D816" i="17"/>
  <c r="D817" i="17"/>
  <c r="D818" i="17"/>
  <c r="D819" i="17"/>
  <c r="D820" i="17"/>
  <c r="D821" i="17"/>
  <c r="D822" i="17"/>
  <c r="D823" i="17"/>
  <c r="D824" i="17"/>
  <c r="D825" i="17"/>
  <c r="D826" i="17"/>
  <c r="D827" i="17"/>
  <c r="D828" i="17"/>
  <c r="D829" i="17"/>
  <c r="D830" i="17"/>
  <c r="D831" i="17"/>
  <c r="D832" i="17"/>
  <c r="D833" i="17"/>
  <c r="D834" i="17"/>
  <c r="D835" i="17"/>
  <c r="D836" i="17"/>
  <c r="D837" i="17"/>
  <c r="D838" i="17"/>
  <c r="D839" i="17"/>
  <c r="D840" i="17"/>
  <c r="D841" i="17"/>
  <c r="D842" i="17"/>
  <c r="D843" i="17"/>
  <c r="D844" i="17"/>
  <c r="D845" i="17"/>
  <c r="D846" i="17"/>
  <c r="D847" i="17"/>
  <c r="D848" i="17"/>
  <c r="D849" i="17"/>
  <c r="D850" i="17"/>
  <c r="D851" i="17"/>
  <c r="D852" i="17"/>
  <c r="D853" i="17"/>
  <c r="D854" i="17"/>
  <c r="D855" i="17"/>
  <c r="D856" i="17"/>
  <c r="D857" i="17"/>
  <c r="D858" i="17"/>
  <c r="D859" i="17"/>
  <c r="D860" i="17"/>
  <c r="D861" i="17"/>
  <c r="D862" i="17"/>
  <c r="D863" i="17"/>
  <c r="D864" i="17"/>
  <c r="D865" i="17"/>
  <c r="D866" i="17"/>
  <c r="D867" i="17"/>
  <c r="D868" i="17"/>
  <c r="D869" i="17"/>
  <c r="D870" i="17"/>
  <c r="D871" i="17"/>
  <c r="D872" i="17"/>
  <c r="D873" i="17"/>
  <c r="D874" i="17"/>
  <c r="D875" i="17"/>
  <c r="D876" i="17"/>
  <c r="D877" i="17"/>
  <c r="D878" i="17"/>
  <c r="D879" i="17"/>
  <c r="D880" i="17"/>
  <c r="D881" i="17"/>
  <c r="D882" i="17"/>
  <c r="D883" i="17"/>
  <c r="D884" i="17"/>
  <c r="D885" i="17"/>
  <c r="D886" i="17"/>
  <c r="D887" i="17"/>
  <c r="D888" i="17"/>
  <c r="D889" i="17"/>
  <c r="D890" i="17"/>
  <c r="D891" i="17"/>
  <c r="D892" i="17"/>
  <c r="D893" i="17"/>
  <c r="D894" i="17"/>
  <c r="D895" i="17"/>
  <c r="D896" i="17"/>
  <c r="D897" i="17"/>
  <c r="D898" i="17"/>
  <c r="D899" i="17"/>
  <c r="D900" i="17"/>
  <c r="D901" i="17"/>
  <c r="D902" i="17"/>
  <c r="D903" i="17"/>
  <c r="D904" i="17"/>
  <c r="D905" i="17"/>
  <c r="D906" i="17"/>
  <c r="D907" i="17"/>
  <c r="D908" i="17"/>
  <c r="D909" i="17"/>
  <c r="D910" i="17"/>
  <c r="D911" i="17"/>
  <c r="D912" i="17"/>
  <c r="D913" i="17"/>
  <c r="D914" i="17"/>
  <c r="D915" i="17"/>
  <c r="D916" i="17"/>
  <c r="D917" i="17"/>
  <c r="D918" i="17"/>
  <c r="D919" i="17"/>
  <c r="D920" i="17"/>
  <c r="D921" i="17"/>
  <c r="D922" i="17"/>
  <c r="D923" i="17"/>
  <c r="D924" i="17"/>
  <c r="D925" i="17"/>
  <c r="D926" i="17"/>
  <c r="D927" i="17"/>
  <c r="D928" i="17"/>
  <c r="D929" i="17"/>
  <c r="D930" i="17"/>
  <c r="D931" i="17"/>
  <c r="D932" i="17"/>
  <c r="D933" i="17"/>
  <c r="D934" i="17"/>
  <c r="D935" i="17"/>
  <c r="D936" i="17"/>
  <c r="D937" i="17"/>
  <c r="D938" i="17"/>
  <c r="D939" i="17"/>
  <c r="D940" i="17"/>
  <c r="D941" i="17"/>
  <c r="D942" i="17"/>
  <c r="D943" i="17"/>
  <c r="D944" i="17"/>
  <c r="D945" i="17"/>
  <c r="D946" i="17"/>
  <c r="D947" i="17"/>
  <c r="D948" i="17"/>
  <c r="D949" i="17"/>
  <c r="D950" i="17"/>
  <c r="D951" i="17"/>
  <c r="D952" i="17"/>
  <c r="D953" i="17"/>
  <c r="D954" i="17"/>
  <c r="D955" i="17"/>
  <c r="D956" i="17"/>
  <c r="D957" i="17"/>
  <c r="D958" i="17"/>
  <c r="D959" i="17"/>
  <c r="D960" i="17"/>
  <c r="D961" i="17"/>
  <c r="D962" i="17"/>
  <c r="D963" i="17"/>
  <c r="D964" i="17"/>
  <c r="D965" i="17"/>
  <c r="D966" i="17"/>
  <c r="D967" i="17"/>
  <c r="D968" i="17"/>
  <c r="D969" i="17"/>
  <c r="D970" i="17"/>
  <c r="D971" i="17"/>
  <c r="D972" i="17"/>
  <c r="D973" i="17"/>
  <c r="D974" i="17"/>
  <c r="D975" i="17"/>
  <c r="D976" i="17"/>
  <c r="D977" i="17"/>
  <c r="D978" i="17"/>
  <c r="D979" i="17"/>
  <c r="D980" i="17"/>
  <c r="D981" i="17"/>
  <c r="D982" i="17"/>
  <c r="D983" i="17"/>
  <c r="D984" i="17"/>
  <c r="D985" i="17"/>
  <c r="D986" i="17"/>
  <c r="D987" i="17"/>
  <c r="D988" i="17"/>
  <c r="D989" i="17"/>
  <c r="D990" i="17"/>
  <c r="D991" i="17"/>
  <c r="D992" i="17"/>
  <c r="D993" i="17"/>
  <c r="D994" i="17"/>
  <c r="D995" i="17"/>
  <c r="D996" i="17"/>
  <c r="D997" i="17"/>
  <c r="D998" i="17"/>
  <c r="D999" i="17"/>
  <c r="D1000" i="17"/>
  <c r="D1001" i="17"/>
  <c r="J2" i="17"/>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6" i="17"/>
  <c r="C277" i="17"/>
  <c r="C278" i="17"/>
  <c r="C279" i="17"/>
  <c r="C280" i="17"/>
  <c r="C281" i="17"/>
  <c r="C282" i="17"/>
  <c r="C283" i="17"/>
  <c r="C284" i="17"/>
  <c r="C285" i="17"/>
  <c r="C286" i="17"/>
  <c r="C287" i="17"/>
  <c r="C288" i="17"/>
  <c r="C289" i="17"/>
  <c r="C290" i="17"/>
  <c r="C291" i="17"/>
  <c r="C292" i="17"/>
  <c r="C293" i="17"/>
  <c r="C294" i="17"/>
  <c r="C295" i="17"/>
  <c r="C296" i="17"/>
  <c r="C297" i="17"/>
  <c r="C298" i="17"/>
  <c r="C299" i="17"/>
  <c r="C300" i="17"/>
  <c r="C301" i="17"/>
  <c r="C302" i="17"/>
  <c r="C303" i="17"/>
  <c r="C304" i="17"/>
  <c r="C305" i="17"/>
  <c r="C306" i="17"/>
  <c r="C307" i="17"/>
  <c r="C308" i="17"/>
  <c r="C309" i="17"/>
  <c r="C310" i="17"/>
  <c r="C311" i="17"/>
  <c r="C312" i="17"/>
  <c r="C313" i="17"/>
  <c r="C314" i="17"/>
  <c r="C315" i="17"/>
  <c r="C316" i="17"/>
  <c r="C317" i="17"/>
  <c r="C318" i="17"/>
  <c r="C319" i="17"/>
  <c r="C320" i="17"/>
  <c r="C321" i="17"/>
  <c r="C322" i="17"/>
  <c r="C323" i="17"/>
  <c r="C324" i="17"/>
  <c r="C325" i="17"/>
  <c r="C326" i="17"/>
  <c r="C327" i="17"/>
  <c r="C328" i="17"/>
  <c r="C329" i="17"/>
  <c r="C330" i="17"/>
  <c r="C331" i="17"/>
  <c r="C332" i="17"/>
  <c r="C333" i="17"/>
  <c r="C334" i="17"/>
  <c r="C335" i="17"/>
  <c r="C336" i="17"/>
  <c r="C337" i="17"/>
  <c r="C338" i="17"/>
  <c r="C339" i="17"/>
  <c r="C340" i="17"/>
  <c r="C341" i="17"/>
  <c r="C342" i="17"/>
  <c r="C343" i="17"/>
  <c r="C344" i="17"/>
  <c r="C345" i="17"/>
  <c r="C346" i="17"/>
  <c r="C347" i="17"/>
  <c r="C348" i="17"/>
  <c r="C349" i="17"/>
  <c r="C350" i="17"/>
  <c r="C351" i="17"/>
  <c r="C352" i="17"/>
  <c r="C353" i="17"/>
  <c r="C354" i="17"/>
  <c r="C355" i="17"/>
  <c r="C356" i="17"/>
  <c r="C357" i="17"/>
  <c r="C358" i="17"/>
  <c r="C359" i="17"/>
  <c r="C360" i="17"/>
  <c r="C361" i="17"/>
  <c r="C362" i="17"/>
  <c r="C363" i="17"/>
  <c r="C364" i="17"/>
  <c r="C365" i="17"/>
  <c r="C366" i="17"/>
  <c r="C367" i="17"/>
  <c r="C368" i="17"/>
  <c r="C369" i="17"/>
  <c r="C370" i="17"/>
  <c r="C371" i="17"/>
  <c r="C372" i="17"/>
  <c r="C373" i="17"/>
  <c r="C374" i="17"/>
  <c r="C375" i="17"/>
  <c r="C376" i="17"/>
  <c r="C377" i="17"/>
  <c r="C378" i="17"/>
  <c r="C379" i="17"/>
  <c r="C380" i="17"/>
  <c r="C381" i="17"/>
  <c r="C382" i="17"/>
  <c r="C383" i="17"/>
  <c r="C384" i="17"/>
  <c r="C385" i="17"/>
  <c r="C386" i="17"/>
  <c r="C387" i="17"/>
  <c r="C388" i="17"/>
  <c r="C389" i="17"/>
  <c r="C390" i="17"/>
  <c r="C391" i="17"/>
  <c r="C392" i="17"/>
  <c r="C393" i="17"/>
  <c r="C394" i="17"/>
  <c r="C395" i="17"/>
  <c r="C396" i="17"/>
  <c r="C397" i="17"/>
  <c r="C398" i="17"/>
  <c r="C399" i="17"/>
  <c r="C400" i="17"/>
  <c r="C401" i="17"/>
  <c r="C402" i="17"/>
  <c r="C403" i="17"/>
  <c r="C404" i="17"/>
  <c r="C405" i="17"/>
  <c r="C406" i="17"/>
  <c r="C407" i="17"/>
  <c r="C408" i="17"/>
  <c r="C409" i="17"/>
  <c r="C410" i="17"/>
  <c r="C411" i="17"/>
  <c r="C412" i="17"/>
  <c r="C413" i="17"/>
  <c r="C414" i="17"/>
  <c r="C415" i="17"/>
  <c r="C416" i="17"/>
  <c r="C417" i="17"/>
  <c r="C418" i="17"/>
  <c r="C419" i="17"/>
  <c r="C420" i="17"/>
  <c r="C421" i="17"/>
  <c r="C422" i="17"/>
  <c r="C423" i="17"/>
  <c r="C424" i="17"/>
  <c r="C425" i="17"/>
  <c r="C426" i="17"/>
  <c r="C427" i="17"/>
  <c r="C428" i="17"/>
  <c r="C429" i="17"/>
  <c r="C430" i="17"/>
  <c r="C431" i="17"/>
  <c r="C432" i="17"/>
  <c r="C433" i="17"/>
  <c r="C434" i="17"/>
  <c r="C435" i="17"/>
  <c r="C436" i="17"/>
  <c r="C437" i="17"/>
  <c r="C438" i="17"/>
  <c r="C439" i="17"/>
  <c r="C440" i="17"/>
  <c r="C441" i="17"/>
  <c r="C442" i="17"/>
  <c r="C443" i="17"/>
  <c r="C444" i="17"/>
  <c r="C445" i="17"/>
  <c r="C446" i="17"/>
  <c r="C447" i="17"/>
  <c r="C448" i="17"/>
  <c r="C449" i="17"/>
  <c r="C450" i="17"/>
  <c r="C451" i="17"/>
  <c r="C452" i="17"/>
  <c r="C453" i="17"/>
  <c r="C454" i="17"/>
  <c r="C455" i="17"/>
  <c r="C456" i="17"/>
  <c r="C457" i="17"/>
  <c r="C458" i="17"/>
  <c r="C459" i="17"/>
  <c r="C460" i="17"/>
  <c r="C461" i="17"/>
  <c r="C462" i="17"/>
  <c r="C463" i="17"/>
  <c r="C464" i="17"/>
  <c r="C465" i="17"/>
  <c r="C466" i="17"/>
  <c r="C467" i="17"/>
  <c r="C468" i="17"/>
  <c r="C469" i="17"/>
  <c r="C470" i="17"/>
  <c r="C471" i="17"/>
  <c r="C472" i="17"/>
  <c r="C473" i="17"/>
  <c r="C474" i="17"/>
  <c r="C475" i="17"/>
  <c r="C476" i="17"/>
  <c r="C477" i="17"/>
  <c r="C478" i="17"/>
  <c r="C479" i="17"/>
  <c r="C480" i="17"/>
  <c r="C481" i="17"/>
  <c r="C482" i="17"/>
  <c r="C483" i="17"/>
  <c r="C484" i="17"/>
  <c r="C485" i="17"/>
  <c r="C486" i="17"/>
  <c r="C487" i="17"/>
  <c r="C488" i="17"/>
  <c r="C489" i="17"/>
  <c r="C490" i="17"/>
  <c r="C491" i="17"/>
  <c r="C492" i="17"/>
  <c r="C493" i="17"/>
  <c r="C494" i="17"/>
  <c r="C495" i="17"/>
  <c r="C496" i="17"/>
  <c r="C497" i="17"/>
  <c r="C498" i="17"/>
  <c r="C499" i="17"/>
  <c r="C500" i="17"/>
  <c r="C501" i="17"/>
  <c r="C502" i="17"/>
  <c r="C503" i="17"/>
  <c r="C504" i="17"/>
  <c r="C505" i="17"/>
  <c r="C506" i="17"/>
  <c r="C507" i="17"/>
  <c r="C508" i="17"/>
  <c r="C509" i="17"/>
  <c r="C510" i="17"/>
  <c r="C511" i="17"/>
  <c r="C512" i="17"/>
  <c r="C513" i="17"/>
  <c r="C514" i="17"/>
  <c r="C515" i="17"/>
  <c r="C516" i="17"/>
  <c r="C517" i="17"/>
  <c r="C518" i="17"/>
  <c r="C519" i="17"/>
  <c r="C520" i="17"/>
  <c r="C521" i="17"/>
  <c r="C522" i="17"/>
  <c r="C523" i="17"/>
  <c r="C524" i="17"/>
  <c r="C525" i="17"/>
  <c r="C526" i="17"/>
  <c r="C527" i="17"/>
  <c r="C528" i="17"/>
  <c r="C529" i="17"/>
  <c r="C530" i="17"/>
  <c r="C531" i="17"/>
  <c r="C532" i="17"/>
  <c r="C533" i="17"/>
  <c r="C534" i="17"/>
  <c r="C535" i="17"/>
  <c r="C536" i="17"/>
  <c r="C537" i="17"/>
  <c r="C538" i="17"/>
  <c r="C539" i="17"/>
  <c r="C540" i="17"/>
  <c r="C541" i="17"/>
  <c r="C542" i="17"/>
  <c r="C543" i="17"/>
  <c r="C544" i="17"/>
  <c r="C545" i="17"/>
  <c r="C546" i="17"/>
  <c r="C547" i="17"/>
  <c r="C548" i="17"/>
  <c r="C549" i="17"/>
  <c r="C550" i="17"/>
  <c r="C551" i="17"/>
  <c r="C552" i="17"/>
  <c r="C553" i="17"/>
  <c r="C554" i="17"/>
  <c r="C555" i="17"/>
  <c r="C556" i="17"/>
  <c r="C557" i="17"/>
  <c r="C558" i="17"/>
  <c r="C559" i="17"/>
  <c r="C560" i="17"/>
  <c r="C561" i="17"/>
  <c r="C562" i="17"/>
  <c r="C563" i="17"/>
  <c r="C564" i="17"/>
  <c r="C565" i="17"/>
  <c r="C566" i="17"/>
  <c r="C567" i="17"/>
  <c r="C568" i="17"/>
  <c r="C569" i="17"/>
  <c r="C570" i="17"/>
  <c r="C571" i="17"/>
  <c r="C572" i="17"/>
  <c r="C573" i="17"/>
  <c r="C574" i="17"/>
  <c r="C575" i="17"/>
  <c r="C576" i="17"/>
  <c r="C577" i="17"/>
  <c r="C578" i="17"/>
  <c r="C579" i="17"/>
  <c r="C580" i="17"/>
  <c r="C581" i="17"/>
  <c r="C582" i="17"/>
  <c r="C583" i="17"/>
  <c r="C584" i="17"/>
  <c r="C585" i="17"/>
  <c r="C586" i="17"/>
  <c r="C587" i="17"/>
  <c r="C588" i="17"/>
  <c r="C589" i="17"/>
  <c r="C590" i="17"/>
  <c r="C591" i="17"/>
  <c r="C592" i="17"/>
  <c r="C593" i="17"/>
  <c r="C594" i="17"/>
  <c r="C595" i="17"/>
  <c r="C596" i="17"/>
  <c r="C597" i="17"/>
  <c r="C598" i="17"/>
  <c r="C599" i="17"/>
  <c r="C600" i="17"/>
  <c r="C601" i="17"/>
  <c r="C602" i="17"/>
  <c r="C603" i="17"/>
  <c r="C604" i="17"/>
  <c r="C605" i="17"/>
  <c r="C606" i="17"/>
  <c r="C607" i="17"/>
  <c r="C608" i="17"/>
  <c r="C609" i="17"/>
  <c r="C610" i="17"/>
  <c r="C611" i="17"/>
  <c r="C612" i="17"/>
  <c r="C613" i="17"/>
  <c r="C614" i="17"/>
  <c r="C615" i="17"/>
  <c r="C616" i="17"/>
  <c r="C617" i="17"/>
  <c r="C618" i="17"/>
  <c r="C619" i="17"/>
  <c r="C620" i="17"/>
  <c r="C621" i="17"/>
  <c r="C622" i="17"/>
  <c r="C623" i="17"/>
  <c r="C624" i="17"/>
  <c r="C625" i="17"/>
  <c r="C626" i="17"/>
  <c r="C627" i="17"/>
  <c r="C628" i="17"/>
  <c r="C629" i="17"/>
  <c r="C630" i="17"/>
  <c r="C631" i="17"/>
  <c r="C632" i="17"/>
  <c r="C633" i="17"/>
  <c r="C634" i="17"/>
  <c r="C635" i="17"/>
  <c r="C636" i="17"/>
  <c r="C637" i="17"/>
  <c r="C638" i="17"/>
  <c r="C639" i="17"/>
  <c r="C640" i="17"/>
  <c r="C641" i="17"/>
  <c r="C642" i="17"/>
  <c r="C643" i="17"/>
  <c r="C644" i="17"/>
  <c r="C645" i="17"/>
  <c r="C646" i="17"/>
  <c r="C647" i="17"/>
  <c r="C648" i="17"/>
  <c r="C649" i="17"/>
  <c r="C650" i="17"/>
  <c r="C651" i="17"/>
  <c r="C652" i="17"/>
  <c r="C653" i="17"/>
  <c r="C654" i="17"/>
  <c r="C655" i="17"/>
  <c r="C656" i="17"/>
  <c r="C657" i="17"/>
  <c r="C658" i="17"/>
  <c r="C659" i="17"/>
  <c r="C660" i="17"/>
  <c r="C661" i="17"/>
  <c r="C662" i="17"/>
  <c r="C663" i="17"/>
  <c r="C664" i="17"/>
  <c r="C665" i="17"/>
  <c r="C666" i="17"/>
  <c r="C667" i="17"/>
  <c r="C668" i="17"/>
  <c r="C669" i="17"/>
  <c r="C670" i="17"/>
  <c r="C671" i="17"/>
  <c r="C672" i="17"/>
  <c r="C673" i="17"/>
  <c r="C674" i="17"/>
  <c r="C675" i="17"/>
  <c r="C676" i="17"/>
  <c r="C677" i="17"/>
  <c r="C678" i="17"/>
  <c r="C679" i="17"/>
  <c r="C680" i="17"/>
  <c r="C681" i="17"/>
  <c r="C682" i="17"/>
  <c r="C683" i="17"/>
  <c r="C684" i="17"/>
  <c r="C685" i="17"/>
  <c r="C686" i="17"/>
  <c r="C687" i="17"/>
  <c r="C688" i="17"/>
  <c r="C689" i="17"/>
  <c r="C690" i="17"/>
  <c r="C691" i="17"/>
  <c r="C692" i="17"/>
  <c r="C693" i="17"/>
  <c r="C694" i="17"/>
  <c r="C695" i="17"/>
  <c r="C696" i="17"/>
  <c r="C697" i="17"/>
  <c r="C698" i="17"/>
  <c r="C699" i="17"/>
  <c r="C700" i="17"/>
  <c r="C701" i="17"/>
  <c r="C702" i="17"/>
  <c r="C703" i="17"/>
  <c r="C704" i="17"/>
  <c r="C705" i="17"/>
  <c r="C706" i="17"/>
  <c r="C707" i="17"/>
  <c r="C708" i="17"/>
  <c r="C709" i="17"/>
  <c r="C710" i="17"/>
  <c r="C711" i="17"/>
  <c r="C712" i="17"/>
  <c r="C713" i="17"/>
  <c r="C714" i="17"/>
  <c r="C715" i="17"/>
  <c r="C716" i="17"/>
  <c r="C717" i="17"/>
  <c r="C718" i="17"/>
  <c r="C719" i="17"/>
  <c r="C720" i="17"/>
  <c r="C721" i="17"/>
  <c r="C722" i="17"/>
  <c r="C723" i="17"/>
  <c r="C724" i="17"/>
  <c r="C725" i="17"/>
  <c r="C726" i="17"/>
  <c r="C727" i="17"/>
  <c r="C728" i="17"/>
  <c r="C729" i="17"/>
  <c r="C730" i="17"/>
  <c r="C731" i="17"/>
  <c r="C732" i="17"/>
  <c r="C733" i="17"/>
  <c r="C734" i="17"/>
  <c r="C735" i="17"/>
  <c r="C736" i="17"/>
  <c r="C737" i="17"/>
  <c r="C738" i="17"/>
  <c r="C739" i="17"/>
  <c r="C740" i="17"/>
  <c r="C741" i="17"/>
  <c r="C742" i="17"/>
  <c r="C743" i="17"/>
  <c r="C744" i="17"/>
  <c r="C745" i="17"/>
  <c r="C746" i="17"/>
  <c r="C747" i="17"/>
  <c r="C748" i="17"/>
  <c r="C749" i="17"/>
  <c r="C750" i="17"/>
  <c r="C751" i="17"/>
  <c r="C752" i="17"/>
  <c r="C753" i="17"/>
  <c r="C754" i="17"/>
  <c r="C755" i="17"/>
  <c r="C756" i="17"/>
  <c r="C757" i="17"/>
  <c r="C758" i="17"/>
  <c r="C759" i="17"/>
  <c r="C760" i="17"/>
  <c r="C761" i="17"/>
  <c r="C762" i="17"/>
  <c r="C763" i="17"/>
  <c r="C764" i="17"/>
  <c r="C765" i="17"/>
  <c r="C766" i="17"/>
  <c r="C767" i="17"/>
  <c r="C768" i="17"/>
  <c r="C769" i="17"/>
  <c r="C770" i="17"/>
  <c r="C771" i="17"/>
  <c r="C772" i="17"/>
  <c r="C773" i="17"/>
  <c r="C774" i="17"/>
  <c r="C775" i="17"/>
  <c r="C776" i="17"/>
  <c r="C777" i="17"/>
  <c r="C778" i="17"/>
  <c r="C779" i="17"/>
  <c r="C780" i="17"/>
  <c r="C781" i="17"/>
  <c r="C782" i="17"/>
  <c r="C783" i="17"/>
  <c r="C784" i="17"/>
  <c r="C785" i="17"/>
  <c r="C786" i="17"/>
  <c r="C787" i="17"/>
  <c r="C788" i="17"/>
  <c r="C789" i="17"/>
  <c r="C790" i="17"/>
  <c r="C791" i="17"/>
  <c r="C792" i="17"/>
  <c r="C793" i="17"/>
  <c r="C794" i="17"/>
  <c r="C795" i="17"/>
  <c r="C796" i="17"/>
  <c r="C797" i="17"/>
  <c r="C798" i="17"/>
  <c r="C799" i="17"/>
  <c r="C800" i="17"/>
  <c r="C801" i="17"/>
  <c r="C802" i="17"/>
  <c r="C803" i="17"/>
  <c r="C804" i="17"/>
  <c r="C805" i="17"/>
  <c r="C806" i="17"/>
  <c r="C807" i="17"/>
  <c r="C808" i="17"/>
  <c r="C809" i="17"/>
  <c r="C810" i="17"/>
  <c r="C811" i="17"/>
  <c r="C812" i="17"/>
  <c r="C813" i="17"/>
  <c r="C814" i="17"/>
  <c r="C815" i="17"/>
  <c r="C816" i="17"/>
  <c r="C817" i="17"/>
  <c r="C818" i="17"/>
  <c r="C819" i="17"/>
  <c r="C820" i="17"/>
  <c r="C821" i="17"/>
  <c r="C822" i="17"/>
  <c r="C823" i="17"/>
  <c r="C824" i="17"/>
  <c r="C825" i="17"/>
  <c r="C826" i="17"/>
  <c r="C827" i="17"/>
  <c r="C828" i="17"/>
  <c r="C829" i="17"/>
  <c r="C830" i="17"/>
  <c r="C831" i="17"/>
  <c r="C832" i="17"/>
  <c r="C833" i="17"/>
  <c r="C834" i="17"/>
  <c r="C835" i="17"/>
  <c r="C836" i="17"/>
  <c r="C837" i="17"/>
  <c r="C838" i="17"/>
  <c r="C839" i="17"/>
  <c r="C840" i="17"/>
  <c r="C841" i="17"/>
  <c r="C842" i="17"/>
  <c r="C843" i="17"/>
  <c r="C844" i="17"/>
  <c r="C845" i="17"/>
  <c r="C846" i="17"/>
  <c r="C847" i="17"/>
  <c r="C848" i="17"/>
  <c r="C849" i="17"/>
  <c r="C850" i="17"/>
  <c r="C851" i="17"/>
  <c r="C852" i="17"/>
  <c r="C853" i="17"/>
  <c r="C854" i="17"/>
  <c r="C855" i="17"/>
  <c r="C856" i="17"/>
  <c r="C857" i="17"/>
  <c r="C858" i="17"/>
  <c r="C859" i="17"/>
  <c r="C860" i="17"/>
  <c r="C861" i="17"/>
  <c r="C862" i="17"/>
  <c r="C863" i="17"/>
  <c r="C864" i="17"/>
  <c r="C865" i="17"/>
  <c r="C866" i="17"/>
  <c r="C867" i="17"/>
  <c r="C868" i="17"/>
  <c r="C869" i="17"/>
  <c r="C870" i="17"/>
  <c r="C871" i="17"/>
  <c r="C872" i="17"/>
  <c r="C873" i="17"/>
  <c r="C874" i="17"/>
  <c r="C875" i="17"/>
  <c r="C876" i="17"/>
  <c r="C877" i="17"/>
  <c r="C878" i="17"/>
  <c r="C879" i="17"/>
  <c r="C880" i="17"/>
  <c r="C881" i="17"/>
  <c r="C882" i="17"/>
  <c r="C883" i="17"/>
  <c r="C884" i="17"/>
  <c r="C885" i="17"/>
  <c r="C886" i="17"/>
  <c r="C887" i="17"/>
  <c r="C888" i="17"/>
  <c r="C889" i="17"/>
  <c r="C890" i="17"/>
  <c r="C891" i="17"/>
  <c r="C892" i="17"/>
  <c r="C893" i="17"/>
  <c r="C894" i="17"/>
  <c r="C895" i="17"/>
  <c r="C896" i="17"/>
  <c r="C897" i="17"/>
  <c r="C898" i="17"/>
  <c r="C899" i="17"/>
  <c r="C900" i="17"/>
  <c r="C901" i="17"/>
  <c r="C902" i="17"/>
  <c r="C903" i="17"/>
  <c r="C904" i="17"/>
  <c r="C905" i="17"/>
  <c r="C906" i="17"/>
  <c r="C907" i="17"/>
  <c r="C908" i="17"/>
  <c r="C909" i="17"/>
  <c r="C910" i="17"/>
  <c r="C911" i="17"/>
  <c r="C912" i="17"/>
  <c r="C913" i="17"/>
  <c r="C914" i="17"/>
  <c r="C915" i="17"/>
  <c r="C916" i="17"/>
  <c r="C917" i="17"/>
  <c r="C918" i="17"/>
  <c r="C919" i="17"/>
  <c r="C920" i="17"/>
  <c r="C921" i="17"/>
  <c r="C922" i="17"/>
  <c r="C923" i="17"/>
  <c r="C924" i="17"/>
  <c r="C925" i="17"/>
  <c r="C926" i="17"/>
  <c r="C927" i="17"/>
  <c r="C928" i="17"/>
  <c r="C929" i="17"/>
  <c r="C930" i="17"/>
  <c r="C931" i="17"/>
  <c r="C932" i="17"/>
  <c r="C933" i="17"/>
  <c r="C934" i="17"/>
  <c r="C935" i="17"/>
  <c r="C936" i="17"/>
  <c r="C937" i="17"/>
  <c r="C938" i="17"/>
  <c r="C939" i="17"/>
  <c r="C940" i="17"/>
  <c r="C941" i="17"/>
  <c r="C942" i="17"/>
  <c r="C943" i="17"/>
  <c r="C944" i="17"/>
  <c r="C945" i="17"/>
  <c r="C946" i="17"/>
  <c r="C947" i="17"/>
  <c r="C948" i="17"/>
  <c r="C949" i="17"/>
  <c r="C950" i="17"/>
  <c r="C951" i="17"/>
  <c r="C952" i="17"/>
  <c r="C953" i="17"/>
  <c r="C954" i="17"/>
  <c r="C955" i="17"/>
  <c r="C956" i="17"/>
  <c r="C957" i="17"/>
  <c r="C958" i="17"/>
  <c r="C959" i="17"/>
  <c r="C960" i="17"/>
  <c r="C961" i="17"/>
  <c r="C962" i="17"/>
  <c r="C963" i="17"/>
  <c r="C964" i="17"/>
  <c r="C965" i="17"/>
  <c r="C966" i="17"/>
  <c r="C967" i="17"/>
  <c r="C968" i="17"/>
  <c r="C969" i="17"/>
  <c r="C970" i="17"/>
  <c r="C971" i="17"/>
  <c r="C972" i="17"/>
  <c r="C973" i="17"/>
  <c r="C974" i="17"/>
  <c r="C975" i="17"/>
  <c r="C976" i="17"/>
  <c r="C977" i="17"/>
  <c r="C978" i="17"/>
  <c r="C979" i="17"/>
  <c r="C980" i="17"/>
  <c r="C981" i="17"/>
  <c r="C982" i="17"/>
  <c r="C983" i="17"/>
  <c r="C984" i="17"/>
  <c r="C985" i="17"/>
  <c r="C986" i="17"/>
  <c r="C987" i="17"/>
  <c r="C988" i="17"/>
  <c r="C989" i="17"/>
  <c r="C990" i="17"/>
  <c r="C991" i="17"/>
  <c r="C992" i="17"/>
  <c r="C993" i="17"/>
  <c r="C994" i="17"/>
  <c r="C995" i="17"/>
  <c r="C996" i="17"/>
  <c r="C997" i="17"/>
  <c r="C998" i="17"/>
  <c r="C999" i="17"/>
  <c r="C1000" i="17"/>
  <c r="C1001" i="17"/>
  <c r="C2" i="17"/>
  <c r="J3" i="17"/>
  <c r="K2" i="16"/>
  <c r="D2" i="16"/>
  <c r="K3" i="16"/>
  <c r="E2" i="16"/>
  <c r="F2" i="16"/>
  <c r="D3" i="16"/>
  <c r="E3" i="16"/>
  <c r="F3" i="16"/>
  <c r="D4" i="16"/>
  <c r="E4" i="16"/>
  <c r="F4" i="16"/>
  <c r="D5" i="16"/>
  <c r="E5" i="16"/>
  <c r="F5" i="16"/>
  <c r="D6" i="16"/>
  <c r="E6" i="16"/>
  <c r="F6" i="16"/>
  <c r="D7" i="16"/>
  <c r="E7" i="16"/>
  <c r="F7" i="16"/>
  <c r="D8" i="16"/>
  <c r="E8" i="16"/>
  <c r="F8" i="16"/>
  <c r="D9" i="16"/>
  <c r="E9" i="16"/>
  <c r="F9" i="16"/>
  <c r="D10" i="16"/>
  <c r="E10" i="16"/>
  <c r="F10" i="16"/>
  <c r="D11" i="16"/>
  <c r="E11" i="16"/>
  <c r="F11" i="16"/>
  <c r="D12" i="16"/>
  <c r="E12" i="16"/>
  <c r="F12" i="16"/>
  <c r="D13" i="16"/>
  <c r="E13" i="16"/>
  <c r="F13" i="16"/>
  <c r="D14" i="16"/>
  <c r="E14" i="16"/>
  <c r="F14" i="16"/>
  <c r="D15" i="16"/>
  <c r="E15" i="16"/>
  <c r="F15" i="16"/>
  <c r="D16" i="16"/>
  <c r="E16" i="16"/>
  <c r="F16" i="16"/>
  <c r="D17" i="16"/>
  <c r="E17" i="16"/>
  <c r="F17" i="16"/>
  <c r="D18" i="16"/>
  <c r="E18" i="16"/>
  <c r="F18" i="16"/>
  <c r="D19" i="16"/>
  <c r="E19" i="16"/>
  <c r="F19" i="16"/>
  <c r="D20" i="16"/>
  <c r="E20" i="16"/>
  <c r="F20" i="16"/>
  <c r="D21" i="16"/>
  <c r="E21" i="16"/>
  <c r="F21" i="16"/>
  <c r="D22" i="16"/>
  <c r="E22" i="16"/>
  <c r="F22" i="16"/>
  <c r="D23" i="16"/>
  <c r="E23" i="16"/>
  <c r="F23" i="16"/>
  <c r="D24" i="16"/>
  <c r="E24" i="16"/>
  <c r="F24" i="16"/>
  <c r="D25" i="16"/>
  <c r="E25" i="16"/>
  <c r="F25" i="16"/>
  <c r="D26" i="16"/>
  <c r="E26" i="16"/>
  <c r="F26" i="16"/>
  <c r="D27" i="16"/>
  <c r="E27" i="16"/>
  <c r="F27" i="16"/>
  <c r="D28" i="16"/>
  <c r="E28" i="16"/>
  <c r="F28" i="16"/>
  <c r="D29" i="16"/>
  <c r="E29" i="16"/>
  <c r="F29" i="16"/>
  <c r="D30" i="16"/>
  <c r="E30" i="16"/>
  <c r="F30" i="16"/>
  <c r="D31" i="16"/>
  <c r="E31" i="16"/>
  <c r="F31" i="16"/>
  <c r="D32" i="16"/>
  <c r="E32" i="16"/>
  <c r="F32" i="16"/>
  <c r="D33" i="16"/>
  <c r="E33" i="16"/>
  <c r="F33" i="16"/>
  <c r="D34" i="16"/>
  <c r="E34" i="16"/>
  <c r="F34" i="16"/>
  <c r="D35" i="16"/>
  <c r="E35" i="16"/>
  <c r="F35" i="16"/>
  <c r="D36" i="16"/>
  <c r="E36" i="16"/>
  <c r="F36" i="16"/>
  <c r="D37" i="16"/>
  <c r="E37" i="16"/>
  <c r="F37" i="16"/>
  <c r="D38" i="16"/>
  <c r="E38" i="16"/>
  <c r="F38" i="16"/>
  <c r="D39" i="16"/>
  <c r="E39" i="16"/>
  <c r="F39" i="16"/>
  <c r="D40" i="16"/>
  <c r="E40" i="16"/>
  <c r="F40" i="16"/>
  <c r="D41" i="16"/>
  <c r="E41" i="16"/>
  <c r="F41" i="16"/>
  <c r="D42" i="16"/>
  <c r="E42" i="16"/>
  <c r="F42" i="16"/>
  <c r="D43" i="16"/>
  <c r="E43" i="16"/>
  <c r="F43" i="16"/>
  <c r="D44" i="16"/>
  <c r="E44" i="16"/>
  <c r="F44" i="16"/>
  <c r="D45" i="16"/>
  <c r="E45" i="16"/>
  <c r="F45" i="16"/>
  <c r="D46" i="16"/>
  <c r="E46" i="16"/>
  <c r="F46" i="16"/>
  <c r="D47" i="16"/>
  <c r="E47" i="16"/>
  <c r="F47" i="16"/>
  <c r="D48" i="16"/>
  <c r="E48" i="16"/>
  <c r="F48" i="16"/>
  <c r="D49" i="16"/>
  <c r="E49" i="16"/>
  <c r="F49" i="16"/>
  <c r="D50" i="16"/>
  <c r="E50" i="16"/>
  <c r="F50" i="16"/>
  <c r="D51" i="16"/>
  <c r="E51" i="16"/>
  <c r="F51" i="16"/>
  <c r="D52" i="16"/>
  <c r="E52" i="16"/>
  <c r="F52" i="16"/>
  <c r="D53" i="16"/>
  <c r="E53" i="16"/>
  <c r="F53" i="16"/>
  <c r="D54" i="16"/>
  <c r="E54" i="16"/>
  <c r="F54" i="16"/>
  <c r="D55" i="16"/>
  <c r="E55" i="16"/>
  <c r="F55" i="16"/>
  <c r="D56" i="16"/>
  <c r="E56" i="16"/>
  <c r="F56" i="16"/>
  <c r="D57" i="16"/>
  <c r="E57" i="16"/>
  <c r="F57" i="16"/>
  <c r="D58" i="16"/>
  <c r="E58" i="16"/>
  <c r="F58" i="16"/>
  <c r="D59" i="16"/>
  <c r="E59" i="16"/>
  <c r="F59" i="16"/>
  <c r="D60" i="16"/>
  <c r="E60" i="16"/>
  <c r="F60" i="16"/>
  <c r="D61" i="16"/>
  <c r="E61" i="16"/>
  <c r="F61" i="16"/>
  <c r="D62" i="16"/>
  <c r="E62" i="16"/>
  <c r="F62" i="16"/>
  <c r="D63" i="16"/>
  <c r="E63" i="16"/>
  <c r="F63" i="16"/>
  <c r="D64" i="16"/>
  <c r="E64" i="16"/>
  <c r="F64" i="16"/>
  <c r="D65" i="16"/>
  <c r="E65" i="16"/>
  <c r="F65" i="16"/>
  <c r="D66" i="16"/>
  <c r="E66" i="16"/>
  <c r="F66" i="16"/>
  <c r="D67" i="16"/>
  <c r="E67" i="16"/>
  <c r="F67" i="16"/>
  <c r="D68" i="16"/>
  <c r="E68" i="16"/>
  <c r="F68" i="16"/>
  <c r="D69" i="16"/>
  <c r="E69" i="16"/>
  <c r="F69" i="16"/>
  <c r="D70" i="16"/>
  <c r="E70" i="16"/>
  <c r="F70" i="16"/>
  <c r="D71" i="16"/>
  <c r="E71" i="16"/>
  <c r="F71" i="16"/>
  <c r="D72" i="16"/>
  <c r="E72" i="16"/>
  <c r="F72" i="16"/>
  <c r="D73" i="16"/>
  <c r="E73" i="16"/>
  <c r="F73" i="16"/>
  <c r="D74" i="16"/>
  <c r="E74" i="16"/>
  <c r="F74" i="16"/>
  <c r="D75" i="16"/>
  <c r="E75" i="16"/>
  <c r="F75" i="16"/>
  <c r="D76" i="16"/>
  <c r="E76" i="16"/>
  <c r="F76" i="16"/>
  <c r="D77" i="16"/>
  <c r="E77" i="16"/>
  <c r="F77" i="16"/>
  <c r="D78" i="16"/>
  <c r="E78" i="16"/>
  <c r="F78" i="16"/>
  <c r="D79" i="16"/>
  <c r="E79" i="16"/>
  <c r="F79" i="16"/>
  <c r="D80" i="16"/>
  <c r="E80" i="16"/>
  <c r="F80" i="16"/>
  <c r="D81" i="16"/>
  <c r="E81" i="16"/>
  <c r="F81" i="16"/>
  <c r="D82" i="16"/>
  <c r="E82" i="16"/>
  <c r="F82" i="16"/>
  <c r="D83" i="16"/>
  <c r="E83" i="16"/>
  <c r="F83" i="16"/>
  <c r="D84" i="16"/>
  <c r="E84" i="16"/>
  <c r="F84" i="16"/>
  <c r="D85" i="16"/>
  <c r="E85" i="16"/>
  <c r="F85" i="16"/>
  <c r="D86" i="16"/>
  <c r="E86" i="16"/>
  <c r="F86" i="16"/>
  <c r="D87" i="16"/>
  <c r="E87" i="16"/>
  <c r="F87" i="16"/>
  <c r="D88" i="16"/>
  <c r="E88" i="16"/>
  <c r="F88" i="16"/>
  <c r="D89" i="16"/>
  <c r="E89" i="16"/>
  <c r="F89" i="16"/>
  <c r="D90" i="16"/>
  <c r="E90" i="16"/>
  <c r="F90" i="16"/>
  <c r="D91" i="16"/>
  <c r="E91" i="16"/>
  <c r="F91" i="16"/>
  <c r="D92" i="16"/>
  <c r="E92" i="16"/>
  <c r="F92" i="16"/>
  <c r="D93" i="16"/>
  <c r="E93" i="16"/>
  <c r="F93" i="16"/>
  <c r="D94" i="16"/>
  <c r="E94" i="16"/>
  <c r="F94" i="16"/>
  <c r="D95" i="16"/>
  <c r="E95" i="16"/>
  <c r="F95" i="16"/>
  <c r="D96" i="16"/>
  <c r="E96" i="16"/>
  <c r="F96" i="16"/>
  <c r="D97" i="16"/>
  <c r="E97" i="16"/>
  <c r="F97" i="16"/>
  <c r="D98" i="16"/>
  <c r="E98" i="16"/>
  <c r="F98" i="16"/>
  <c r="D99" i="16"/>
  <c r="E99" i="16"/>
  <c r="F99" i="16"/>
  <c r="D100" i="16"/>
  <c r="E100" i="16"/>
  <c r="F100" i="16"/>
  <c r="D101" i="16"/>
  <c r="E101" i="16"/>
  <c r="F101" i="16"/>
  <c r="D102" i="16"/>
  <c r="E102" i="16"/>
  <c r="F102" i="16"/>
  <c r="D103" i="16"/>
  <c r="E103" i="16"/>
  <c r="F103" i="16"/>
  <c r="D104" i="16"/>
  <c r="E104" i="16"/>
  <c r="F104" i="16"/>
  <c r="D105" i="16"/>
  <c r="E105" i="16"/>
  <c r="F105" i="16"/>
  <c r="D106" i="16"/>
  <c r="E106" i="16"/>
  <c r="F106" i="16"/>
  <c r="D107" i="16"/>
  <c r="E107" i="16"/>
  <c r="F107" i="16"/>
  <c r="D108" i="16"/>
  <c r="E108" i="16"/>
  <c r="F108" i="16"/>
  <c r="D109" i="16"/>
  <c r="E109" i="16"/>
  <c r="F109" i="16"/>
  <c r="D110" i="16"/>
  <c r="E110" i="16"/>
  <c r="F110" i="16"/>
  <c r="D111" i="16"/>
  <c r="E111" i="16"/>
  <c r="F111" i="16"/>
  <c r="D112" i="16"/>
  <c r="E112" i="16"/>
  <c r="F112" i="16"/>
  <c r="D113" i="16"/>
  <c r="E113" i="16"/>
  <c r="F113" i="16"/>
  <c r="D114" i="16"/>
  <c r="E114" i="16"/>
  <c r="F114" i="16"/>
  <c r="D115" i="16"/>
  <c r="E115" i="16"/>
  <c r="F115" i="16"/>
  <c r="D116" i="16"/>
  <c r="E116" i="16"/>
  <c r="F116" i="16"/>
  <c r="D117" i="16"/>
  <c r="E117" i="16"/>
  <c r="F117" i="16"/>
  <c r="D118" i="16"/>
  <c r="E118" i="16"/>
  <c r="F118" i="16"/>
  <c r="D119" i="16"/>
  <c r="E119" i="16"/>
  <c r="F119" i="16"/>
  <c r="D120" i="16"/>
  <c r="E120" i="16"/>
  <c r="F120" i="16"/>
  <c r="D121" i="16"/>
  <c r="E121" i="16"/>
  <c r="F121" i="16"/>
  <c r="D122" i="16"/>
  <c r="E122" i="16"/>
  <c r="F122" i="16"/>
  <c r="D123" i="16"/>
  <c r="E123" i="16"/>
  <c r="F123" i="16"/>
  <c r="D124" i="16"/>
  <c r="E124" i="16"/>
  <c r="F124" i="16"/>
  <c r="D125" i="16"/>
  <c r="E125" i="16"/>
  <c r="F125" i="16"/>
  <c r="D126" i="16"/>
  <c r="E126" i="16"/>
  <c r="F126" i="16"/>
  <c r="D127" i="16"/>
  <c r="E127" i="16"/>
  <c r="F127" i="16"/>
  <c r="D128" i="16"/>
  <c r="E128" i="16"/>
  <c r="F128" i="16"/>
  <c r="D129" i="16"/>
  <c r="E129" i="16"/>
  <c r="F129" i="16"/>
  <c r="D130" i="16"/>
  <c r="E130" i="16"/>
  <c r="F130" i="16"/>
  <c r="D131" i="16"/>
  <c r="E131" i="16"/>
  <c r="F131" i="16"/>
  <c r="D132" i="16"/>
  <c r="E132" i="16"/>
  <c r="F132" i="16"/>
  <c r="D133" i="16"/>
  <c r="E133" i="16"/>
  <c r="F133" i="16"/>
  <c r="D134" i="16"/>
  <c r="E134" i="16"/>
  <c r="F134" i="16"/>
  <c r="D135" i="16"/>
  <c r="E135" i="16"/>
  <c r="F135" i="16"/>
  <c r="D136" i="16"/>
  <c r="E136" i="16"/>
  <c r="F136" i="16"/>
  <c r="D137" i="16"/>
  <c r="E137" i="16"/>
  <c r="F137" i="16"/>
  <c r="D138" i="16"/>
  <c r="E138" i="16"/>
  <c r="F138" i="16"/>
  <c r="D139" i="16"/>
  <c r="E139" i="16"/>
  <c r="F139" i="16"/>
  <c r="D140" i="16"/>
  <c r="E140" i="16"/>
  <c r="F140" i="16"/>
  <c r="D141" i="16"/>
  <c r="E141" i="16"/>
  <c r="F141" i="16"/>
  <c r="D142" i="16"/>
  <c r="E142" i="16"/>
  <c r="F142" i="16"/>
  <c r="D143" i="16"/>
  <c r="E143" i="16"/>
  <c r="F143" i="16"/>
  <c r="D144" i="16"/>
  <c r="E144" i="16"/>
  <c r="F144" i="16"/>
  <c r="D145" i="16"/>
  <c r="E145" i="16"/>
  <c r="F145" i="16"/>
  <c r="D146" i="16"/>
  <c r="E146" i="16"/>
  <c r="F146" i="16"/>
  <c r="D147" i="16"/>
  <c r="E147" i="16"/>
  <c r="F147" i="16"/>
  <c r="D148" i="16"/>
  <c r="E148" i="16"/>
  <c r="F148" i="16"/>
  <c r="D149" i="16"/>
  <c r="E149" i="16"/>
  <c r="F149" i="16"/>
  <c r="D150" i="16"/>
  <c r="E150" i="16"/>
  <c r="F150" i="16"/>
  <c r="D151" i="16"/>
  <c r="E151" i="16"/>
  <c r="F151" i="16"/>
  <c r="D152" i="16"/>
  <c r="E152" i="16"/>
  <c r="F152" i="16"/>
  <c r="D153" i="16"/>
  <c r="E153" i="16"/>
  <c r="F153" i="16"/>
  <c r="D154" i="16"/>
  <c r="E154" i="16"/>
  <c r="F154" i="16"/>
  <c r="D155" i="16"/>
  <c r="E155" i="16"/>
  <c r="F155" i="16"/>
  <c r="D156" i="16"/>
  <c r="E156" i="16"/>
  <c r="F156" i="16"/>
  <c r="D157" i="16"/>
  <c r="E157" i="16"/>
  <c r="F157" i="16"/>
  <c r="D158" i="16"/>
  <c r="E158" i="16"/>
  <c r="F158" i="16"/>
  <c r="D159" i="16"/>
  <c r="E159" i="16"/>
  <c r="F159" i="16"/>
  <c r="D160" i="16"/>
  <c r="E160" i="16"/>
  <c r="F160" i="16"/>
  <c r="D161" i="16"/>
  <c r="E161" i="16"/>
  <c r="F161" i="16"/>
  <c r="D162" i="16"/>
  <c r="E162" i="16"/>
  <c r="F162" i="16"/>
  <c r="D163" i="16"/>
  <c r="E163" i="16"/>
  <c r="F163" i="16"/>
  <c r="D164" i="16"/>
  <c r="E164" i="16"/>
  <c r="F164" i="16"/>
  <c r="D165" i="16"/>
  <c r="E165" i="16"/>
  <c r="F165" i="16"/>
  <c r="D166" i="16"/>
  <c r="E166" i="16"/>
  <c r="F166" i="16"/>
  <c r="D167" i="16"/>
  <c r="E167" i="16"/>
  <c r="F167" i="16"/>
  <c r="D168" i="16"/>
  <c r="E168" i="16"/>
  <c r="F168" i="16"/>
  <c r="D169" i="16"/>
  <c r="E169" i="16"/>
  <c r="F169" i="16"/>
  <c r="D170" i="16"/>
  <c r="E170" i="16"/>
  <c r="F170" i="16"/>
  <c r="D171" i="16"/>
  <c r="E171" i="16"/>
  <c r="F171" i="16"/>
  <c r="D172" i="16"/>
  <c r="E172" i="16"/>
  <c r="F172" i="16"/>
  <c r="D173" i="16"/>
  <c r="E173" i="16"/>
  <c r="F173" i="16"/>
  <c r="D174" i="16"/>
  <c r="E174" i="16"/>
  <c r="F174" i="16"/>
  <c r="D175" i="16"/>
  <c r="E175" i="16"/>
  <c r="F175" i="16"/>
  <c r="D176" i="16"/>
  <c r="E176" i="16"/>
  <c r="F176" i="16"/>
  <c r="D177" i="16"/>
  <c r="E177" i="16"/>
  <c r="F177" i="16"/>
  <c r="D178" i="16"/>
  <c r="E178" i="16"/>
  <c r="F178" i="16"/>
  <c r="D179" i="16"/>
  <c r="E179" i="16"/>
  <c r="F179" i="16"/>
  <c r="D180" i="16"/>
  <c r="E180" i="16"/>
  <c r="F180" i="16"/>
  <c r="D181" i="16"/>
  <c r="E181" i="16"/>
  <c r="F181" i="16"/>
  <c r="D182" i="16"/>
  <c r="E182" i="16"/>
  <c r="F182" i="16"/>
  <c r="D183" i="16"/>
  <c r="E183" i="16"/>
  <c r="F183" i="16"/>
  <c r="D184" i="16"/>
  <c r="E184" i="16"/>
  <c r="F184" i="16"/>
  <c r="D185" i="16"/>
  <c r="E185" i="16"/>
  <c r="F185" i="16"/>
  <c r="D186" i="16"/>
  <c r="E186" i="16"/>
  <c r="F186" i="16"/>
  <c r="D187" i="16"/>
  <c r="E187" i="16"/>
  <c r="F187" i="16"/>
  <c r="D188" i="16"/>
  <c r="E188" i="16"/>
  <c r="F188" i="16"/>
  <c r="D189" i="16"/>
  <c r="E189" i="16"/>
  <c r="F189" i="16"/>
  <c r="D190" i="16"/>
  <c r="E190" i="16"/>
  <c r="F190" i="16"/>
  <c r="D191" i="16"/>
  <c r="E191" i="16"/>
  <c r="F191" i="16"/>
  <c r="D192" i="16"/>
  <c r="E192" i="16"/>
  <c r="F192" i="16"/>
  <c r="D193" i="16"/>
  <c r="E193" i="16"/>
  <c r="F193" i="16"/>
  <c r="D194" i="16"/>
  <c r="E194" i="16"/>
  <c r="F194" i="16"/>
  <c r="D195" i="16"/>
  <c r="E195" i="16"/>
  <c r="F195" i="16"/>
  <c r="D196" i="16"/>
  <c r="E196" i="16"/>
  <c r="F196" i="16"/>
  <c r="D197" i="16"/>
  <c r="E197" i="16"/>
  <c r="F197" i="16"/>
  <c r="D198" i="16"/>
  <c r="E198" i="16"/>
  <c r="F198" i="16"/>
  <c r="D199" i="16"/>
  <c r="E199" i="16"/>
  <c r="F199" i="16"/>
  <c r="D200" i="16"/>
  <c r="E200" i="16"/>
  <c r="F200" i="16"/>
  <c r="D201" i="16"/>
  <c r="E201" i="16"/>
  <c r="F201" i="16"/>
  <c r="D202" i="16"/>
  <c r="E202" i="16"/>
  <c r="F202" i="16"/>
  <c r="D203" i="16"/>
  <c r="E203" i="16"/>
  <c r="F203" i="16"/>
  <c r="D204" i="16"/>
  <c r="E204" i="16"/>
  <c r="F204" i="16"/>
  <c r="D205" i="16"/>
  <c r="E205" i="16"/>
  <c r="F205" i="16"/>
  <c r="D206" i="16"/>
  <c r="E206" i="16"/>
  <c r="F206" i="16"/>
  <c r="D207" i="16"/>
  <c r="E207" i="16"/>
  <c r="F207" i="16"/>
  <c r="D208" i="16"/>
  <c r="E208" i="16"/>
  <c r="F208" i="16"/>
  <c r="D209" i="16"/>
  <c r="E209" i="16"/>
  <c r="F209" i="16"/>
  <c r="D210" i="16"/>
  <c r="E210" i="16"/>
  <c r="F210" i="16"/>
  <c r="D211" i="16"/>
  <c r="E211" i="16"/>
  <c r="F211" i="16"/>
  <c r="D212" i="16"/>
  <c r="E212" i="16"/>
  <c r="F212" i="16"/>
  <c r="D213" i="16"/>
  <c r="E213" i="16"/>
  <c r="F213" i="16"/>
  <c r="D214" i="16"/>
  <c r="E214" i="16"/>
  <c r="F214" i="16"/>
  <c r="D215" i="16"/>
  <c r="E215" i="16"/>
  <c r="F215" i="16"/>
  <c r="D216" i="16"/>
  <c r="E216" i="16"/>
  <c r="F216" i="16"/>
  <c r="D217" i="16"/>
  <c r="E217" i="16"/>
  <c r="F217" i="16"/>
  <c r="D218" i="16"/>
  <c r="E218" i="16"/>
  <c r="F218" i="16"/>
  <c r="D219" i="16"/>
  <c r="E219" i="16"/>
  <c r="F219" i="16"/>
  <c r="D220" i="16"/>
  <c r="E220" i="16"/>
  <c r="F220" i="16"/>
  <c r="D221" i="16"/>
  <c r="E221" i="16"/>
  <c r="F221" i="16"/>
  <c r="D222" i="16"/>
  <c r="E222" i="16"/>
  <c r="F222" i="16"/>
  <c r="D223" i="16"/>
  <c r="E223" i="16"/>
  <c r="F223" i="16"/>
  <c r="D224" i="16"/>
  <c r="E224" i="16"/>
  <c r="F224" i="16"/>
  <c r="D225" i="16"/>
  <c r="E225" i="16"/>
  <c r="F225" i="16"/>
  <c r="D226" i="16"/>
  <c r="E226" i="16"/>
  <c r="F226" i="16"/>
  <c r="D227" i="16"/>
  <c r="E227" i="16"/>
  <c r="F227" i="16"/>
  <c r="D228" i="16"/>
  <c r="E228" i="16"/>
  <c r="F228" i="16"/>
  <c r="D229" i="16"/>
  <c r="E229" i="16"/>
  <c r="F229" i="16"/>
  <c r="D230" i="16"/>
  <c r="E230" i="16"/>
  <c r="F230" i="16"/>
  <c r="D231" i="16"/>
  <c r="E231" i="16"/>
  <c r="F231" i="16"/>
  <c r="D232" i="16"/>
  <c r="E232" i="16"/>
  <c r="F232" i="16"/>
  <c r="D233" i="16"/>
  <c r="E233" i="16"/>
  <c r="F233" i="16"/>
  <c r="D234" i="16"/>
  <c r="E234" i="16"/>
  <c r="F234" i="16"/>
  <c r="D235" i="16"/>
  <c r="E235" i="16"/>
  <c r="F235" i="16"/>
  <c r="D236" i="16"/>
  <c r="E236" i="16"/>
  <c r="F236" i="16"/>
  <c r="D237" i="16"/>
  <c r="E237" i="16"/>
  <c r="F237" i="16"/>
  <c r="D238" i="16"/>
  <c r="E238" i="16"/>
  <c r="F238" i="16"/>
  <c r="D239" i="16"/>
  <c r="E239" i="16"/>
  <c r="F239" i="16"/>
  <c r="D240" i="16"/>
  <c r="E240" i="16"/>
  <c r="F240" i="16"/>
  <c r="D241" i="16"/>
  <c r="E241" i="16"/>
  <c r="F241" i="16"/>
  <c r="D242" i="16"/>
  <c r="E242" i="16"/>
  <c r="F242" i="16"/>
  <c r="D243" i="16"/>
  <c r="E243" i="16"/>
  <c r="F243" i="16"/>
  <c r="D244" i="16"/>
  <c r="E244" i="16"/>
  <c r="F244" i="16"/>
  <c r="D245" i="16"/>
  <c r="E245" i="16"/>
  <c r="F245" i="16"/>
  <c r="D246" i="16"/>
  <c r="E246" i="16"/>
  <c r="F246" i="16"/>
  <c r="D247" i="16"/>
  <c r="E247" i="16"/>
  <c r="F247" i="16"/>
  <c r="D248" i="16"/>
  <c r="E248" i="16"/>
  <c r="F248" i="16"/>
  <c r="D249" i="16"/>
  <c r="E249" i="16"/>
  <c r="F249" i="16"/>
  <c r="D250" i="16"/>
  <c r="E250" i="16"/>
  <c r="F250" i="16"/>
  <c r="D251" i="16"/>
  <c r="E251" i="16"/>
  <c r="F251" i="16"/>
  <c r="D252" i="16"/>
  <c r="E252" i="16"/>
  <c r="F252" i="16"/>
  <c r="D253" i="16"/>
  <c r="E253" i="16"/>
  <c r="F253" i="16"/>
  <c r="D254" i="16"/>
  <c r="E254" i="16"/>
  <c r="F254" i="16"/>
  <c r="D255" i="16"/>
  <c r="E255" i="16"/>
  <c r="F255" i="16"/>
  <c r="D256" i="16"/>
  <c r="E256" i="16"/>
  <c r="F256" i="16"/>
  <c r="D257" i="16"/>
  <c r="E257" i="16"/>
  <c r="F257" i="16"/>
  <c r="D258" i="16"/>
  <c r="E258" i="16"/>
  <c r="F258" i="16"/>
  <c r="D259" i="16"/>
  <c r="E259" i="16"/>
  <c r="F259" i="16"/>
  <c r="D260" i="16"/>
  <c r="E260" i="16"/>
  <c r="F260" i="16"/>
  <c r="D261" i="16"/>
  <c r="E261" i="16"/>
  <c r="F261" i="16"/>
  <c r="D262" i="16"/>
  <c r="E262" i="16"/>
  <c r="F262" i="16"/>
  <c r="D263" i="16"/>
  <c r="E263" i="16"/>
  <c r="F263" i="16"/>
  <c r="D264" i="16"/>
  <c r="E264" i="16"/>
  <c r="F264" i="16"/>
  <c r="D265" i="16"/>
  <c r="E265" i="16"/>
  <c r="F265" i="16"/>
  <c r="D266" i="16"/>
  <c r="E266" i="16"/>
  <c r="F266" i="16"/>
  <c r="D267" i="16"/>
  <c r="E267" i="16"/>
  <c r="F267" i="16"/>
  <c r="D268" i="16"/>
  <c r="E268" i="16"/>
  <c r="F268" i="16"/>
  <c r="D269" i="16"/>
  <c r="E269" i="16"/>
  <c r="F269" i="16"/>
  <c r="D270" i="16"/>
  <c r="E270" i="16"/>
  <c r="F270" i="16"/>
  <c r="D271" i="16"/>
  <c r="E271" i="16"/>
  <c r="F271" i="16"/>
  <c r="D272" i="16"/>
  <c r="E272" i="16"/>
  <c r="F272" i="16"/>
  <c r="D273" i="16"/>
  <c r="E273" i="16"/>
  <c r="F273" i="16"/>
  <c r="D274" i="16"/>
  <c r="E274" i="16"/>
  <c r="F274" i="16"/>
  <c r="D275" i="16"/>
  <c r="E275" i="16"/>
  <c r="F275" i="16"/>
  <c r="D276" i="16"/>
  <c r="E276" i="16"/>
  <c r="F276" i="16"/>
  <c r="D277" i="16"/>
  <c r="E277" i="16"/>
  <c r="F277" i="16"/>
  <c r="D278" i="16"/>
  <c r="E278" i="16"/>
  <c r="F278" i="16"/>
  <c r="D279" i="16"/>
  <c r="E279" i="16"/>
  <c r="F279" i="16"/>
  <c r="D280" i="16"/>
  <c r="E280" i="16"/>
  <c r="F280" i="16"/>
  <c r="D281" i="16"/>
  <c r="E281" i="16"/>
  <c r="F281" i="16"/>
  <c r="D282" i="16"/>
  <c r="E282" i="16"/>
  <c r="F282" i="16"/>
  <c r="D283" i="16"/>
  <c r="E283" i="16"/>
  <c r="F283" i="16"/>
  <c r="D284" i="16"/>
  <c r="E284" i="16"/>
  <c r="F284" i="16"/>
  <c r="D285" i="16"/>
  <c r="E285" i="16"/>
  <c r="F285" i="16"/>
  <c r="D286" i="16"/>
  <c r="E286" i="16"/>
  <c r="F286" i="16"/>
  <c r="D287" i="16"/>
  <c r="E287" i="16"/>
  <c r="F287" i="16"/>
  <c r="D288" i="16"/>
  <c r="E288" i="16"/>
  <c r="F288" i="16"/>
  <c r="D289" i="16"/>
  <c r="E289" i="16"/>
  <c r="F289" i="16"/>
  <c r="D290" i="16"/>
  <c r="E290" i="16"/>
  <c r="F290" i="16"/>
  <c r="D291" i="16"/>
  <c r="E291" i="16"/>
  <c r="F291" i="16"/>
  <c r="D292" i="16"/>
  <c r="E292" i="16"/>
  <c r="F292" i="16"/>
  <c r="D293" i="16"/>
  <c r="E293" i="16"/>
  <c r="F293" i="16"/>
  <c r="D294" i="16"/>
  <c r="E294" i="16"/>
  <c r="F294" i="16"/>
  <c r="D295" i="16"/>
  <c r="E295" i="16"/>
  <c r="F295" i="16"/>
  <c r="D296" i="16"/>
  <c r="E296" i="16"/>
  <c r="F296" i="16"/>
  <c r="D297" i="16"/>
  <c r="E297" i="16"/>
  <c r="F297" i="16"/>
  <c r="D298" i="16"/>
  <c r="E298" i="16"/>
  <c r="F298" i="16"/>
  <c r="D299" i="16"/>
  <c r="E299" i="16"/>
  <c r="F299" i="16"/>
  <c r="D300" i="16"/>
  <c r="E300" i="16"/>
  <c r="F300" i="16"/>
  <c r="D301" i="16"/>
  <c r="E301" i="16"/>
  <c r="F301" i="16"/>
  <c r="D302" i="16"/>
  <c r="E302" i="16"/>
  <c r="F302" i="16"/>
  <c r="D303" i="16"/>
  <c r="E303" i="16"/>
  <c r="F303" i="16"/>
  <c r="D304" i="16"/>
  <c r="E304" i="16"/>
  <c r="F304" i="16"/>
  <c r="D305" i="16"/>
  <c r="E305" i="16"/>
  <c r="F305" i="16"/>
  <c r="D306" i="16"/>
  <c r="E306" i="16"/>
  <c r="F306" i="16"/>
  <c r="D307" i="16"/>
  <c r="E307" i="16"/>
  <c r="F307" i="16"/>
  <c r="D308" i="16"/>
  <c r="E308" i="16"/>
  <c r="F308" i="16"/>
  <c r="D309" i="16"/>
  <c r="E309" i="16"/>
  <c r="F309" i="16"/>
  <c r="D310" i="16"/>
  <c r="E310" i="16"/>
  <c r="F310" i="16"/>
  <c r="D311" i="16"/>
  <c r="E311" i="16"/>
  <c r="F311" i="16"/>
  <c r="D312" i="16"/>
  <c r="E312" i="16"/>
  <c r="F312" i="16"/>
  <c r="D313" i="16"/>
  <c r="E313" i="16"/>
  <c r="F313" i="16"/>
  <c r="D314" i="16"/>
  <c r="E314" i="16"/>
  <c r="F314" i="16"/>
  <c r="D315" i="16"/>
  <c r="E315" i="16"/>
  <c r="F315" i="16"/>
  <c r="D316" i="16"/>
  <c r="E316" i="16"/>
  <c r="F316" i="16"/>
  <c r="D317" i="16"/>
  <c r="E317" i="16"/>
  <c r="F317" i="16"/>
  <c r="D318" i="16"/>
  <c r="E318" i="16"/>
  <c r="F318" i="16"/>
  <c r="D319" i="16"/>
  <c r="E319" i="16"/>
  <c r="F319" i="16"/>
  <c r="D320" i="16"/>
  <c r="E320" i="16"/>
  <c r="F320" i="16"/>
  <c r="D321" i="16"/>
  <c r="E321" i="16"/>
  <c r="F321" i="16"/>
  <c r="D322" i="16"/>
  <c r="E322" i="16"/>
  <c r="F322" i="16"/>
  <c r="D323" i="16"/>
  <c r="E323" i="16"/>
  <c r="F323" i="16"/>
  <c r="D324" i="16"/>
  <c r="E324" i="16"/>
  <c r="F324" i="16"/>
  <c r="D325" i="16"/>
  <c r="E325" i="16"/>
  <c r="F325" i="16"/>
  <c r="D326" i="16"/>
  <c r="E326" i="16"/>
  <c r="F326" i="16"/>
  <c r="D327" i="16"/>
  <c r="E327" i="16"/>
  <c r="F327" i="16"/>
  <c r="D328" i="16"/>
  <c r="E328" i="16"/>
  <c r="F328" i="16"/>
  <c r="D329" i="16"/>
  <c r="E329" i="16"/>
  <c r="F329" i="16"/>
  <c r="D330" i="16"/>
  <c r="E330" i="16"/>
  <c r="F330" i="16"/>
  <c r="D331" i="16"/>
  <c r="E331" i="16"/>
  <c r="F331" i="16"/>
  <c r="D332" i="16"/>
  <c r="E332" i="16"/>
  <c r="F332" i="16"/>
  <c r="D333" i="16"/>
  <c r="E333" i="16"/>
  <c r="F333" i="16"/>
  <c r="D334" i="16"/>
  <c r="E334" i="16"/>
  <c r="F334" i="16"/>
  <c r="D335" i="16"/>
  <c r="E335" i="16"/>
  <c r="F335" i="16"/>
  <c r="D336" i="16"/>
  <c r="E336" i="16"/>
  <c r="F336" i="16"/>
  <c r="D337" i="16"/>
  <c r="E337" i="16"/>
  <c r="F337" i="16"/>
  <c r="D338" i="16"/>
  <c r="E338" i="16"/>
  <c r="F338" i="16"/>
  <c r="D339" i="16"/>
  <c r="E339" i="16"/>
  <c r="F339" i="16"/>
  <c r="D340" i="16"/>
  <c r="E340" i="16"/>
  <c r="F340" i="16"/>
  <c r="D341" i="16"/>
  <c r="E341" i="16"/>
  <c r="F341" i="16"/>
  <c r="D342" i="16"/>
  <c r="E342" i="16"/>
  <c r="F342" i="16"/>
  <c r="D343" i="16"/>
  <c r="E343" i="16"/>
  <c r="F343" i="16"/>
  <c r="D344" i="16"/>
  <c r="E344" i="16"/>
  <c r="F344" i="16"/>
  <c r="D345" i="16"/>
  <c r="E345" i="16"/>
  <c r="F345" i="16"/>
  <c r="D346" i="16"/>
  <c r="E346" i="16"/>
  <c r="F346" i="16"/>
  <c r="D347" i="16"/>
  <c r="E347" i="16"/>
  <c r="F347" i="16"/>
  <c r="D348" i="16"/>
  <c r="E348" i="16"/>
  <c r="F348" i="16"/>
  <c r="D349" i="16"/>
  <c r="E349" i="16"/>
  <c r="F349" i="16"/>
  <c r="D350" i="16"/>
  <c r="E350" i="16"/>
  <c r="F350" i="16"/>
  <c r="D351" i="16"/>
  <c r="E351" i="16"/>
  <c r="F351" i="16"/>
  <c r="D352" i="16"/>
  <c r="E352" i="16"/>
  <c r="F352" i="16"/>
  <c r="D353" i="16"/>
  <c r="E353" i="16"/>
  <c r="F353" i="16"/>
  <c r="D354" i="16"/>
  <c r="E354" i="16"/>
  <c r="F354" i="16"/>
  <c r="D355" i="16"/>
  <c r="E355" i="16"/>
  <c r="F355" i="16"/>
  <c r="D356" i="16"/>
  <c r="E356" i="16"/>
  <c r="F356" i="16"/>
  <c r="D357" i="16"/>
  <c r="E357" i="16"/>
  <c r="F357" i="16"/>
  <c r="D358" i="16"/>
  <c r="E358" i="16"/>
  <c r="F358" i="16"/>
  <c r="D359" i="16"/>
  <c r="E359" i="16"/>
  <c r="F359" i="16"/>
  <c r="D360" i="16"/>
  <c r="E360" i="16"/>
  <c r="F360" i="16"/>
  <c r="D361" i="16"/>
  <c r="E361" i="16"/>
  <c r="F361" i="16"/>
  <c r="D362" i="16"/>
  <c r="E362" i="16"/>
  <c r="F362" i="16"/>
  <c r="D363" i="16"/>
  <c r="E363" i="16"/>
  <c r="F363" i="16"/>
  <c r="D364" i="16"/>
  <c r="E364" i="16"/>
  <c r="F364" i="16"/>
  <c r="D365" i="16"/>
  <c r="E365" i="16"/>
  <c r="F365" i="16"/>
  <c r="D366" i="16"/>
  <c r="E366" i="16"/>
  <c r="F366" i="16"/>
  <c r="D367" i="16"/>
  <c r="E367" i="16"/>
  <c r="F367" i="16"/>
  <c r="D368" i="16"/>
  <c r="E368" i="16"/>
  <c r="F368" i="16"/>
  <c r="D369" i="16"/>
  <c r="E369" i="16"/>
  <c r="F369" i="16"/>
  <c r="D370" i="16"/>
  <c r="E370" i="16"/>
  <c r="F370" i="16"/>
  <c r="D371" i="16"/>
  <c r="E371" i="16"/>
  <c r="F371" i="16"/>
  <c r="D372" i="16"/>
  <c r="E372" i="16"/>
  <c r="F372" i="16"/>
  <c r="D373" i="16"/>
  <c r="E373" i="16"/>
  <c r="F373" i="16"/>
  <c r="D374" i="16"/>
  <c r="E374" i="16"/>
  <c r="F374" i="16"/>
  <c r="D375" i="16"/>
  <c r="E375" i="16"/>
  <c r="F375" i="16"/>
  <c r="D376" i="16"/>
  <c r="E376" i="16"/>
  <c r="F376" i="16"/>
  <c r="D377" i="16"/>
  <c r="E377" i="16"/>
  <c r="F377" i="16"/>
  <c r="D378" i="16"/>
  <c r="E378" i="16"/>
  <c r="F378" i="16"/>
  <c r="D379" i="16"/>
  <c r="E379" i="16"/>
  <c r="F379" i="16"/>
  <c r="D380" i="16"/>
  <c r="E380" i="16"/>
  <c r="F380" i="16"/>
  <c r="D381" i="16"/>
  <c r="E381" i="16"/>
  <c r="F381" i="16"/>
  <c r="D382" i="16"/>
  <c r="E382" i="16"/>
  <c r="F382" i="16"/>
  <c r="D383" i="16"/>
  <c r="E383" i="16"/>
  <c r="F383" i="16"/>
  <c r="D384" i="16"/>
  <c r="E384" i="16"/>
  <c r="F384" i="16"/>
  <c r="D385" i="16"/>
  <c r="E385" i="16"/>
  <c r="F385" i="16"/>
  <c r="D386" i="16"/>
  <c r="E386" i="16"/>
  <c r="F386" i="16"/>
  <c r="D387" i="16"/>
  <c r="E387" i="16"/>
  <c r="F387" i="16"/>
  <c r="D388" i="16"/>
  <c r="E388" i="16"/>
  <c r="F388" i="16"/>
  <c r="D389" i="16"/>
  <c r="E389" i="16"/>
  <c r="F389" i="16"/>
  <c r="D390" i="16"/>
  <c r="E390" i="16"/>
  <c r="F390" i="16"/>
  <c r="D391" i="16"/>
  <c r="E391" i="16"/>
  <c r="F391" i="16"/>
  <c r="D392" i="16"/>
  <c r="E392" i="16"/>
  <c r="F392" i="16"/>
  <c r="D393" i="16"/>
  <c r="E393" i="16"/>
  <c r="F393" i="16"/>
  <c r="D394" i="16"/>
  <c r="E394" i="16"/>
  <c r="F394" i="16"/>
  <c r="D395" i="16"/>
  <c r="E395" i="16"/>
  <c r="F395" i="16"/>
  <c r="D396" i="16"/>
  <c r="E396" i="16"/>
  <c r="F396" i="16"/>
  <c r="D397" i="16"/>
  <c r="E397" i="16"/>
  <c r="F397" i="16"/>
  <c r="D398" i="16"/>
  <c r="E398" i="16"/>
  <c r="F398" i="16"/>
  <c r="D399" i="16"/>
  <c r="E399" i="16"/>
  <c r="F399" i="16"/>
  <c r="D400" i="16"/>
  <c r="E400" i="16"/>
  <c r="F400" i="16"/>
  <c r="D401" i="16"/>
  <c r="E401" i="16"/>
  <c r="F401" i="16"/>
  <c r="D402" i="16"/>
  <c r="E402" i="16"/>
  <c r="F402" i="16"/>
  <c r="D403" i="16"/>
  <c r="E403" i="16"/>
  <c r="F403" i="16"/>
  <c r="D404" i="16"/>
  <c r="E404" i="16"/>
  <c r="F404" i="16"/>
  <c r="D405" i="16"/>
  <c r="E405" i="16"/>
  <c r="F405" i="16"/>
  <c r="D406" i="16"/>
  <c r="E406" i="16"/>
  <c r="F406" i="16"/>
  <c r="D407" i="16"/>
  <c r="E407" i="16"/>
  <c r="F407" i="16"/>
  <c r="D408" i="16"/>
  <c r="E408" i="16"/>
  <c r="F408" i="16"/>
  <c r="D409" i="16"/>
  <c r="E409" i="16"/>
  <c r="F409" i="16"/>
  <c r="D410" i="16"/>
  <c r="E410" i="16"/>
  <c r="F410" i="16"/>
  <c r="D411" i="16"/>
  <c r="E411" i="16"/>
  <c r="F411" i="16"/>
  <c r="D412" i="16"/>
  <c r="E412" i="16"/>
  <c r="F412" i="16"/>
  <c r="D413" i="16"/>
  <c r="E413" i="16"/>
  <c r="F413" i="16"/>
  <c r="D414" i="16"/>
  <c r="E414" i="16"/>
  <c r="F414" i="16"/>
  <c r="D415" i="16"/>
  <c r="E415" i="16"/>
  <c r="F415" i="16"/>
  <c r="D416" i="16"/>
  <c r="E416" i="16"/>
  <c r="F416" i="16"/>
  <c r="D417" i="16"/>
  <c r="E417" i="16"/>
  <c r="F417" i="16"/>
  <c r="D418" i="16"/>
  <c r="E418" i="16"/>
  <c r="F418" i="16"/>
  <c r="D419" i="16"/>
  <c r="E419" i="16"/>
  <c r="F419" i="16"/>
  <c r="D420" i="16"/>
  <c r="E420" i="16"/>
  <c r="F420" i="16"/>
  <c r="D421" i="16"/>
  <c r="E421" i="16"/>
  <c r="F421" i="16"/>
  <c r="D422" i="16"/>
  <c r="E422" i="16"/>
  <c r="F422" i="16"/>
  <c r="D423" i="16"/>
  <c r="E423" i="16"/>
  <c r="F423" i="16"/>
  <c r="D424" i="16"/>
  <c r="E424" i="16"/>
  <c r="F424" i="16"/>
  <c r="D425" i="16"/>
  <c r="E425" i="16"/>
  <c r="F425" i="16"/>
  <c r="D426" i="16"/>
  <c r="E426" i="16"/>
  <c r="F426" i="16"/>
  <c r="D427" i="16"/>
  <c r="E427" i="16"/>
  <c r="F427" i="16"/>
  <c r="D428" i="16"/>
  <c r="E428" i="16"/>
  <c r="F428" i="16"/>
  <c r="D429" i="16"/>
  <c r="E429" i="16"/>
  <c r="F429" i="16"/>
  <c r="D430" i="16"/>
  <c r="E430" i="16"/>
  <c r="F430" i="16"/>
  <c r="D431" i="16"/>
  <c r="E431" i="16"/>
  <c r="F431" i="16"/>
  <c r="D432" i="16"/>
  <c r="E432" i="16"/>
  <c r="F432" i="16"/>
  <c r="D433" i="16"/>
  <c r="E433" i="16"/>
  <c r="F433" i="16"/>
  <c r="D434" i="16"/>
  <c r="E434" i="16"/>
  <c r="F434" i="16"/>
  <c r="D435" i="16"/>
  <c r="E435" i="16"/>
  <c r="F435" i="16"/>
  <c r="D436" i="16"/>
  <c r="E436" i="16"/>
  <c r="F436" i="16"/>
  <c r="D437" i="16"/>
  <c r="E437" i="16"/>
  <c r="F437" i="16"/>
  <c r="D438" i="16"/>
  <c r="E438" i="16"/>
  <c r="F438" i="16"/>
  <c r="D439" i="16"/>
  <c r="E439" i="16"/>
  <c r="F439" i="16"/>
  <c r="D440" i="16"/>
  <c r="E440" i="16"/>
  <c r="F440" i="16"/>
  <c r="D441" i="16"/>
  <c r="E441" i="16"/>
  <c r="F441" i="16"/>
  <c r="D442" i="16"/>
  <c r="E442" i="16"/>
  <c r="F442" i="16"/>
  <c r="D443" i="16"/>
  <c r="E443" i="16"/>
  <c r="F443" i="16"/>
  <c r="D444" i="16"/>
  <c r="E444" i="16"/>
  <c r="F444" i="16"/>
  <c r="D445" i="16"/>
  <c r="E445" i="16"/>
  <c r="F445" i="16"/>
  <c r="D446" i="16"/>
  <c r="E446" i="16"/>
  <c r="F446" i="16"/>
  <c r="D447" i="16"/>
  <c r="E447" i="16"/>
  <c r="F447" i="16"/>
  <c r="D448" i="16"/>
  <c r="E448" i="16"/>
  <c r="F448" i="16"/>
  <c r="D449" i="16"/>
  <c r="E449" i="16"/>
  <c r="F449" i="16"/>
  <c r="D450" i="16"/>
  <c r="E450" i="16"/>
  <c r="F450" i="16"/>
  <c r="D451" i="16"/>
  <c r="E451" i="16"/>
  <c r="F451" i="16"/>
  <c r="D452" i="16"/>
  <c r="E452" i="16"/>
  <c r="F452" i="16"/>
  <c r="D453" i="16"/>
  <c r="E453" i="16"/>
  <c r="F453" i="16"/>
  <c r="D454" i="16"/>
  <c r="E454" i="16"/>
  <c r="F454" i="16"/>
  <c r="D455" i="16"/>
  <c r="E455" i="16"/>
  <c r="F455" i="16"/>
  <c r="D456" i="16"/>
  <c r="E456" i="16"/>
  <c r="F456" i="16"/>
  <c r="D457" i="16"/>
  <c r="E457" i="16"/>
  <c r="F457" i="16"/>
  <c r="D458" i="16"/>
  <c r="E458" i="16"/>
  <c r="F458" i="16"/>
  <c r="D459" i="16"/>
  <c r="E459" i="16"/>
  <c r="F459" i="16"/>
  <c r="D460" i="16"/>
  <c r="E460" i="16"/>
  <c r="F460" i="16"/>
  <c r="D461" i="16"/>
  <c r="E461" i="16"/>
  <c r="F461" i="16"/>
  <c r="D462" i="16"/>
  <c r="E462" i="16"/>
  <c r="F462" i="16"/>
  <c r="D463" i="16"/>
  <c r="E463" i="16"/>
  <c r="F463" i="16"/>
  <c r="D464" i="16"/>
  <c r="E464" i="16"/>
  <c r="F464" i="16"/>
  <c r="D465" i="16"/>
  <c r="E465" i="16"/>
  <c r="F465" i="16"/>
  <c r="D466" i="16"/>
  <c r="E466" i="16"/>
  <c r="F466" i="16"/>
  <c r="D467" i="16"/>
  <c r="E467" i="16"/>
  <c r="F467" i="16"/>
  <c r="D468" i="16"/>
  <c r="E468" i="16"/>
  <c r="F468" i="16"/>
  <c r="D469" i="16"/>
  <c r="E469" i="16"/>
  <c r="F469" i="16"/>
  <c r="D470" i="16"/>
  <c r="E470" i="16"/>
  <c r="F470" i="16"/>
  <c r="D471" i="16"/>
  <c r="E471" i="16"/>
  <c r="F471" i="16"/>
  <c r="D472" i="16"/>
  <c r="E472" i="16"/>
  <c r="F472" i="16"/>
  <c r="D473" i="16"/>
  <c r="E473" i="16"/>
  <c r="F473" i="16"/>
  <c r="D474" i="16"/>
  <c r="E474" i="16"/>
  <c r="F474" i="16"/>
  <c r="D475" i="16"/>
  <c r="E475" i="16"/>
  <c r="F475" i="16"/>
  <c r="D476" i="16"/>
  <c r="E476" i="16"/>
  <c r="F476" i="16"/>
  <c r="D477" i="16"/>
  <c r="E477" i="16"/>
  <c r="F477" i="16"/>
  <c r="D478" i="16"/>
  <c r="E478" i="16"/>
  <c r="F478" i="16"/>
  <c r="D479" i="16"/>
  <c r="E479" i="16"/>
  <c r="F479" i="16"/>
  <c r="D480" i="16"/>
  <c r="E480" i="16"/>
  <c r="F480" i="16"/>
  <c r="D481" i="16"/>
  <c r="E481" i="16"/>
  <c r="F481" i="16"/>
  <c r="D482" i="16"/>
  <c r="E482" i="16"/>
  <c r="F482" i="16"/>
  <c r="D483" i="16"/>
  <c r="E483" i="16"/>
  <c r="F483" i="16"/>
  <c r="D484" i="16"/>
  <c r="E484" i="16"/>
  <c r="F484" i="16"/>
  <c r="D485" i="16"/>
  <c r="E485" i="16"/>
  <c r="F485" i="16"/>
  <c r="D486" i="16"/>
  <c r="E486" i="16"/>
  <c r="F486" i="16"/>
  <c r="D487" i="16"/>
  <c r="E487" i="16"/>
  <c r="F487" i="16"/>
  <c r="D488" i="16"/>
  <c r="E488" i="16"/>
  <c r="F488" i="16"/>
  <c r="D489" i="16"/>
  <c r="E489" i="16"/>
  <c r="F489" i="16"/>
  <c r="D490" i="16"/>
  <c r="E490" i="16"/>
  <c r="F490" i="16"/>
  <c r="D491" i="16"/>
  <c r="E491" i="16"/>
  <c r="F491" i="16"/>
  <c r="D492" i="16"/>
  <c r="E492" i="16"/>
  <c r="F492" i="16"/>
  <c r="D493" i="16"/>
  <c r="E493" i="16"/>
  <c r="F493" i="16"/>
  <c r="D494" i="16"/>
  <c r="E494" i="16"/>
  <c r="F494" i="16"/>
  <c r="D495" i="16"/>
  <c r="E495" i="16"/>
  <c r="F495" i="16"/>
  <c r="D496" i="16"/>
  <c r="E496" i="16"/>
  <c r="F496" i="16"/>
  <c r="D497" i="16"/>
  <c r="E497" i="16"/>
  <c r="F497" i="16"/>
  <c r="D498" i="16"/>
  <c r="E498" i="16"/>
  <c r="F498" i="16"/>
  <c r="D499" i="16"/>
  <c r="E499" i="16"/>
  <c r="F499" i="16"/>
  <c r="D500" i="16"/>
  <c r="E500" i="16"/>
  <c r="F500" i="16"/>
  <c r="D501" i="16"/>
  <c r="E501" i="16"/>
  <c r="F501" i="16"/>
  <c r="D502" i="16"/>
  <c r="E502" i="16"/>
  <c r="F502" i="16"/>
  <c r="D503" i="16"/>
  <c r="E503" i="16"/>
  <c r="F503" i="16"/>
  <c r="D504" i="16"/>
  <c r="E504" i="16"/>
  <c r="F504" i="16"/>
  <c r="D505" i="16"/>
  <c r="E505" i="16"/>
  <c r="F505" i="16"/>
  <c r="D506" i="16"/>
  <c r="E506" i="16"/>
  <c r="F506" i="16"/>
  <c r="D507" i="16"/>
  <c r="E507" i="16"/>
  <c r="F507" i="16"/>
  <c r="D508" i="16"/>
  <c r="E508" i="16"/>
  <c r="F508" i="16"/>
  <c r="D509" i="16"/>
  <c r="E509" i="16"/>
  <c r="F509" i="16"/>
  <c r="D510" i="16"/>
  <c r="E510" i="16"/>
  <c r="F510" i="16"/>
  <c r="D511" i="16"/>
  <c r="E511" i="16"/>
  <c r="F511" i="16"/>
  <c r="D512" i="16"/>
  <c r="E512" i="16"/>
  <c r="F512" i="16"/>
  <c r="D513" i="16"/>
  <c r="E513" i="16"/>
  <c r="F513" i="16"/>
  <c r="D514" i="16"/>
  <c r="E514" i="16"/>
  <c r="F514" i="16"/>
  <c r="D515" i="16"/>
  <c r="E515" i="16"/>
  <c r="F515" i="16"/>
  <c r="D516" i="16"/>
  <c r="E516" i="16"/>
  <c r="F516" i="16"/>
  <c r="D517" i="16"/>
  <c r="E517" i="16"/>
  <c r="F517" i="16"/>
  <c r="D518" i="16"/>
  <c r="E518" i="16"/>
  <c r="F518" i="16"/>
  <c r="D519" i="16"/>
  <c r="E519" i="16"/>
  <c r="F519" i="16"/>
  <c r="D520" i="16"/>
  <c r="E520" i="16"/>
  <c r="F520" i="16"/>
  <c r="D521" i="16"/>
  <c r="E521" i="16"/>
  <c r="F521" i="16"/>
  <c r="D522" i="16"/>
  <c r="E522" i="16"/>
  <c r="F522" i="16"/>
  <c r="D523" i="16"/>
  <c r="E523" i="16"/>
  <c r="F523" i="16"/>
  <c r="D524" i="16"/>
  <c r="E524" i="16"/>
  <c r="F524" i="16"/>
  <c r="D525" i="16"/>
  <c r="E525" i="16"/>
  <c r="F525" i="16"/>
  <c r="D526" i="16"/>
  <c r="E526" i="16"/>
  <c r="F526" i="16"/>
  <c r="D527" i="16"/>
  <c r="E527" i="16"/>
  <c r="F527" i="16"/>
  <c r="D528" i="16"/>
  <c r="E528" i="16"/>
  <c r="F528" i="16"/>
  <c r="D529" i="16"/>
  <c r="E529" i="16"/>
  <c r="F529" i="16"/>
  <c r="D530" i="16"/>
  <c r="E530" i="16"/>
  <c r="F530" i="16"/>
  <c r="D531" i="16"/>
  <c r="E531" i="16"/>
  <c r="F531" i="16"/>
  <c r="D532" i="16"/>
  <c r="E532" i="16"/>
  <c r="F532" i="16"/>
  <c r="D533" i="16"/>
  <c r="E533" i="16"/>
  <c r="F533" i="16"/>
  <c r="D534" i="16"/>
  <c r="E534" i="16"/>
  <c r="F534" i="16"/>
  <c r="D535" i="16"/>
  <c r="E535" i="16"/>
  <c r="F535" i="16"/>
  <c r="D536" i="16"/>
  <c r="E536" i="16"/>
  <c r="F536" i="16"/>
  <c r="D537" i="16"/>
  <c r="E537" i="16"/>
  <c r="F537" i="16"/>
  <c r="D538" i="16"/>
  <c r="E538" i="16"/>
  <c r="F538" i="16"/>
  <c r="D539" i="16"/>
  <c r="E539" i="16"/>
  <c r="F539" i="16"/>
  <c r="D540" i="16"/>
  <c r="E540" i="16"/>
  <c r="F540" i="16"/>
  <c r="D541" i="16"/>
  <c r="E541" i="16"/>
  <c r="F541" i="16"/>
  <c r="D542" i="16"/>
  <c r="E542" i="16"/>
  <c r="F542" i="16"/>
  <c r="D543" i="16"/>
  <c r="E543" i="16"/>
  <c r="F543" i="16"/>
  <c r="D544" i="16"/>
  <c r="E544" i="16"/>
  <c r="F544" i="16"/>
  <c r="D545" i="16"/>
  <c r="E545" i="16"/>
  <c r="F545" i="16"/>
  <c r="D546" i="16"/>
  <c r="E546" i="16"/>
  <c r="F546" i="16"/>
  <c r="D547" i="16"/>
  <c r="E547" i="16"/>
  <c r="F547" i="16"/>
  <c r="D548" i="16"/>
  <c r="E548" i="16"/>
  <c r="F548" i="16"/>
  <c r="D549" i="16"/>
  <c r="E549" i="16"/>
  <c r="F549" i="16"/>
  <c r="D550" i="16"/>
  <c r="E550" i="16"/>
  <c r="F550" i="16"/>
  <c r="D551" i="16"/>
  <c r="E551" i="16"/>
  <c r="F551" i="16"/>
  <c r="D552" i="16"/>
  <c r="E552" i="16"/>
  <c r="F552" i="16"/>
  <c r="D553" i="16"/>
  <c r="E553" i="16"/>
  <c r="F553" i="16"/>
  <c r="D554" i="16"/>
  <c r="E554" i="16"/>
  <c r="F554" i="16"/>
  <c r="D555" i="16"/>
  <c r="E555" i="16"/>
  <c r="F555" i="16"/>
  <c r="D556" i="16"/>
  <c r="E556" i="16"/>
  <c r="F556" i="16"/>
  <c r="D557" i="16"/>
  <c r="E557" i="16"/>
  <c r="F557" i="16"/>
  <c r="D558" i="16"/>
  <c r="E558" i="16"/>
  <c r="F558" i="16"/>
  <c r="D559" i="16"/>
  <c r="E559" i="16"/>
  <c r="F559" i="16"/>
  <c r="D560" i="16"/>
  <c r="E560" i="16"/>
  <c r="F560" i="16"/>
  <c r="D561" i="16"/>
  <c r="E561" i="16"/>
  <c r="F561" i="16"/>
  <c r="D562" i="16"/>
  <c r="E562" i="16"/>
  <c r="F562" i="16"/>
  <c r="D563" i="16"/>
  <c r="E563" i="16"/>
  <c r="F563" i="16"/>
  <c r="D564" i="16"/>
  <c r="E564" i="16"/>
  <c r="F564" i="16"/>
  <c r="D565" i="16"/>
  <c r="E565" i="16"/>
  <c r="F565" i="16"/>
  <c r="D566" i="16"/>
  <c r="E566" i="16"/>
  <c r="F566" i="16"/>
  <c r="D567" i="16"/>
  <c r="E567" i="16"/>
  <c r="F567" i="16"/>
  <c r="D568" i="16"/>
  <c r="E568" i="16"/>
  <c r="F568" i="16"/>
  <c r="D569" i="16"/>
  <c r="E569" i="16"/>
  <c r="F569" i="16"/>
  <c r="D570" i="16"/>
  <c r="E570" i="16"/>
  <c r="F570" i="16"/>
  <c r="D571" i="16"/>
  <c r="E571" i="16"/>
  <c r="F571" i="16"/>
  <c r="D572" i="16"/>
  <c r="E572" i="16"/>
  <c r="F572" i="16"/>
  <c r="D573" i="16"/>
  <c r="E573" i="16"/>
  <c r="F573" i="16"/>
  <c r="D574" i="16"/>
  <c r="E574" i="16"/>
  <c r="F574" i="16"/>
  <c r="D575" i="16"/>
  <c r="E575" i="16"/>
  <c r="F575" i="16"/>
  <c r="D576" i="16"/>
  <c r="E576" i="16"/>
  <c r="F576" i="16"/>
  <c r="D577" i="16"/>
  <c r="E577" i="16"/>
  <c r="F577" i="16"/>
  <c r="D578" i="16"/>
  <c r="E578" i="16"/>
  <c r="F578" i="16"/>
  <c r="D579" i="16"/>
  <c r="E579" i="16"/>
  <c r="F579" i="16"/>
  <c r="D580" i="16"/>
  <c r="E580" i="16"/>
  <c r="F580" i="16"/>
  <c r="D581" i="16"/>
  <c r="E581" i="16"/>
  <c r="F581" i="16"/>
  <c r="D582" i="16"/>
  <c r="E582" i="16"/>
  <c r="F582" i="16"/>
  <c r="D583" i="16"/>
  <c r="E583" i="16"/>
  <c r="F583" i="16"/>
  <c r="D584" i="16"/>
  <c r="E584" i="16"/>
  <c r="F584" i="16"/>
  <c r="D585" i="16"/>
  <c r="E585" i="16"/>
  <c r="F585" i="16"/>
  <c r="D586" i="16"/>
  <c r="E586" i="16"/>
  <c r="F586" i="16"/>
  <c r="D587" i="16"/>
  <c r="E587" i="16"/>
  <c r="F587" i="16"/>
  <c r="D588" i="16"/>
  <c r="E588" i="16"/>
  <c r="F588" i="16"/>
  <c r="D589" i="16"/>
  <c r="E589" i="16"/>
  <c r="F589" i="16"/>
  <c r="D590" i="16"/>
  <c r="E590" i="16"/>
  <c r="F590" i="16"/>
  <c r="D591" i="16"/>
  <c r="E591" i="16"/>
  <c r="F591" i="16"/>
  <c r="D592" i="16"/>
  <c r="E592" i="16"/>
  <c r="F592" i="16"/>
  <c r="D593" i="16"/>
  <c r="E593" i="16"/>
  <c r="F593" i="16"/>
  <c r="D594" i="16"/>
  <c r="E594" i="16"/>
  <c r="F594" i="16"/>
  <c r="D595" i="16"/>
  <c r="E595" i="16"/>
  <c r="F595" i="16"/>
  <c r="D596" i="16"/>
  <c r="E596" i="16"/>
  <c r="F596" i="16"/>
  <c r="D597" i="16"/>
  <c r="E597" i="16"/>
  <c r="F597" i="16"/>
  <c r="D598" i="16"/>
  <c r="E598" i="16"/>
  <c r="F598" i="16"/>
  <c r="D599" i="16"/>
  <c r="E599" i="16"/>
  <c r="F599" i="16"/>
  <c r="D600" i="16"/>
  <c r="E600" i="16"/>
  <c r="F600" i="16"/>
  <c r="D601" i="16"/>
  <c r="E601" i="16"/>
  <c r="F601" i="16"/>
  <c r="D602" i="16"/>
  <c r="E602" i="16"/>
  <c r="F602" i="16"/>
  <c r="D603" i="16"/>
  <c r="E603" i="16"/>
  <c r="F603" i="16"/>
  <c r="D604" i="16"/>
  <c r="E604" i="16"/>
  <c r="F604" i="16"/>
  <c r="D605" i="16"/>
  <c r="E605" i="16"/>
  <c r="F605" i="16"/>
  <c r="D606" i="16"/>
  <c r="E606" i="16"/>
  <c r="F606" i="16"/>
  <c r="D607" i="16"/>
  <c r="E607" i="16"/>
  <c r="F607" i="16"/>
  <c r="D608" i="16"/>
  <c r="E608" i="16"/>
  <c r="F608" i="16"/>
  <c r="D609" i="16"/>
  <c r="E609" i="16"/>
  <c r="F609" i="16"/>
  <c r="D610" i="16"/>
  <c r="E610" i="16"/>
  <c r="F610" i="16"/>
  <c r="D611" i="16"/>
  <c r="E611" i="16"/>
  <c r="F611" i="16"/>
  <c r="D612" i="16"/>
  <c r="E612" i="16"/>
  <c r="F612" i="16"/>
  <c r="D613" i="16"/>
  <c r="E613" i="16"/>
  <c r="F613" i="16"/>
  <c r="D614" i="16"/>
  <c r="E614" i="16"/>
  <c r="F614" i="16"/>
  <c r="D615" i="16"/>
  <c r="E615" i="16"/>
  <c r="F615" i="16"/>
  <c r="D616" i="16"/>
  <c r="E616" i="16"/>
  <c r="F616" i="16"/>
  <c r="D617" i="16"/>
  <c r="E617" i="16"/>
  <c r="F617" i="16"/>
  <c r="D618" i="16"/>
  <c r="E618" i="16"/>
  <c r="F618" i="16"/>
  <c r="D619" i="16"/>
  <c r="E619" i="16"/>
  <c r="F619" i="16"/>
  <c r="D620" i="16"/>
  <c r="E620" i="16"/>
  <c r="F620" i="16"/>
  <c r="D621" i="16"/>
  <c r="E621" i="16"/>
  <c r="F621" i="16"/>
  <c r="D622" i="16"/>
  <c r="E622" i="16"/>
  <c r="F622" i="16"/>
  <c r="D623" i="16"/>
  <c r="E623" i="16"/>
  <c r="F623" i="16"/>
  <c r="D624" i="16"/>
  <c r="E624" i="16"/>
  <c r="F624" i="16"/>
  <c r="D625" i="16"/>
  <c r="E625" i="16"/>
  <c r="F625" i="16"/>
  <c r="D626" i="16"/>
  <c r="E626" i="16"/>
  <c r="F626" i="16"/>
  <c r="D627" i="16"/>
  <c r="E627" i="16"/>
  <c r="F627" i="16"/>
  <c r="D628" i="16"/>
  <c r="E628" i="16"/>
  <c r="F628" i="16"/>
  <c r="D629" i="16"/>
  <c r="E629" i="16"/>
  <c r="F629" i="16"/>
  <c r="D630" i="16"/>
  <c r="E630" i="16"/>
  <c r="F630" i="16"/>
  <c r="D631" i="16"/>
  <c r="E631" i="16"/>
  <c r="F631" i="16"/>
  <c r="D632" i="16"/>
  <c r="E632" i="16"/>
  <c r="F632" i="16"/>
  <c r="D633" i="16"/>
  <c r="E633" i="16"/>
  <c r="F633" i="16"/>
  <c r="D634" i="16"/>
  <c r="E634" i="16"/>
  <c r="F634" i="16"/>
  <c r="D635" i="16"/>
  <c r="E635" i="16"/>
  <c r="F635" i="16"/>
  <c r="D636" i="16"/>
  <c r="E636" i="16"/>
  <c r="F636" i="16"/>
  <c r="D637" i="16"/>
  <c r="E637" i="16"/>
  <c r="F637" i="16"/>
  <c r="D638" i="16"/>
  <c r="E638" i="16"/>
  <c r="F638" i="16"/>
  <c r="D639" i="16"/>
  <c r="E639" i="16"/>
  <c r="F639" i="16"/>
  <c r="D640" i="16"/>
  <c r="E640" i="16"/>
  <c r="F640" i="16"/>
  <c r="D641" i="16"/>
  <c r="E641" i="16"/>
  <c r="F641" i="16"/>
  <c r="D642" i="16"/>
  <c r="E642" i="16"/>
  <c r="F642" i="16"/>
  <c r="D643" i="16"/>
  <c r="E643" i="16"/>
  <c r="F643" i="16"/>
  <c r="D644" i="16"/>
  <c r="E644" i="16"/>
  <c r="F644" i="16"/>
  <c r="D645" i="16"/>
  <c r="E645" i="16"/>
  <c r="F645" i="16"/>
  <c r="D646" i="16"/>
  <c r="E646" i="16"/>
  <c r="F646" i="16"/>
  <c r="D647" i="16"/>
  <c r="E647" i="16"/>
  <c r="F647" i="16"/>
  <c r="D648" i="16"/>
  <c r="E648" i="16"/>
  <c r="F648" i="16"/>
  <c r="D649" i="16"/>
  <c r="E649" i="16"/>
  <c r="F649" i="16"/>
  <c r="D650" i="16"/>
  <c r="E650" i="16"/>
  <c r="F650" i="16"/>
  <c r="D651" i="16"/>
  <c r="E651" i="16"/>
  <c r="F651" i="16"/>
  <c r="D652" i="16"/>
  <c r="E652" i="16"/>
  <c r="F652" i="16"/>
  <c r="D653" i="16"/>
  <c r="E653" i="16"/>
  <c r="F653" i="16"/>
  <c r="D654" i="16"/>
  <c r="E654" i="16"/>
  <c r="F654" i="16"/>
  <c r="D655" i="16"/>
  <c r="E655" i="16"/>
  <c r="F655" i="16"/>
  <c r="D656" i="16"/>
  <c r="E656" i="16"/>
  <c r="F656" i="16"/>
  <c r="D657" i="16"/>
  <c r="E657" i="16"/>
  <c r="F657" i="16"/>
  <c r="D658" i="16"/>
  <c r="E658" i="16"/>
  <c r="F658" i="16"/>
  <c r="D659" i="16"/>
  <c r="E659" i="16"/>
  <c r="F659" i="16"/>
  <c r="D660" i="16"/>
  <c r="E660" i="16"/>
  <c r="F660" i="16"/>
  <c r="D661" i="16"/>
  <c r="E661" i="16"/>
  <c r="F661" i="16"/>
  <c r="D662" i="16"/>
  <c r="E662" i="16"/>
  <c r="F662" i="16"/>
  <c r="D663" i="16"/>
  <c r="E663" i="16"/>
  <c r="F663" i="16"/>
  <c r="D664" i="16"/>
  <c r="E664" i="16"/>
  <c r="F664" i="16"/>
  <c r="D665" i="16"/>
  <c r="E665" i="16"/>
  <c r="F665" i="16"/>
  <c r="D666" i="16"/>
  <c r="E666" i="16"/>
  <c r="F666" i="16"/>
  <c r="D667" i="16"/>
  <c r="E667" i="16"/>
  <c r="F667" i="16"/>
  <c r="D668" i="16"/>
  <c r="E668" i="16"/>
  <c r="F668" i="16"/>
  <c r="D669" i="16"/>
  <c r="E669" i="16"/>
  <c r="F669" i="16"/>
  <c r="D670" i="16"/>
  <c r="E670" i="16"/>
  <c r="F670" i="16"/>
  <c r="D671" i="16"/>
  <c r="E671" i="16"/>
  <c r="F671" i="16"/>
  <c r="D672" i="16"/>
  <c r="E672" i="16"/>
  <c r="F672" i="16"/>
  <c r="D673" i="16"/>
  <c r="E673" i="16"/>
  <c r="F673" i="16"/>
  <c r="D674" i="16"/>
  <c r="E674" i="16"/>
  <c r="F674" i="16"/>
  <c r="D675" i="16"/>
  <c r="E675" i="16"/>
  <c r="F675" i="16"/>
  <c r="D676" i="16"/>
  <c r="E676" i="16"/>
  <c r="F676" i="16"/>
  <c r="D677" i="16"/>
  <c r="E677" i="16"/>
  <c r="F677" i="16"/>
  <c r="D678" i="16"/>
  <c r="E678" i="16"/>
  <c r="F678" i="16"/>
  <c r="D679" i="16"/>
  <c r="E679" i="16"/>
  <c r="F679" i="16"/>
  <c r="D680" i="16"/>
  <c r="E680" i="16"/>
  <c r="F680" i="16"/>
  <c r="D681" i="16"/>
  <c r="E681" i="16"/>
  <c r="F681" i="16"/>
  <c r="D682" i="16"/>
  <c r="E682" i="16"/>
  <c r="F682" i="16"/>
  <c r="D683" i="16"/>
  <c r="E683" i="16"/>
  <c r="F683" i="16"/>
  <c r="D684" i="16"/>
  <c r="E684" i="16"/>
  <c r="F684" i="16"/>
  <c r="D685" i="16"/>
  <c r="E685" i="16"/>
  <c r="F685" i="16"/>
  <c r="D686" i="16"/>
  <c r="E686" i="16"/>
  <c r="F686" i="16"/>
  <c r="D687" i="16"/>
  <c r="E687" i="16"/>
  <c r="F687" i="16"/>
  <c r="D688" i="16"/>
  <c r="E688" i="16"/>
  <c r="F688" i="16"/>
  <c r="D689" i="16"/>
  <c r="E689" i="16"/>
  <c r="F689" i="16"/>
  <c r="D690" i="16"/>
  <c r="E690" i="16"/>
  <c r="F690" i="16"/>
  <c r="D691" i="16"/>
  <c r="E691" i="16"/>
  <c r="F691" i="16"/>
  <c r="D692" i="16"/>
  <c r="E692" i="16"/>
  <c r="F692" i="16"/>
  <c r="D693" i="16"/>
  <c r="E693" i="16"/>
  <c r="F693" i="16"/>
  <c r="D694" i="16"/>
  <c r="E694" i="16"/>
  <c r="F694" i="16"/>
  <c r="D695" i="16"/>
  <c r="E695" i="16"/>
  <c r="F695" i="16"/>
  <c r="D696" i="16"/>
  <c r="E696" i="16"/>
  <c r="F696" i="16"/>
  <c r="D697" i="16"/>
  <c r="E697" i="16"/>
  <c r="F697" i="16"/>
  <c r="D698" i="16"/>
  <c r="E698" i="16"/>
  <c r="F698" i="16"/>
  <c r="D699" i="16"/>
  <c r="E699" i="16"/>
  <c r="F699" i="16"/>
  <c r="D700" i="16"/>
  <c r="E700" i="16"/>
  <c r="F700" i="16"/>
  <c r="D701" i="16"/>
  <c r="E701" i="16"/>
  <c r="F701" i="16"/>
  <c r="D702" i="16"/>
  <c r="E702" i="16"/>
  <c r="F702" i="16"/>
  <c r="D703" i="16"/>
  <c r="E703" i="16"/>
  <c r="F703" i="16"/>
  <c r="D704" i="16"/>
  <c r="E704" i="16"/>
  <c r="F704" i="16"/>
  <c r="D705" i="16"/>
  <c r="E705" i="16"/>
  <c r="F705" i="16"/>
  <c r="D706" i="16"/>
  <c r="E706" i="16"/>
  <c r="F706" i="16"/>
  <c r="D707" i="16"/>
  <c r="E707" i="16"/>
  <c r="F707" i="16"/>
  <c r="D708" i="16"/>
  <c r="E708" i="16"/>
  <c r="F708" i="16"/>
  <c r="D709" i="16"/>
  <c r="E709" i="16"/>
  <c r="F709" i="16"/>
  <c r="D710" i="16"/>
  <c r="E710" i="16"/>
  <c r="F710" i="16"/>
  <c r="D711" i="16"/>
  <c r="E711" i="16"/>
  <c r="F711" i="16"/>
  <c r="D712" i="16"/>
  <c r="E712" i="16"/>
  <c r="F712" i="16"/>
  <c r="D713" i="16"/>
  <c r="E713" i="16"/>
  <c r="F713" i="16"/>
  <c r="D714" i="16"/>
  <c r="E714" i="16"/>
  <c r="F714" i="16"/>
  <c r="D715" i="16"/>
  <c r="E715" i="16"/>
  <c r="F715" i="16"/>
  <c r="D716" i="16"/>
  <c r="E716" i="16"/>
  <c r="F716" i="16"/>
  <c r="D717" i="16"/>
  <c r="E717" i="16"/>
  <c r="F717" i="16"/>
  <c r="D718" i="16"/>
  <c r="E718" i="16"/>
  <c r="F718" i="16"/>
  <c r="D719" i="16"/>
  <c r="E719" i="16"/>
  <c r="F719" i="16"/>
  <c r="D720" i="16"/>
  <c r="E720" i="16"/>
  <c r="F720" i="16"/>
  <c r="D721" i="16"/>
  <c r="E721" i="16"/>
  <c r="F721" i="16"/>
  <c r="D722" i="16"/>
  <c r="E722" i="16"/>
  <c r="F722" i="16"/>
  <c r="D723" i="16"/>
  <c r="E723" i="16"/>
  <c r="F723" i="16"/>
  <c r="D724" i="16"/>
  <c r="E724" i="16"/>
  <c r="F724" i="16"/>
  <c r="D725" i="16"/>
  <c r="E725" i="16"/>
  <c r="F725" i="16"/>
  <c r="D726" i="16"/>
  <c r="E726" i="16"/>
  <c r="F726" i="16"/>
  <c r="D727" i="16"/>
  <c r="E727" i="16"/>
  <c r="F727" i="16"/>
  <c r="D728" i="16"/>
  <c r="E728" i="16"/>
  <c r="F728" i="16"/>
  <c r="D729" i="16"/>
  <c r="E729" i="16"/>
  <c r="F729" i="16"/>
  <c r="D730" i="16"/>
  <c r="E730" i="16"/>
  <c r="F730" i="16"/>
  <c r="D731" i="16"/>
  <c r="E731" i="16"/>
  <c r="F731" i="16"/>
  <c r="D732" i="16"/>
  <c r="E732" i="16"/>
  <c r="F732" i="16"/>
  <c r="D733" i="16"/>
  <c r="E733" i="16"/>
  <c r="F733" i="16"/>
  <c r="D734" i="16"/>
  <c r="E734" i="16"/>
  <c r="F734" i="16"/>
  <c r="D735" i="16"/>
  <c r="E735" i="16"/>
  <c r="F735" i="16"/>
  <c r="D736" i="16"/>
  <c r="E736" i="16"/>
  <c r="F736" i="16"/>
  <c r="D737" i="16"/>
  <c r="E737" i="16"/>
  <c r="F737" i="16"/>
  <c r="D738" i="16"/>
  <c r="E738" i="16"/>
  <c r="F738" i="16"/>
  <c r="D739" i="16"/>
  <c r="E739" i="16"/>
  <c r="F739" i="16"/>
  <c r="D740" i="16"/>
  <c r="E740" i="16"/>
  <c r="F740" i="16"/>
  <c r="D741" i="16"/>
  <c r="E741" i="16"/>
  <c r="F741" i="16"/>
  <c r="D742" i="16"/>
  <c r="E742" i="16"/>
  <c r="F742" i="16"/>
  <c r="D743" i="16"/>
  <c r="E743" i="16"/>
  <c r="F743" i="16"/>
  <c r="D744" i="16"/>
  <c r="E744" i="16"/>
  <c r="F744" i="16"/>
  <c r="D745" i="16"/>
  <c r="E745" i="16"/>
  <c r="F745" i="16"/>
  <c r="D746" i="16"/>
  <c r="E746" i="16"/>
  <c r="F746" i="16"/>
  <c r="D747" i="16"/>
  <c r="E747" i="16"/>
  <c r="F747" i="16"/>
  <c r="D748" i="16"/>
  <c r="E748" i="16"/>
  <c r="F748" i="16"/>
  <c r="D749" i="16"/>
  <c r="E749" i="16"/>
  <c r="F749" i="16"/>
  <c r="D750" i="16"/>
  <c r="E750" i="16"/>
  <c r="F750" i="16"/>
  <c r="D751" i="16"/>
  <c r="E751" i="16"/>
  <c r="F751" i="16"/>
  <c r="D752" i="16"/>
  <c r="E752" i="16"/>
  <c r="F752" i="16"/>
  <c r="D753" i="16"/>
  <c r="E753" i="16"/>
  <c r="F753" i="16"/>
  <c r="D754" i="16"/>
  <c r="E754" i="16"/>
  <c r="F754" i="16"/>
  <c r="D755" i="16"/>
  <c r="E755" i="16"/>
  <c r="F755" i="16"/>
  <c r="D756" i="16"/>
  <c r="E756" i="16"/>
  <c r="F756" i="16"/>
  <c r="D757" i="16"/>
  <c r="E757" i="16"/>
  <c r="F757" i="16"/>
  <c r="D758" i="16"/>
  <c r="E758" i="16"/>
  <c r="F758" i="16"/>
  <c r="D759" i="16"/>
  <c r="E759" i="16"/>
  <c r="F759" i="16"/>
  <c r="D760" i="16"/>
  <c r="E760" i="16"/>
  <c r="F760" i="16"/>
  <c r="D761" i="16"/>
  <c r="E761" i="16"/>
  <c r="F761" i="16"/>
  <c r="D762" i="16"/>
  <c r="E762" i="16"/>
  <c r="F762" i="16"/>
  <c r="D763" i="16"/>
  <c r="E763" i="16"/>
  <c r="F763" i="16"/>
  <c r="D764" i="16"/>
  <c r="E764" i="16"/>
  <c r="F764" i="16"/>
  <c r="D765" i="16"/>
  <c r="E765" i="16"/>
  <c r="F765" i="16"/>
  <c r="D766" i="16"/>
  <c r="E766" i="16"/>
  <c r="F766" i="16"/>
  <c r="D767" i="16"/>
  <c r="E767" i="16"/>
  <c r="F767" i="16"/>
  <c r="D768" i="16"/>
  <c r="E768" i="16"/>
  <c r="F768" i="16"/>
  <c r="D769" i="16"/>
  <c r="E769" i="16"/>
  <c r="F769" i="16"/>
  <c r="D770" i="16"/>
  <c r="E770" i="16"/>
  <c r="F770" i="16"/>
  <c r="D771" i="16"/>
  <c r="E771" i="16"/>
  <c r="F771" i="16"/>
  <c r="D772" i="16"/>
  <c r="E772" i="16"/>
  <c r="F772" i="16"/>
  <c r="D773" i="16"/>
  <c r="E773" i="16"/>
  <c r="F773" i="16"/>
  <c r="D774" i="16"/>
  <c r="E774" i="16"/>
  <c r="F774" i="16"/>
  <c r="D775" i="16"/>
  <c r="E775" i="16"/>
  <c r="F775" i="16"/>
  <c r="D776" i="16"/>
  <c r="E776" i="16"/>
  <c r="F776" i="16"/>
  <c r="D777" i="16"/>
  <c r="E777" i="16"/>
  <c r="F777" i="16"/>
  <c r="D778" i="16"/>
  <c r="E778" i="16"/>
  <c r="F778" i="16"/>
  <c r="D779" i="16"/>
  <c r="E779" i="16"/>
  <c r="F779" i="16"/>
  <c r="D780" i="16"/>
  <c r="E780" i="16"/>
  <c r="F780" i="16"/>
  <c r="D781" i="16"/>
  <c r="E781" i="16"/>
  <c r="F781" i="16"/>
  <c r="D782" i="16"/>
  <c r="E782" i="16"/>
  <c r="F782" i="16"/>
  <c r="D783" i="16"/>
  <c r="E783" i="16"/>
  <c r="F783" i="16"/>
  <c r="D784" i="16"/>
  <c r="E784" i="16"/>
  <c r="F784" i="16"/>
  <c r="D785" i="16"/>
  <c r="E785" i="16"/>
  <c r="F785" i="16"/>
  <c r="D786" i="16"/>
  <c r="E786" i="16"/>
  <c r="F786" i="16"/>
  <c r="D787" i="16"/>
  <c r="E787" i="16"/>
  <c r="F787" i="16"/>
  <c r="D788" i="16"/>
  <c r="E788" i="16"/>
  <c r="F788" i="16"/>
  <c r="D789" i="16"/>
  <c r="E789" i="16"/>
  <c r="F789" i="16"/>
  <c r="D790" i="16"/>
  <c r="E790" i="16"/>
  <c r="F790" i="16"/>
  <c r="D791" i="16"/>
  <c r="E791" i="16"/>
  <c r="F791" i="16"/>
  <c r="D792" i="16"/>
  <c r="E792" i="16"/>
  <c r="F792" i="16"/>
  <c r="D793" i="16"/>
  <c r="E793" i="16"/>
  <c r="F793" i="16"/>
  <c r="D794" i="16"/>
  <c r="E794" i="16"/>
  <c r="F794" i="16"/>
  <c r="D795" i="16"/>
  <c r="E795" i="16"/>
  <c r="F795" i="16"/>
  <c r="D796" i="16"/>
  <c r="E796" i="16"/>
  <c r="F796" i="16"/>
  <c r="D797" i="16"/>
  <c r="E797" i="16"/>
  <c r="F797" i="16"/>
  <c r="D798" i="16"/>
  <c r="E798" i="16"/>
  <c r="F798" i="16"/>
  <c r="D799" i="16"/>
  <c r="E799" i="16"/>
  <c r="F799" i="16"/>
  <c r="D800" i="16"/>
  <c r="E800" i="16"/>
  <c r="F800" i="16"/>
  <c r="D801" i="16"/>
  <c r="E801" i="16"/>
  <c r="F801" i="16"/>
  <c r="D802" i="16"/>
  <c r="E802" i="16"/>
  <c r="F802" i="16"/>
  <c r="D803" i="16"/>
  <c r="E803" i="16"/>
  <c r="F803" i="16"/>
  <c r="D804" i="16"/>
  <c r="E804" i="16"/>
  <c r="F804" i="16"/>
  <c r="D805" i="16"/>
  <c r="E805" i="16"/>
  <c r="F805" i="16"/>
  <c r="D806" i="16"/>
  <c r="E806" i="16"/>
  <c r="F806" i="16"/>
  <c r="D807" i="16"/>
  <c r="E807" i="16"/>
  <c r="F807" i="16"/>
  <c r="D808" i="16"/>
  <c r="E808" i="16"/>
  <c r="F808" i="16"/>
  <c r="D809" i="16"/>
  <c r="E809" i="16"/>
  <c r="F809" i="16"/>
  <c r="D810" i="16"/>
  <c r="E810" i="16"/>
  <c r="F810" i="16"/>
  <c r="D811" i="16"/>
  <c r="E811" i="16"/>
  <c r="F811" i="16"/>
  <c r="D812" i="16"/>
  <c r="E812" i="16"/>
  <c r="F812" i="16"/>
  <c r="D813" i="16"/>
  <c r="E813" i="16"/>
  <c r="F813" i="16"/>
  <c r="D814" i="16"/>
  <c r="E814" i="16"/>
  <c r="F814" i="16"/>
  <c r="D815" i="16"/>
  <c r="E815" i="16"/>
  <c r="F815" i="16"/>
  <c r="D816" i="16"/>
  <c r="E816" i="16"/>
  <c r="F816" i="16"/>
  <c r="D817" i="16"/>
  <c r="E817" i="16"/>
  <c r="F817" i="16"/>
  <c r="D818" i="16"/>
  <c r="E818" i="16"/>
  <c r="F818" i="16"/>
  <c r="D819" i="16"/>
  <c r="E819" i="16"/>
  <c r="F819" i="16"/>
  <c r="D820" i="16"/>
  <c r="E820" i="16"/>
  <c r="F820" i="16"/>
  <c r="D821" i="16"/>
  <c r="E821" i="16"/>
  <c r="F821" i="16"/>
  <c r="D822" i="16"/>
  <c r="E822" i="16"/>
  <c r="F822" i="16"/>
  <c r="D823" i="16"/>
  <c r="E823" i="16"/>
  <c r="F823" i="16"/>
  <c r="D824" i="16"/>
  <c r="E824" i="16"/>
  <c r="F824" i="16"/>
  <c r="D825" i="16"/>
  <c r="E825" i="16"/>
  <c r="F825" i="16"/>
  <c r="D826" i="16"/>
  <c r="E826" i="16"/>
  <c r="F826" i="16"/>
  <c r="D827" i="16"/>
  <c r="E827" i="16"/>
  <c r="F827" i="16"/>
  <c r="D828" i="16"/>
  <c r="E828" i="16"/>
  <c r="F828" i="16"/>
  <c r="D829" i="16"/>
  <c r="E829" i="16"/>
  <c r="F829" i="16"/>
  <c r="D830" i="16"/>
  <c r="E830" i="16"/>
  <c r="F830" i="16"/>
  <c r="D831" i="16"/>
  <c r="E831" i="16"/>
  <c r="F831" i="16"/>
  <c r="D832" i="16"/>
  <c r="E832" i="16"/>
  <c r="F832" i="16"/>
  <c r="D833" i="16"/>
  <c r="E833" i="16"/>
  <c r="F833" i="16"/>
  <c r="D834" i="16"/>
  <c r="E834" i="16"/>
  <c r="F834" i="16"/>
  <c r="D835" i="16"/>
  <c r="E835" i="16"/>
  <c r="F835" i="16"/>
  <c r="D836" i="16"/>
  <c r="E836" i="16"/>
  <c r="F836" i="16"/>
  <c r="D837" i="16"/>
  <c r="E837" i="16"/>
  <c r="F837" i="16"/>
  <c r="D838" i="16"/>
  <c r="E838" i="16"/>
  <c r="F838" i="16"/>
  <c r="D839" i="16"/>
  <c r="E839" i="16"/>
  <c r="F839" i="16"/>
  <c r="D840" i="16"/>
  <c r="E840" i="16"/>
  <c r="F840" i="16"/>
  <c r="D841" i="16"/>
  <c r="E841" i="16"/>
  <c r="F841" i="16"/>
  <c r="D842" i="16"/>
  <c r="E842" i="16"/>
  <c r="F842" i="16"/>
  <c r="D843" i="16"/>
  <c r="E843" i="16"/>
  <c r="F843" i="16"/>
  <c r="D844" i="16"/>
  <c r="E844" i="16"/>
  <c r="F844" i="16"/>
  <c r="D845" i="16"/>
  <c r="E845" i="16"/>
  <c r="F845" i="16"/>
  <c r="D846" i="16"/>
  <c r="E846" i="16"/>
  <c r="F846" i="16"/>
  <c r="D847" i="16"/>
  <c r="E847" i="16"/>
  <c r="F847" i="16"/>
  <c r="D848" i="16"/>
  <c r="E848" i="16"/>
  <c r="F848" i="16"/>
  <c r="D849" i="16"/>
  <c r="E849" i="16"/>
  <c r="F849" i="16"/>
  <c r="D850" i="16"/>
  <c r="E850" i="16"/>
  <c r="F850" i="16"/>
  <c r="D851" i="16"/>
  <c r="E851" i="16"/>
  <c r="F851" i="16"/>
  <c r="D852" i="16"/>
  <c r="E852" i="16"/>
  <c r="F852" i="16"/>
  <c r="D853" i="16"/>
  <c r="E853" i="16"/>
  <c r="F853" i="16"/>
  <c r="D854" i="16"/>
  <c r="E854" i="16"/>
  <c r="F854" i="16"/>
  <c r="D855" i="16"/>
  <c r="E855" i="16"/>
  <c r="F855" i="16"/>
  <c r="D856" i="16"/>
  <c r="E856" i="16"/>
  <c r="F856" i="16"/>
  <c r="D857" i="16"/>
  <c r="E857" i="16"/>
  <c r="F857" i="16"/>
  <c r="D858" i="16"/>
  <c r="E858" i="16"/>
  <c r="F858" i="16"/>
  <c r="D859" i="16"/>
  <c r="E859" i="16"/>
  <c r="F859" i="16"/>
  <c r="D860" i="16"/>
  <c r="E860" i="16"/>
  <c r="F860" i="16"/>
  <c r="D861" i="16"/>
  <c r="E861" i="16"/>
  <c r="F861" i="16"/>
  <c r="D862" i="16"/>
  <c r="E862" i="16"/>
  <c r="F862" i="16"/>
  <c r="D863" i="16"/>
  <c r="E863" i="16"/>
  <c r="F863" i="16"/>
  <c r="D864" i="16"/>
  <c r="E864" i="16"/>
  <c r="F864" i="16"/>
  <c r="D865" i="16"/>
  <c r="E865" i="16"/>
  <c r="F865" i="16"/>
  <c r="D866" i="16"/>
  <c r="E866" i="16"/>
  <c r="F866" i="16"/>
  <c r="D867" i="16"/>
  <c r="E867" i="16"/>
  <c r="F867" i="16"/>
  <c r="D868" i="16"/>
  <c r="E868" i="16"/>
  <c r="F868" i="16"/>
  <c r="D869" i="16"/>
  <c r="E869" i="16"/>
  <c r="F869" i="16"/>
  <c r="D870" i="16"/>
  <c r="E870" i="16"/>
  <c r="F870" i="16"/>
  <c r="D871" i="16"/>
  <c r="E871" i="16"/>
  <c r="F871" i="16"/>
  <c r="D872" i="16"/>
  <c r="E872" i="16"/>
  <c r="F872" i="16"/>
  <c r="D873" i="16"/>
  <c r="E873" i="16"/>
  <c r="F873" i="16"/>
  <c r="D874" i="16"/>
  <c r="E874" i="16"/>
  <c r="F874" i="16"/>
  <c r="D875" i="16"/>
  <c r="E875" i="16"/>
  <c r="F875" i="16"/>
  <c r="D876" i="16"/>
  <c r="E876" i="16"/>
  <c r="F876" i="16"/>
  <c r="D877" i="16"/>
  <c r="E877" i="16"/>
  <c r="F877" i="16"/>
  <c r="D878" i="16"/>
  <c r="E878" i="16"/>
  <c r="F878" i="16"/>
  <c r="D879" i="16"/>
  <c r="E879" i="16"/>
  <c r="F879" i="16"/>
  <c r="D880" i="16"/>
  <c r="E880" i="16"/>
  <c r="F880" i="16"/>
  <c r="D881" i="16"/>
  <c r="E881" i="16"/>
  <c r="F881" i="16"/>
  <c r="D882" i="16"/>
  <c r="E882" i="16"/>
  <c r="F882" i="16"/>
  <c r="D883" i="16"/>
  <c r="E883" i="16"/>
  <c r="F883" i="16"/>
  <c r="D884" i="16"/>
  <c r="E884" i="16"/>
  <c r="F884" i="16"/>
  <c r="D885" i="16"/>
  <c r="E885" i="16"/>
  <c r="F885" i="16"/>
  <c r="D886" i="16"/>
  <c r="E886" i="16"/>
  <c r="F886" i="16"/>
  <c r="D887" i="16"/>
  <c r="E887" i="16"/>
  <c r="F887" i="16"/>
  <c r="D888" i="16"/>
  <c r="E888" i="16"/>
  <c r="F888" i="16"/>
  <c r="D889" i="16"/>
  <c r="E889" i="16"/>
  <c r="F889" i="16"/>
  <c r="D890" i="16"/>
  <c r="E890" i="16"/>
  <c r="F890" i="16"/>
  <c r="D891" i="16"/>
  <c r="E891" i="16"/>
  <c r="F891" i="16"/>
  <c r="D892" i="16"/>
  <c r="E892" i="16"/>
  <c r="F892" i="16"/>
  <c r="D893" i="16"/>
  <c r="E893" i="16"/>
  <c r="F893" i="16"/>
  <c r="D894" i="16"/>
  <c r="E894" i="16"/>
  <c r="F894" i="16"/>
  <c r="D895" i="16"/>
  <c r="E895" i="16"/>
  <c r="F895" i="16"/>
  <c r="D896" i="16"/>
  <c r="E896" i="16"/>
  <c r="F896" i="16"/>
  <c r="D897" i="16"/>
  <c r="E897" i="16"/>
  <c r="F897" i="16"/>
  <c r="D898" i="16"/>
  <c r="E898" i="16"/>
  <c r="F898" i="16"/>
  <c r="D899" i="16"/>
  <c r="E899" i="16"/>
  <c r="F899" i="16"/>
  <c r="D900" i="16"/>
  <c r="E900" i="16"/>
  <c r="F900" i="16"/>
  <c r="D901" i="16"/>
  <c r="E901" i="16"/>
  <c r="F901" i="16"/>
  <c r="D902" i="16"/>
  <c r="E902" i="16"/>
  <c r="F902" i="16"/>
  <c r="D903" i="16"/>
  <c r="E903" i="16"/>
  <c r="F903" i="16"/>
  <c r="D904" i="16"/>
  <c r="E904" i="16"/>
  <c r="F904" i="16"/>
  <c r="D905" i="16"/>
  <c r="E905" i="16"/>
  <c r="F905" i="16"/>
  <c r="D906" i="16"/>
  <c r="E906" i="16"/>
  <c r="F906" i="16"/>
  <c r="D907" i="16"/>
  <c r="E907" i="16"/>
  <c r="F907" i="16"/>
  <c r="D908" i="16"/>
  <c r="E908" i="16"/>
  <c r="F908" i="16"/>
  <c r="D909" i="16"/>
  <c r="E909" i="16"/>
  <c r="F909" i="16"/>
  <c r="D910" i="16"/>
  <c r="E910" i="16"/>
  <c r="F910" i="16"/>
  <c r="D911" i="16"/>
  <c r="E911" i="16"/>
  <c r="F911" i="16"/>
  <c r="D912" i="16"/>
  <c r="E912" i="16"/>
  <c r="F912" i="16"/>
  <c r="D913" i="16"/>
  <c r="E913" i="16"/>
  <c r="F913" i="16"/>
  <c r="D914" i="16"/>
  <c r="E914" i="16"/>
  <c r="F914" i="16"/>
  <c r="D915" i="16"/>
  <c r="E915" i="16"/>
  <c r="F915" i="16"/>
  <c r="D916" i="16"/>
  <c r="E916" i="16"/>
  <c r="F916" i="16"/>
  <c r="D917" i="16"/>
  <c r="E917" i="16"/>
  <c r="F917" i="16"/>
  <c r="D918" i="16"/>
  <c r="E918" i="16"/>
  <c r="F918" i="16"/>
  <c r="D919" i="16"/>
  <c r="E919" i="16"/>
  <c r="F919" i="16"/>
  <c r="D920" i="16"/>
  <c r="E920" i="16"/>
  <c r="F920" i="16"/>
  <c r="D921" i="16"/>
  <c r="E921" i="16"/>
  <c r="F921" i="16"/>
  <c r="D922" i="16"/>
  <c r="E922" i="16"/>
  <c r="F922" i="16"/>
  <c r="D923" i="16"/>
  <c r="E923" i="16"/>
  <c r="F923" i="16"/>
  <c r="D924" i="16"/>
  <c r="E924" i="16"/>
  <c r="F924" i="16"/>
  <c r="D925" i="16"/>
  <c r="E925" i="16"/>
  <c r="F925" i="16"/>
  <c r="D926" i="16"/>
  <c r="E926" i="16"/>
  <c r="F926" i="16"/>
  <c r="D927" i="16"/>
  <c r="E927" i="16"/>
  <c r="F927" i="16"/>
  <c r="D928" i="16"/>
  <c r="E928" i="16"/>
  <c r="F928" i="16"/>
  <c r="D929" i="16"/>
  <c r="E929" i="16"/>
  <c r="F929" i="16"/>
  <c r="D930" i="16"/>
  <c r="E930" i="16"/>
  <c r="F930" i="16"/>
  <c r="D931" i="16"/>
  <c r="E931" i="16"/>
  <c r="F931" i="16"/>
  <c r="D932" i="16"/>
  <c r="E932" i="16"/>
  <c r="F932" i="16"/>
  <c r="D933" i="16"/>
  <c r="E933" i="16"/>
  <c r="F933" i="16"/>
  <c r="D934" i="16"/>
  <c r="E934" i="16"/>
  <c r="F934" i="16"/>
  <c r="D935" i="16"/>
  <c r="E935" i="16"/>
  <c r="F935" i="16"/>
  <c r="D936" i="16"/>
  <c r="E936" i="16"/>
  <c r="F936" i="16"/>
  <c r="D937" i="16"/>
  <c r="E937" i="16"/>
  <c r="F937" i="16"/>
  <c r="D938" i="16"/>
  <c r="E938" i="16"/>
  <c r="F938" i="16"/>
  <c r="D939" i="16"/>
  <c r="E939" i="16"/>
  <c r="F939" i="16"/>
  <c r="D940" i="16"/>
  <c r="E940" i="16"/>
  <c r="F940" i="16"/>
  <c r="D941" i="16"/>
  <c r="E941" i="16"/>
  <c r="F941" i="16"/>
  <c r="D942" i="16"/>
  <c r="E942" i="16"/>
  <c r="F942" i="16"/>
  <c r="D943" i="16"/>
  <c r="E943" i="16"/>
  <c r="F943" i="16"/>
  <c r="D944" i="16"/>
  <c r="E944" i="16"/>
  <c r="F944" i="16"/>
  <c r="D945" i="16"/>
  <c r="E945" i="16"/>
  <c r="F945" i="16"/>
  <c r="D946" i="16"/>
  <c r="E946" i="16"/>
  <c r="F946" i="16"/>
  <c r="D947" i="16"/>
  <c r="E947" i="16"/>
  <c r="F947" i="16"/>
  <c r="D948" i="16"/>
  <c r="E948" i="16"/>
  <c r="F948" i="16"/>
  <c r="D949" i="16"/>
  <c r="E949" i="16"/>
  <c r="F949" i="16"/>
  <c r="D950" i="16"/>
  <c r="E950" i="16"/>
  <c r="F950" i="16"/>
  <c r="D951" i="16"/>
  <c r="E951" i="16"/>
  <c r="F951" i="16"/>
  <c r="D952" i="16"/>
  <c r="E952" i="16"/>
  <c r="F952" i="16"/>
  <c r="D953" i="16"/>
  <c r="E953" i="16"/>
  <c r="F953" i="16"/>
  <c r="D954" i="16"/>
  <c r="E954" i="16"/>
  <c r="F954" i="16"/>
  <c r="D955" i="16"/>
  <c r="E955" i="16"/>
  <c r="F955" i="16"/>
  <c r="D956" i="16"/>
  <c r="E956" i="16"/>
  <c r="F956" i="16"/>
  <c r="D957" i="16"/>
  <c r="E957" i="16"/>
  <c r="F957" i="16"/>
  <c r="D958" i="16"/>
  <c r="E958" i="16"/>
  <c r="F958" i="16"/>
  <c r="D959" i="16"/>
  <c r="E959" i="16"/>
  <c r="F959" i="16"/>
  <c r="D960" i="16"/>
  <c r="E960" i="16"/>
  <c r="F960" i="16"/>
  <c r="D961" i="16"/>
  <c r="E961" i="16"/>
  <c r="F961" i="16"/>
  <c r="D962" i="16"/>
  <c r="E962" i="16"/>
  <c r="F962" i="16"/>
  <c r="D963" i="16"/>
  <c r="E963" i="16"/>
  <c r="F963" i="16"/>
  <c r="D964" i="16"/>
  <c r="E964" i="16"/>
  <c r="F964" i="16"/>
  <c r="D965" i="16"/>
  <c r="E965" i="16"/>
  <c r="F965" i="16"/>
  <c r="D966" i="16"/>
  <c r="E966" i="16"/>
  <c r="F966" i="16"/>
  <c r="D967" i="16"/>
  <c r="E967" i="16"/>
  <c r="F967" i="16"/>
  <c r="D968" i="16"/>
  <c r="E968" i="16"/>
  <c r="F968" i="16"/>
  <c r="D969" i="16"/>
  <c r="E969" i="16"/>
  <c r="F969" i="16"/>
  <c r="D970" i="16"/>
  <c r="E970" i="16"/>
  <c r="F970" i="16"/>
  <c r="D971" i="16"/>
  <c r="E971" i="16"/>
  <c r="F971" i="16"/>
  <c r="D972" i="16"/>
  <c r="E972" i="16"/>
  <c r="F972" i="16"/>
  <c r="D973" i="16"/>
  <c r="E973" i="16"/>
  <c r="F973" i="16"/>
  <c r="D974" i="16"/>
  <c r="E974" i="16"/>
  <c r="F974" i="16"/>
  <c r="D975" i="16"/>
  <c r="E975" i="16"/>
  <c r="F975" i="16"/>
  <c r="D976" i="16"/>
  <c r="E976" i="16"/>
  <c r="F976" i="16"/>
  <c r="D977" i="16"/>
  <c r="E977" i="16"/>
  <c r="F977" i="16"/>
  <c r="D978" i="16"/>
  <c r="E978" i="16"/>
  <c r="F978" i="16"/>
  <c r="D979" i="16"/>
  <c r="E979" i="16"/>
  <c r="F979" i="16"/>
  <c r="D980" i="16"/>
  <c r="E980" i="16"/>
  <c r="F980" i="16"/>
  <c r="D981" i="16"/>
  <c r="E981" i="16"/>
  <c r="F981" i="16"/>
  <c r="D982" i="16"/>
  <c r="E982" i="16"/>
  <c r="F982" i="16"/>
  <c r="D983" i="16"/>
  <c r="E983" i="16"/>
  <c r="F983" i="16"/>
  <c r="D984" i="16"/>
  <c r="E984" i="16"/>
  <c r="F984" i="16"/>
  <c r="D985" i="16"/>
  <c r="E985" i="16"/>
  <c r="F985" i="16"/>
  <c r="D986" i="16"/>
  <c r="E986" i="16"/>
  <c r="F986" i="16"/>
  <c r="D987" i="16"/>
  <c r="E987" i="16"/>
  <c r="F987" i="16"/>
  <c r="D988" i="16"/>
  <c r="E988" i="16"/>
  <c r="F988" i="16"/>
  <c r="D989" i="16"/>
  <c r="E989" i="16"/>
  <c r="F989" i="16"/>
  <c r="D990" i="16"/>
  <c r="E990" i="16"/>
  <c r="F990" i="16"/>
  <c r="D991" i="16"/>
  <c r="E991" i="16"/>
  <c r="F991" i="16"/>
  <c r="D992" i="16"/>
  <c r="E992" i="16"/>
  <c r="F992" i="16"/>
  <c r="D993" i="16"/>
  <c r="E993" i="16"/>
  <c r="F993" i="16"/>
  <c r="D994" i="16"/>
  <c r="E994" i="16"/>
  <c r="F994" i="16"/>
  <c r="D995" i="16"/>
  <c r="E995" i="16"/>
  <c r="F995" i="16"/>
  <c r="D996" i="16"/>
  <c r="E996" i="16"/>
  <c r="F996" i="16"/>
  <c r="D997" i="16"/>
  <c r="E997" i="16"/>
  <c r="F997" i="16"/>
  <c r="D998" i="16"/>
  <c r="E998" i="16"/>
  <c r="F998" i="16"/>
  <c r="D999" i="16"/>
  <c r="E999" i="16"/>
  <c r="F999" i="16"/>
  <c r="D1000" i="16"/>
  <c r="E1000" i="16"/>
  <c r="F1000" i="16"/>
  <c r="D1001" i="16"/>
  <c r="E1001" i="16"/>
  <c r="F1001" i="16"/>
  <c r="K4" i="16"/>
  <c r="G2" i="16"/>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183" i="16"/>
  <c r="G184" i="16"/>
  <c r="G185" i="16"/>
  <c r="G186" i="16"/>
  <c r="G187" i="16"/>
  <c r="G188" i="16"/>
  <c r="G189" i="16"/>
  <c r="G190" i="16"/>
  <c r="G191" i="16"/>
  <c r="G192" i="16"/>
  <c r="G193" i="16"/>
  <c r="G194" i="16"/>
  <c r="G195" i="16"/>
  <c r="G196" i="16"/>
  <c r="G197" i="16"/>
  <c r="G198" i="16"/>
  <c r="G199" i="16"/>
  <c r="G200" i="16"/>
  <c r="G201" i="16"/>
  <c r="G202" i="16"/>
  <c r="G203" i="16"/>
  <c r="G204" i="16"/>
  <c r="G205" i="16"/>
  <c r="G206" i="16"/>
  <c r="G207" i="16"/>
  <c r="G208" i="16"/>
  <c r="G209" i="16"/>
  <c r="G210" i="16"/>
  <c r="G211" i="16"/>
  <c r="G212" i="16"/>
  <c r="G213" i="16"/>
  <c r="G214" i="16"/>
  <c r="G215" i="16"/>
  <c r="G216" i="16"/>
  <c r="G217" i="16"/>
  <c r="G218" i="16"/>
  <c r="G219" i="16"/>
  <c r="G220" i="16"/>
  <c r="G221" i="16"/>
  <c r="G222" i="16"/>
  <c r="G223" i="16"/>
  <c r="G224" i="16"/>
  <c r="G225" i="16"/>
  <c r="G226" i="16"/>
  <c r="G227" i="16"/>
  <c r="G228" i="16"/>
  <c r="G229" i="16"/>
  <c r="G230" i="16"/>
  <c r="G231" i="16"/>
  <c r="G232" i="16"/>
  <c r="G233" i="16"/>
  <c r="G234" i="16"/>
  <c r="G235" i="16"/>
  <c r="G236" i="16"/>
  <c r="G237" i="16"/>
  <c r="G238" i="16"/>
  <c r="G239" i="16"/>
  <c r="G240" i="16"/>
  <c r="G241" i="16"/>
  <c r="G242" i="16"/>
  <c r="G243" i="16"/>
  <c r="G244" i="16"/>
  <c r="G245" i="16"/>
  <c r="G246" i="16"/>
  <c r="G247" i="16"/>
  <c r="G248" i="16"/>
  <c r="G249" i="16"/>
  <c r="G250" i="16"/>
  <c r="G251" i="16"/>
  <c r="G252" i="16"/>
  <c r="G253" i="16"/>
  <c r="G254" i="16"/>
  <c r="G255" i="16"/>
  <c r="G256" i="16"/>
  <c r="G257" i="16"/>
  <c r="G258" i="16"/>
  <c r="G259" i="16"/>
  <c r="G260" i="16"/>
  <c r="G261" i="16"/>
  <c r="G262" i="16"/>
  <c r="G263" i="16"/>
  <c r="G264" i="16"/>
  <c r="G265" i="16"/>
  <c r="G266" i="16"/>
  <c r="G267" i="16"/>
  <c r="G268" i="16"/>
  <c r="G269" i="16"/>
  <c r="G270" i="16"/>
  <c r="G271" i="16"/>
  <c r="G272" i="16"/>
  <c r="G273" i="16"/>
  <c r="G274" i="16"/>
  <c r="G275" i="16"/>
  <c r="G276" i="16"/>
  <c r="G277" i="16"/>
  <c r="G278" i="16"/>
  <c r="G279" i="16"/>
  <c r="G280" i="16"/>
  <c r="G281" i="16"/>
  <c r="G282" i="16"/>
  <c r="G283" i="16"/>
  <c r="G284" i="16"/>
  <c r="G285" i="16"/>
  <c r="G286" i="16"/>
  <c r="G287" i="16"/>
  <c r="G288" i="16"/>
  <c r="G289" i="16"/>
  <c r="G290" i="16"/>
  <c r="G291" i="16"/>
  <c r="G292" i="16"/>
  <c r="G293" i="16"/>
  <c r="G294" i="16"/>
  <c r="G295" i="16"/>
  <c r="G296" i="16"/>
  <c r="G297" i="16"/>
  <c r="G298" i="16"/>
  <c r="G299" i="16"/>
  <c r="G300" i="16"/>
  <c r="G301" i="16"/>
  <c r="G302" i="16"/>
  <c r="G303" i="16"/>
  <c r="G304" i="16"/>
  <c r="G305" i="16"/>
  <c r="G306" i="16"/>
  <c r="G307" i="16"/>
  <c r="G308" i="16"/>
  <c r="G309" i="16"/>
  <c r="G310" i="16"/>
  <c r="G311" i="16"/>
  <c r="G312" i="16"/>
  <c r="G313" i="16"/>
  <c r="G314" i="16"/>
  <c r="G315" i="16"/>
  <c r="G316" i="16"/>
  <c r="G317" i="16"/>
  <c r="G318" i="16"/>
  <c r="G319" i="16"/>
  <c r="G320" i="16"/>
  <c r="G321" i="16"/>
  <c r="G322" i="16"/>
  <c r="G323" i="16"/>
  <c r="G324" i="16"/>
  <c r="G325" i="16"/>
  <c r="G326" i="16"/>
  <c r="G327" i="16"/>
  <c r="G328" i="16"/>
  <c r="G329" i="16"/>
  <c r="G330" i="16"/>
  <c r="G331" i="16"/>
  <c r="G332" i="16"/>
  <c r="G333" i="16"/>
  <c r="G334" i="16"/>
  <c r="G335" i="16"/>
  <c r="G336" i="16"/>
  <c r="G337" i="16"/>
  <c r="G338" i="16"/>
  <c r="G339" i="16"/>
  <c r="G340" i="16"/>
  <c r="G341" i="16"/>
  <c r="G342" i="16"/>
  <c r="G343" i="16"/>
  <c r="G344" i="16"/>
  <c r="G345" i="16"/>
  <c r="G346" i="16"/>
  <c r="G347" i="16"/>
  <c r="G348" i="16"/>
  <c r="G349" i="16"/>
  <c r="G350" i="16"/>
  <c r="G351" i="16"/>
  <c r="G352" i="16"/>
  <c r="G353" i="16"/>
  <c r="G354" i="16"/>
  <c r="G355" i="16"/>
  <c r="G356" i="16"/>
  <c r="G357" i="16"/>
  <c r="G358" i="16"/>
  <c r="G359" i="16"/>
  <c r="G360" i="16"/>
  <c r="G361" i="16"/>
  <c r="G362" i="16"/>
  <c r="G363" i="16"/>
  <c r="G364" i="16"/>
  <c r="G365" i="16"/>
  <c r="G366" i="16"/>
  <c r="G367" i="16"/>
  <c r="G368" i="16"/>
  <c r="G369" i="16"/>
  <c r="G370" i="16"/>
  <c r="G371" i="16"/>
  <c r="G372" i="16"/>
  <c r="G373" i="16"/>
  <c r="G374" i="16"/>
  <c r="G375" i="16"/>
  <c r="G376" i="16"/>
  <c r="G377" i="16"/>
  <c r="G378" i="16"/>
  <c r="G379" i="16"/>
  <c r="G380" i="16"/>
  <c r="G381" i="16"/>
  <c r="G382" i="16"/>
  <c r="G383" i="16"/>
  <c r="G384" i="16"/>
  <c r="G385" i="16"/>
  <c r="G386" i="16"/>
  <c r="G387" i="16"/>
  <c r="G388" i="16"/>
  <c r="G389" i="16"/>
  <c r="G390" i="16"/>
  <c r="G391" i="16"/>
  <c r="G392" i="16"/>
  <c r="G393" i="16"/>
  <c r="G394" i="16"/>
  <c r="G395" i="16"/>
  <c r="G396" i="16"/>
  <c r="G397" i="16"/>
  <c r="G398" i="16"/>
  <c r="G399" i="16"/>
  <c r="G400" i="16"/>
  <c r="G401" i="16"/>
  <c r="G402" i="16"/>
  <c r="G403" i="16"/>
  <c r="G404" i="16"/>
  <c r="G405" i="16"/>
  <c r="G406" i="16"/>
  <c r="G407" i="16"/>
  <c r="G408" i="16"/>
  <c r="G409" i="16"/>
  <c r="G410" i="16"/>
  <c r="G411" i="16"/>
  <c r="G412" i="16"/>
  <c r="G413" i="16"/>
  <c r="G414" i="16"/>
  <c r="G415" i="16"/>
  <c r="G416" i="16"/>
  <c r="G417" i="16"/>
  <c r="G418" i="16"/>
  <c r="G419" i="16"/>
  <c r="G420" i="16"/>
  <c r="G421" i="16"/>
  <c r="G422" i="16"/>
  <c r="G423" i="16"/>
  <c r="G424" i="16"/>
  <c r="G425" i="16"/>
  <c r="G426" i="16"/>
  <c r="G427" i="16"/>
  <c r="G428" i="16"/>
  <c r="G429" i="16"/>
  <c r="G430" i="16"/>
  <c r="G431" i="16"/>
  <c r="G432" i="16"/>
  <c r="G433" i="16"/>
  <c r="G434" i="16"/>
  <c r="G435" i="16"/>
  <c r="G436" i="16"/>
  <c r="G437" i="16"/>
  <c r="G438" i="16"/>
  <c r="G439" i="16"/>
  <c r="G440" i="16"/>
  <c r="G441" i="16"/>
  <c r="G442" i="16"/>
  <c r="G443" i="16"/>
  <c r="G444" i="16"/>
  <c r="G445" i="16"/>
  <c r="G446" i="16"/>
  <c r="G447" i="16"/>
  <c r="G448" i="16"/>
  <c r="G449" i="16"/>
  <c r="G450" i="16"/>
  <c r="G451" i="16"/>
  <c r="G452" i="16"/>
  <c r="G453" i="16"/>
  <c r="G454" i="16"/>
  <c r="G455" i="16"/>
  <c r="G456" i="16"/>
  <c r="G457" i="16"/>
  <c r="G458" i="16"/>
  <c r="G459" i="16"/>
  <c r="G460" i="16"/>
  <c r="G461" i="16"/>
  <c r="G462" i="16"/>
  <c r="G463" i="16"/>
  <c r="G464" i="16"/>
  <c r="G465" i="16"/>
  <c r="G466" i="16"/>
  <c r="G467" i="16"/>
  <c r="G468" i="16"/>
  <c r="G469" i="16"/>
  <c r="G470" i="16"/>
  <c r="G471" i="16"/>
  <c r="G472" i="16"/>
  <c r="G473" i="16"/>
  <c r="G474" i="16"/>
  <c r="G475" i="16"/>
  <c r="G476" i="16"/>
  <c r="G477" i="16"/>
  <c r="G478" i="16"/>
  <c r="G479" i="16"/>
  <c r="G480" i="16"/>
  <c r="G481" i="16"/>
  <c r="G482" i="16"/>
  <c r="G483" i="16"/>
  <c r="G484" i="16"/>
  <c r="G485" i="16"/>
  <c r="G486" i="16"/>
  <c r="G487" i="16"/>
  <c r="G488" i="16"/>
  <c r="G489" i="16"/>
  <c r="G490" i="16"/>
  <c r="G491" i="16"/>
  <c r="G492" i="16"/>
  <c r="G493" i="16"/>
  <c r="G494" i="16"/>
  <c r="G495" i="16"/>
  <c r="G496" i="16"/>
  <c r="G497" i="16"/>
  <c r="G498" i="16"/>
  <c r="G499" i="16"/>
  <c r="G500" i="16"/>
  <c r="G501" i="16"/>
  <c r="G502" i="16"/>
  <c r="G503" i="16"/>
  <c r="G504" i="16"/>
  <c r="G505" i="16"/>
  <c r="G506" i="16"/>
  <c r="G507" i="16"/>
  <c r="G508" i="16"/>
  <c r="G509" i="16"/>
  <c r="G510" i="16"/>
  <c r="G511" i="16"/>
  <c r="G512" i="16"/>
  <c r="G513" i="16"/>
  <c r="G514" i="16"/>
  <c r="G515" i="16"/>
  <c r="G516" i="16"/>
  <c r="G517" i="16"/>
  <c r="G518" i="16"/>
  <c r="G519" i="16"/>
  <c r="G520" i="16"/>
  <c r="G521" i="16"/>
  <c r="G522" i="16"/>
  <c r="G523" i="16"/>
  <c r="G524" i="16"/>
  <c r="G525" i="16"/>
  <c r="G526" i="16"/>
  <c r="G527" i="16"/>
  <c r="G528" i="16"/>
  <c r="G529" i="16"/>
  <c r="G530" i="16"/>
  <c r="G531" i="16"/>
  <c r="G532" i="16"/>
  <c r="G533" i="16"/>
  <c r="G534" i="16"/>
  <c r="G535" i="16"/>
  <c r="G536" i="16"/>
  <c r="G537" i="16"/>
  <c r="G538" i="16"/>
  <c r="G539" i="16"/>
  <c r="G540" i="16"/>
  <c r="G541" i="16"/>
  <c r="G542" i="16"/>
  <c r="G543" i="16"/>
  <c r="G544" i="16"/>
  <c r="G545" i="16"/>
  <c r="G546" i="16"/>
  <c r="G547" i="16"/>
  <c r="G548" i="16"/>
  <c r="G549" i="16"/>
  <c r="G550" i="16"/>
  <c r="G551" i="16"/>
  <c r="G552" i="16"/>
  <c r="G553" i="16"/>
  <c r="G554" i="16"/>
  <c r="G555" i="16"/>
  <c r="G556" i="16"/>
  <c r="G557" i="16"/>
  <c r="G558" i="16"/>
  <c r="G559" i="16"/>
  <c r="G560" i="16"/>
  <c r="G561" i="16"/>
  <c r="G562" i="16"/>
  <c r="G563" i="16"/>
  <c r="G564" i="16"/>
  <c r="G565" i="16"/>
  <c r="G566" i="16"/>
  <c r="G567" i="16"/>
  <c r="G568" i="16"/>
  <c r="G569" i="16"/>
  <c r="G570" i="16"/>
  <c r="G571" i="16"/>
  <c r="G572" i="16"/>
  <c r="G573" i="16"/>
  <c r="G574" i="16"/>
  <c r="G575" i="16"/>
  <c r="G576" i="16"/>
  <c r="G577" i="16"/>
  <c r="G578" i="16"/>
  <c r="G579" i="16"/>
  <c r="G580" i="16"/>
  <c r="G581" i="16"/>
  <c r="G582" i="16"/>
  <c r="G583" i="16"/>
  <c r="G584" i="16"/>
  <c r="G585" i="16"/>
  <c r="G586" i="16"/>
  <c r="G587" i="16"/>
  <c r="G588" i="16"/>
  <c r="G589" i="16"/>
  <c r="G590" i="16"/>
  <c r="G591" i="16"/>
  <c r="G592" i="16"/>
  <c r="G593" i="16"/>
  <c r="G594" i="16"/>
  <c r="G595" i="16"/>
  <c r="G596" i="16"/>
  <c r="G597" i="16"/>
  <c r="G598" i="16"/>
  <c r="G599" i="16"/>
  <c r="G600" i="16"/>
  <c r="G601" i="16"/>
  <c r="G602" i="16"/>
  <c r="G603" i="16"/>
  <c r="G604" i="16"/>
  <c r="G605" i="16"/>
  <c r="G606" i="16"/>
  <c r="G607" i="16"/>
  <c r="G608" i="16"/>
  <c r="G609" i="16"/>
  <c r="G610" i="16"/>
  <c r="G611" i="16"/>
  <c r="G612" i="16"/>
  <c r="G613" i="16"/>
  <c r="G614" i="16"/>
  <c r="G615" i="16"/>
  <c r="G616" i="16"/>
  <c r="G617" i="16"/>
  <c r="G618" i="16"/>
  <c r="G619" i="16"/>
  <c r="G620" i="16"/>
  <c r="G621" i="16"/>
  <c r="G622" i="16"/>
  <c r="G623" i="16"/>
  <c r="G624" i="16"/>
  <c r="G625" i="16"/>
  <c r="G626" i="16"/>
  <c r="G627" i="16"/>
  <c r="G628" i="16"/>
  <c r="G629" i="16"/>
  <c r="G630" i="16"/>
  <c r="G631" i="16"/>
  <c r="G632" i="16"/>
  <c r="G633" i="16"/>
  <c r="G634" i="16"/>
  <c r="G635" i="16"/>
  <c r="G636" i="16"/>
  <c r="G637" i="16"/>
  <c r="G638" i="16"/>
  <c r="G639" i="16"/>
  <c r="G640" i="16"/>
  <c r="G641" i="16"/>
  <c r="G642" i="16"/>
  <c r="G643" i="16"/>
  <c r="G644" i="16"/>
  <c r="G645" i="16"/>
  <c r="G646" i="16"/>
  <c r="G647" i="16"/>
  <c r="G648" i="16"/>
  <c r="G649" i="16"/>
  <c r="G650" i="16"/>
  <c r="G651" i="16"/>
  <c r="G652" i="16"/>
  <c r="G653" i="16"/>
  <c r="G654" i="16"/>
  <c r="G655" i="16"/>
  <c r="G656" i="16"/>
  <c r="G657" i="16"/>
  <c r="G658" i="16"/>
  <c r="G659" i="16"/>
  <c r="G660" i="16"/>
  <c r="G661" i="16"/>
  <c r="G662" i="16"/>
  <c r="G663" i="16"/>
  <c r="G664" i="16"/>
  <c r="G665" i="16"/>
  <c r="G666" i="16"/>
  <c r="G667" i="16"/>
  <c r="G668" i="16"/>
  <c r="G669" i="16"/>
  <c r="G670" i="16"/>
  <c r="G671" i="16"/>
  <c r="G672" i="16"/>
  <c r="G673" i="16"/>
  <c r="G674" i="16"/>
  <c r="G675" i="16"/>
  <c r="G676" i="16"/>
  <c r="G677" i="16"/>
  <c r="G678" i="16"/>
  <c r="G679" i="16"/>
  <c r="G680" i="16"/>
  <c r="G681" i="16"/>
  <c r="G682" i="16"/>
  <c r="G683" i="16"/>
  <c r="G684" i="16"/>
  <c r="G685" i="16"/>
  <c r="G686" i="16"/>
  <c r="G687" i="16"/>
  <c r="G688" i="16"/>
  <c r="G689" i="16"/>
  <c r="G690" i="16"/>
  <c r="G691" i="16"/>
  <c r="G692" i="16"/>
  <c r="G693" i="16"/>
  <c r="G694" i="16"/>
  <c r="G695" i="16"/>
  <c r="G696" i="16"/>
  <c r="G697" i="16"/>
  <c r="G698" i="16"/>
  <c r="G699" i="16"/>
  <c r="G700" i="16"/>
  <c r="G701" i="16"/>
  <c r="G702" i="16"/>
  <c r="G703" i="16"/>
  <c r="G704" i="16"/>
  <c r="G705" i="16"/>
  <c r="G706" i="16"/>
  <c r="G707" i="16"/>
  <c r="G708" i="16"/>
  <c r="G709" i="16"/>
  <c r="G710" i="16"/>
  <c r="G711" i="16"/>
  <c r="G712" i="16"/>
  <c r="G713" i="16"/>
  <c r="G714" i="16"/>
  <c r="G715" i="16"/>
  <c r="G716" i="16"/>
  <c r="G717" i="16"/>
  <c r="G718" i="16"/>
  <c r="G719" i="16"/>
  <c r="G720" i="16"/>
  <c r="G721" i="16"/>
  <c r="G722" i="16"/>
  <c r="G723" i="16"/>
  <c r="G724" i="16"/>
  <c r="G725" i="16"/>
  <c r="G726" i="16"/>
  <c r="G727" i="16"/>
  <c r="G728" i="16"/>
  <c r="G729" i="16"/>
  <c r="G730" i="16"/>
  <c r="G731" i="16"/>
  <c r="G732" i="16"/>
  <c r="G733" i="16"/>
  <c r="G734" i="16"/>
  <c r="G735" i="16"/>
  <c r="G736" i="16"/>
  <c r="G737" i="16"/>
  <c r="G738" i="16"/>
  <c r="G739" i="16"/>
  <c r="G740" i="16"/>
  <c r="G741" i="16"/>
  <c r="G742" i="16"/>
  <c r="G743" i="16"/>
  <c r="G744" i="16"/>
  <c r="G745" i="16"/>
  <c r="G746" i="16"/>
  <c r="G747" i="16"/>
  <c r="G748" i="16"/>
  <c r="G749" i="16"/>
  <c r="G750" i="16"/>
  <c r="G751" i="16"/>
  <c r="G752" i="16"/>
  <c r="G753" i="16"/>
  <c r="G754" i="16"/>
  <c r="G755" i="16"/>
  <c r="G756" i="16"/>
  <c r="G757" i="16"/>
  <c r="G758" i="16"/>
  <c r="G759" i="16"/>
  <c r="G760" i="16"/>
  <c r="G761" i="16"/>
  <c r="G762" i="16"/>
  <c r="G763" i="16"/>
  <c r="G764" i="16"/>
  <c r="G765" i="16"/>
  <c r="G766" i="16"/>
  <c r="G767" i="16"/>
  <c r="G768" i="16"/>
  <c r="G769" i="16"/>
  <c r="G770" i="16"/>
  <c r="G771" i="16"/>
  <c r="G772" i="16"/>
  <c r="G773" i="16"/>
  <c r="G774" i="16"/>
  <c r="G775" i="16"/>
  <c r="G776" i="16"/>
  <c r="G777" i="16"/>
  <c r="G778" i="16"/>
  <c r="G779" i="16"/>
  <c r="G780" i="16"/>
  <c r="G781" i="16"/>
  <c r="G782" i="16"/>
  <c r="G783" i="16"/>
  <c r="G784" i="16"/>
  <c r="G785" i="16"/>
  <c r="G786" i="16"/>
  <c r="G787" i="16"/>
  <c r="G788" i="16"/>
  <c r="G789" i="16"/>
  <c r="G790" i="16"/>
  <c r="G791" i="16"/>
  <c r="G792" i="16"/>
  <c r="G793" i="16"/>
  <c r="G794" i="16"/>
  <c r="G795" i="16"/>
  <c r="G796" i="16"/>
  <c r="G797" i="16"/>
  <c r="G798" i="16"/>
  <c r="G799" i="16"/>
  <c r="G800" i="16"/>
  <c r="G801" i="16"/>
  <c r="G802" i="16"/>
  <c r="G803" i="16"/>
  <c r="G804" i="16"/>
  <c r="G805" i="16"/>
  <c r="G806" i="16"/>
  <c r="G807" i="16"/>
  <c r="G808" i="16"/>
  <c r="G809" i="16"/>
  <c r="G810" i="16"/>
  <c r="G811" i="16"/>
  <c r="G812" i="16"/>
  <c r="G813" i="16"/>
  <c r="G814" i="16"/>
  <c r="G815" i="16"/>
  <c r="G816" i="16"/>
  <c r="G817" i="16"/>
  <c r="G818" i="16"/>
  <c r="G819" i="16"/>
  <c r="G820" i="16"/>
  <c r="G821" i="16"/>
  <c r="G822" i="16"/>
  <c r="G823" i="16"/>
  <c r="G824" i="16"/>
  <c r="G825" i="16"/>
  <c r="G826" i="16"/>
  <c r="G827" i="16"/>
  <c r="G828" i="16"/>
  <c r="G829" i="16"/>
  <c r="G830" i="16"/>
  <c r="G831" i="16"/>
  <c r="G832" i="16"/>
  <c r="G833" i="16"/>
  <c r="G834" i="16"/>
  <c r="G835" i="16"/>
  <c r="G836" i="16"/>
  <c r="G837" i="16"/>
  <c r="G838" i="16"/>
  <c r="G839" i="16"/>
  <c r="G840" i="16"/>
  <c r="G841" i="16"/>
  <c r="G842" i="16"/>
  <c r="G843" i="16"/>
  <c r="G844" i="16"/>
  <c r="G845" i="16"/>
  <c r="G846" i="16"/>
  <c r="G847" i="16"/>
  <c r="G848" i="16"/>
  <c r="G849" i="16"/>
  <c r="G850" i="16"/>
  <c r="G851" i="16"/>
  <c r="G852" i="16"/>
  <c r="G853" i="16"/>
  <c r="G854" i="16"/>
  <c r="G855" i="16"/>
  <c r="G856" i="16"/>
  <c r="G857" i="16"/>
  <c r="G858" i="16"/>
  <c r="G859" i="16"/>
  <c r="G860" i="16"/>
  <c r="G861" i="16"/>
  <c r="G862" i="16"/>
  <c r="G863" i="16"/>
  <c r="G864" i="16"/>
  <c r="G865" i="16"/>
  <c r="G866" i="16"/>
  <c r="G867" i="16"/>
  <c r="G868" i="16"/>
  <c r="G869" i="16"/>
  <c r="G870" i="16"/>
  <c r="G871" i="16"/>
  <c r="G872" i="16"/>
  <c r="G873" i="16"/>
  <c r="G874" i="16"/>
  <c r="G875" i="16"/>
  <c r="G876" i="16"/>
  <c r="G877" i="16"/>
  <c r="G878" i="16"/>
  <c r="G879" i="16"/>
  <c r="G880" i="16"/>
  <c r="G881" i="16"/>
  <c r="G882" i="16"/>
  <c r="G883" i="16"/>
  <c r="G884" i="16"/>
  <c r="G885" i="16"/>
  <c r="G886" i="16"/>
  <c r="G887" i="16"/>
  <c r="G888" i="16"/>
  <c r="G889" i="16"/>
  <c r="G890" i="16"/>
  <c r="G891" i="16"/>
  <c r="G892" i="16"/>
  <c r="G893" i="16"/>
  <c r="G894" i="16"/>
  <c r="G895" i="16"/>
  <c r="G896" i="16"/>
  <c r="G897" i="16"/>
  <c r="G898" i="16"/>
  <c r="G899" i="16"/>
  <c r="G900" i="16"/>
  <c r="G901" i="16"/>
  <c r="G902" i="16"/>
  <c r="G903" i="16"/>
  <c r="G904" i="16"/>
  <c r="G905" i="16"/>
  <c r="G906" i="16"/>
  <c r="G907" i="16"/>
  <c r="G908" i="16"/>
  <c r="G909" i="16"/>
  <c r="G910" i="16"/>
  <c r="G911" i="16"/>
  <c r="G912" i="16"/>
  <c r="G913" i="16"/>
  <c r="G914" i="16"/>
  <c r="G915" i="16"/>
  <c r="G916" i="16"/>
  <c r="G917" i="16"/>
  <c r="G918" i="16"/>
  <c r="G919" i="16"/>
  <c r="G920" i="16"/>
  <c r="G921" i="16"/>
  <c r="G922" i="16"/>
  <c r="G923" i="16"/>
  <c r="G924" i="16"/>
  <c r="G925" i="16"/>
  <c r="G926" i="16"/>
  <c r="G927" i="16"/>
  <c r="G928" i="16"/>
  <c r="G929" i="16"/>
  <c r="G930" i="16"/>
  <c r="G931" i="16"/>
  <c r="G932" i="16"/>
  <c r="G933" i="16"/>
  <c r="G934" i="16"/>
  <c r="G935" i="16"/>
  <c r="G936" i="16"/>
  <c r="G937" i="16"/>
  <c r="G938" i="16"/>
  <c r="G939" i="16"/>
  <c r="G940" i="16"/>
  <c r="G941" i="16"/>
  <c r="G942" i="16"/>
  <c r="G943" i="16"/>
  <c r="G944" i="16"/>
  <c r="G945" i="16"/>
  <c r="G946" i="16"/>
  <c r="G947" i="16"/>
  <c r="G948" i="16"/>
  <c r="G949" i="16"/>
  <c r="G950" i="16"/>
  <c r="G951" i="16"/>
  <c r="G952" i="16"/>
  <c r="G953" i="16"/>
  <c r="G954" i="16"/>
  <c r="G955" i="16"/>
  <c r="G956" i="16"/>
  <c r="G957" i="16"/>
  <c r="G958" i="16"/>
  <c r="G959" i="16"/>
  <c r="G960" i="16"/>
  <c r="G961" i="16"/>
  <c r="G962" i="16"/>
  <c r="G963" i="16"/>
  <c r="G964" i="16"/>
  <c r="G965" i="16"/>
  <c r="G966" i="16"/>
  <c r="G967" i="16"/>
  <c r="G968" i="16"/>
  <c r="G969" i="16"/>
  <c r="G970" i="16"/>
  <c r="G971" i="16"/>
  <c r="G972" i="16"/>
  <c r="G973" i="16"/>
  <c r="G974" i="16"/>
  <c r="G975" i="16"/>
  <c r="G976" i="16"/>
  <c r="G977" i="16"/>
  <c r="G978" i="16"/>
  <c r="G979" i="16"/>
  <c r="G980" i="16"/>
  <c r="G981" i="16"/>
  <c r="G982" i="16"/>
  <c r="G983" i="16"/>
  <c r="G984" i="16"/>
  <c r="G985" i="16"/>
  <c r="G986" i="16"/>
  <c r="G987" i="16"/>
  <c r="G988" i="16"/>
  <c r="G989" i="16"/>
  <c r="G990" i="16"/>
  <c r="G991" i="16"/>
  <c r="G992" i="16"/>
  <c r="G993" i="16"/>
  <c r="G994" i="16"/>
  <c r="G995" i="16"/>
  <c r="G996" i="16"/>
  <c r="G997" i="16"/>
  <c r="G998" i="16"/>
  <c r="G999" i="16"/>
  <c r="G1000" i="16"/>
  <c r="G1001" i="16"/>
  <c r="K5" i="16"/>
  <c r="H2" i="16"/>
  <c r="H3" i="16"/>
  <c r="H4" i="16"/>
  <c r="H5" i="16"/>
  <c r="H6" i="16"/>
  <c r="H7" i="16"/>
  <c r="H8" i="16"/>
  <c r="H9" i="16"/>
  <c r="H10" i="16"/>
  <c r="H11" i="16"/>
  <c r="H12" i="16"/>
  <c r="H13" i="16"/>
  <c r="H14" i="16"/>
  <c r="H15" i="16"/>
  <c r="H16" i="16"/>
  <c r="H17" i="16"/>
  <c r="H18" i="16"/>
  <c r="H19" i="16"/>
  <c r="H20" i="16"/>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183" i="16"/>
  <c r="H184" i="16"/>
  <c r="H185" i="16"/>
  <c r="H186" i="16"/>
  <c r="H187" i="16"/>
  <c r="H188" i="16"/>
  <c r="H189" i="16"/>
  <c r="H190" i="16"/>
  <c r="H191" i="16"/>
  <c r="H192" i="16"/>
  <c r="H193" i="16"/>
  <c r="H194" i="16"/>
  <c r="H195" i="16"/>
  <c r="H196" i="16"/>
  <c r="H197" i="16"/>
  <c r="H198" i="16"/>
  <c r="H199" i="16"/>
  <c r="H200" i="16"/>
  <c r="H201" i="16"/>
  <c r="H202" i="16"/>
  <c r="H203" i="16"/>
  <c r="H204" i="16"/>
  <c r="H205" i="16"/>
  <c r="H206" i="16"/>
  <c r="H207" i="16"/>
  <c r="H208" i="16"/>
  <c r="H209" i="16"/>
  <c r="H210" i="16"/>
  <c r="H211" i="16"/>
  <c r="H212" i="16"/>
  <c r="H213" i="16"/>
  <c r="H214" i="16"/>
  <c r="H215" i="16"/>
  <c r="H216" i="16"/>
  <c r="H217" i="16"/>
  <c r="H218" i="16"/>
  <c r="H219" i="16"/>
  <c r="H220" i="16"/>
  <c r="H221" i="16"/>
  <c r="H222" i="16"/>
  <c r="H223" i="16"/>
  <c r="H224" i="16"/>
  <c r="H225" i="16"/>
  <c r="H226" i="16"/>
  <c r="H227" i="16"/>
  <c r="H228" i="16"/>
  <c r="H229" i="16"/>
  <c r="H230" i="16"/>
  <c r="H231" i="16"/>
  <c r="H232" i="16"/>
  <c r="H233" i="16"/>
  <c r="H234" i="16"/>
  <c r="H235" i="16"/>
  <c r="H236" i="16"/>
  <c r="H237" i="16"/>
  <c r="H238" i="16"/>
  <c r="H239" i="16"/>
  <c r="H240" i="16"/>
  <c r="H241" i="16"/>
  <c r="H242" i="16"/>
  <c r="H243" i="16"/>
  <c r="H244" i="16"/>
  <c r="H245" i="16"/>
  <c r="H246" i="16"/>
  <c r="H247" i="16"/>
  <c r="H248" i="16"/>
  <c r="H249" i="16"/>
  <c r="H250" i="16"/>
  <c r="H251" i="16"/>
  <c r="H252" i="16"/>
  <c r="H253" i="16"/>
  <c r="H254" i="16"/>
  <c r="H255" i="16"/>
  <c r="H256" i="16"/>
  <c r="H257" i="16"/>
  <c r="H258" i="16"/>
  <c r="H259" i="16"/>
  <c r="H260" i="16"/>
  <c r="H261" i="16"/>
  <c r="H262" i="16"/>
  <c r="H263" i="16"/>
  <c r="H264" i="16"/>
  <c r="H265" i="16"/>
  <c r="H266" i="16"/>
  <c r="H267" i="16"/>
  <c r="H268" i="16"/>
  <c r="H269" i="16"/>
  <c r="H270" i="16"/>
  <c r="H271" i="16"/>
  <c r="H272" i="16"/>
  <c r="H273" i="16"/>
  <c r="H274" i="16"/>
  <c r="H275" i="16"/>
  <c r="H276" i="16"/>
  <c r="H277" i="16"/>
  <c r="H278" i="16"/>
  <c r="H279" i="16"/>
  <c r="H280" i="16"/>
  <c r="H281" i="16"/>
  <c r="H282" i="16"/>
  <c r="H283" i="16"/>
  <c r="H284" i="16"/>
  <c r="H285" i="16"/>
  <c r="H286" i="16"/>
  <c r="H287" i="16"/>
  <c r="H288" i="16"/>
  <c r="H289" i="16"/>
  <c r="H290" i="16"/>
  <c r="H291" i="16"/>
  <c r="H292" i="16"/>
  <c r="H293" i="16"/>
  <c r="H294" i="16"/>
  <c r="H295" i="16"/>
  <c r="H296" i="16"/>
  <c r="H297" i="16"/>
  <c r="H298" i="16"/>
  <c r="H299" i="16"/>
  <c r="H300" i="16"/>
  <c r="H301" i="16"/>
  <c r="H302" i="16"/>
  <c r="H303" i="16"/>
  <c r="H304" i="16"/>
  <c r="H305" i="16"/>
  <c r="H306" i="16"/>
  <c r="H307"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4" i="16"/>
  <c r="H335" i="16"/>
  <c r="H336" i="16"/>
  <c r="H337" i="16"/>
  <c r="H338" i="16"/>
  <c r="H339" i="16"/>
  <c r="H340" i="16"/>
  <c r="H341" i="16"/>
  <c r="H342" i="16"/>
  <c r="H343" i="16"/>
  <c r="H344" i="16"/>
  <c r="H345" i="16"/>
  <c r="H346" i="16"/>
  <c r="H347" i="16"/>
  <c r="H348" i="16"/>
  <c r="H349" i="16"/>
  <c r="H350" i="16"/>
  <c r="H351" i="16"/>
  <c r="H352" i="16"/>
  <c r="H353" i="16"/>
  <c r="H354" i="16"/>
  <c r="H355" i="16"/>
  <c r="H356" i="16"/>
  <c r="H357" i="16"/>
  <c r="H358" i="16"/>
  <c r="H359" i="16"/>
  <c r="H360" i="16"/>
  <c r="H361" i="16"/>
  <c r="H362" i="16"/>
  <c r="H363" i="16"/>
  <c r="H364" i="16"/>
  <c r="H365" i="16"/>
  <c r="H366" i="16"/>
  <c r="H367" i="16"/>
  <c r="H368" i="16"/>
  <c r="H369" i="16"/>
  <c r="H370" i="16"/>
  <c r="H371" i="16"/>
  <c r="H372" i="16"/>
  <c r="H373" i="16"/>
  <c r="H374" i="16"/>
  <c r="H375" i="16"/>
  <c r="H376" i="16"/>
  <c r="H377" i="16"/>
  <c r="H378" i="16"/>
  <c r="H379" i="16"/>
  <c r="H380" i="16"/>
  <c r="H381" i="16"/>
  <c r="H382" i="16"/>
  <c r="H383" i="16"/>
  <c r="H384" i="16"/>
  <c r="H385" i="16"/>
  <c r="H386" i="16"/>
  <c r="H387" i="16"/>
  <c r="H388" i="16"/>
  <c r="H389" i="16"/>
  <c r="H390" i="16"/>
  <c r="H391" i="16"/>
  <c r="H392" i="16"/>
  <c r="H393" i="16"/>
  <c r="H394" i="16"/>
  <c r="H395" i="16"/>
  <c r="H396" i="16"/>
  <c r="H397" i="16"/>
  <c r="H398" i="16"/>
  <c r="H399" i="16"/>
  <c r="H400" i="16"/>
  <c r="H401" i="16"/>
  <c r="H402" i="16"/>
  <c r="H403" i="16"/>
  <c r="H404" i="16"/>
  <c r="H405" i="16"/>
  <c r="H406" i="16"/>
  <c r="H407" i="16"/>
  <c r="H408" i="16"/>
  <c r="H409" i="16"/>
  <c r="H410" i="16"/>
  <c r="H411" i="16"/>
  <c r="H412" i="16"/>
  <c r="H413" i="16"/>
  <c r="H414" i="16"/>
  <c r="H415" i="16"/>
  <c r="H416" i="16"/>
  <c r="H417" i="16"/>
  <c r="H418"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2" i="16"/>
  <c r="H443" i="16"/>
  <c r="H444" i="16"/>
  <c r="H445" i="16"/>
  <c r="H446" i="16"/>
  <c r="H447" i="16"/>
  <c r="H448" i="16"/>
  <c r="H449" i="16"/>
  <c r="H450" i="16"/>
  <c r="H451" i="16"/>
  <c r="H452" i="16"/>
  <c r="H453" i="16"/>
  <c r="H454" i="16"/>
  <c r="H455" i="16"/>
  <c r="H456" i="16"/>
  <c r="H457" i="16"/>
  <c r="H458" i="16"/>
  <c r="H459" i="16"/>
  <c r="H460" i="16"/>
  <c r="H461" i="16"/>
  <c r="H462" i="16"/>
  <c r="H463" i="16"/>
  <c r="H464" i="16"/>
  <c r="H465" i="16"/>
  <c r="H466" i="16"/>
  <c r="H467" i="16"/>
  <c r="H468" i="16"/>
  <c r="H469" i="16"/>
  <c r="H470" i="16"/>
  <c r="H471" i="16"/>
  <c r="H472" i="16"/>
  <c r="H473" i="16"/>
  <c r="H474" i="16"/>
  <c r="H475" i="16"/>
  <c r="H476" i="16"/>
  <c r="H477" i="16"/>
  <c r="H478" i="16"/>
  <c r="H479" i="16"/>
  <c r="H480" i="16"/>
  <c r="H481" i="16"/>
  <c r="H482" i="16"/>
  <c r="H483" i="16"/>
  <c r="H484" i="16"/>
  <c r="H485" i="16"/>
  <c r="H486" i="16"/>
  <c r="H487" i="16"/>
  <c r="H488" i="16"/>
  <c r="H489" i="16"/>
  <c r="H490" i="16"/>
  <c r="H491" i="16"/>
  <c r="H492" i="16"/>
  <c r="H493" i="16"/>
  <c r="H494" i="16"/>
  <c r="H495" i="16"/>
  <c r="H496" i="16"/>
  <c r="H497" i="16"/>
  <c r="H498" i="16"/>
  <c r="H499" i="16"/>
  <c r="H500" i="16"/>
  <c r="H501" i="16"/>
  <c r="H502" i="16"/>
  <c r="H503" i="16"/>
  <c r="H504" i="16"/>
  <c r="H505" i="16"/>
  <c r="H506" i="16"/>
  <c r="H507" i="16"/>
  <c r="H508" i="16"/>
  <c r="H509" i="16"/>
  <c r="H510" i="16"/>
  <c r="H511" i="16"/>
  <c r="H512" i="16"/>
  <c r="H513" i="16"/>
  <c r="H514" i="16"/>
  <c r="H515" i="16"/>
  <c r="H516" i="16"/>
  <c r="H517" i="16"/>
  <c r="H518" i="16"/>
  <c r="H519" i="16"/>
  <c r="H520" i="16"/>
  <c r="H521" i="16"/>
  <c r="H522" i="16"/>
  <c r="H523" i="16"/>
  <c r="H524" i="16"/>
  <c r="H525" i="16"/>
  <c r="H526" i="16"/>
  <c r="H527" i="16"/>
  <c r="H528" i="16"/>
  <c r="H529" i="16"/>
  <c r="H530" i="16"/>
  <c r="H531" i="16"/>
  <c r="H532" i="16"/>
  <c r="H533" i="16"/>
  <c r="H534" i="16"/>
  <c r="H535" i="16"/>
  <c r="H536" i="16"/>
  <c r="H537" i="16"/>
  <c r="H538" i="16"/>
  <c r="H539" i="16"/>
  <c r="H540" i="16"/>
  <c r="H541" i="16"/>
  <c r="H542" i="16"/>
  <c r="H543" i="16"/>
  <c r="H544" i="16"/>
  <c r="H545" i="16"/>
  <c r="H546" i="16"/>
  <c r="H547" i="16"/>
  <c r="H548" i="16"/>
  <c r="H549" i="16"/>
  <c r="H550" i="16"/>
  <c r="H551" i="16"/>
  <c r="H552" i="16"/>
  <c r="H553" i="16"/>
  <c r="H554" i="16"/>
  <c r="H555" i="16"/>
  <c r="H556" i="16"/>
  <c r="H557" i="16"/>
  <c r="H558" i="16"/>
  <c r="H559" i="16"/>
  <c r="H560" i="16"/>
  <c r="H561" i="16"/>
  <c r="H562" i="16"/>
  <c r="H563" i="16"/>
  <c r="H564" i="16"/>
  <c r="H565" i="16"/>
  <c r="H566" i="16"/>
  <c r="H567" i="16"/>
  <c r="H568" i="16"/>
  <c r="H569" i="16"/>
  <c r="H570" i="16"/>
  <c r="H571" i="16"/>
  <c r="H572" i="16"/>
  <c r="H573" i="16"/>
  <c r="H574" i="16"/>
  <c r="H575" i="16"/>
  <c r="H576" i="16"/>
  <c r="H577" i="16"/>
  <c r="H578" i="16"/>
  <c r="H579" i="16"/>
  <c r="H580" i="16"/>
  <c r="H581" i="16"/>
  <c r="H582" i="16"/>
  <c r="H583" i="16"/>
  <c r="H584" i="16"/>
  <c r="H585" i="16"/>
  <c r="H586" i="16"/>
  <c r="H587" i="16"/>
  <c r="H588" i="16"/>
  <c r="H589" i="16"/>
  <c r="H590" i="16"/>
  <c r="H591" i="16"/>
  <c r="H592" i="16"/>
  <c r="H593" i="16"/>
  <c r="H594" i="16"/>
  <c r="H595" i="16"/>
  <c r="H596" i="16"/>
  <c r="H597" i="16"/>
  <c r="H598" i="16"/>
  <c r="H599" i="16"/>
  <c r="H600" i="16"/>
  <c r="H601" i="16"/>
  <c r="H602" i="16"/>
  <c r="H603" i="16"/>
  <c r="H604" i="16"/>
  <c r="H605" i="16"/>
  <c r="H606" i="16"/>
  <c r="H607" i="16"/>
  <c r="H608" i="16"/>
  <c r="H609" i="16"/>
  <c r="H610" i="16"/>
  <c r="H611" i="16"/>
  <c r="H612" i="16"/>
  <c r="H613" i="16"/>
  <c r="H614" i="16"/>
  <c r="H615" i="16"/>
  <c r="H616" i="16"/>
  <c r="H617" i="16"/>
  <c r="H618" i="16"/>
  <c r="H619" i="16"/>
  <c r="H620" i="16"/>
  <c r="H621" i="16"/>
  <c r="H622" i="16"/>
  <c r="H623" i="16"/>
  <c r="H624" i="16"/>
  <c r="H625" i="16"/>
  <c r="H626" i="16"/>
  <c r="H627" i="16"/>
  <c r="H628" i="16"/>
  <c r="H629" i="16"/>
  <c r="H630" i="16"/>
  <c r="H631" i="16"/>
  <c r="H632" i="16"/>
  <c r="H633" i="16"/>
  <c r="H634" i="16"/>
  <c r="H635" i="16"/>
  <c r="H636" i="16"/>
  <c r="H637" i="16"/>
  <c r="H638" i="16"/>
  <c r="H639" i="16"/>
  <c r="H640" i="16"/>
  <c r="H641" i="16"/>
  <c r="H642" i="16"/>
  <c r="H643" i="16"/>
  <c r="H644" i="16"/>
  <c r="H645" i="16"/>
  <c r="H646" i="16"/>
  <c r="H647" i="16"/>
  <c r="H648" i="16"/>
  <c r="H649" i="16"/>
  <c r="H650" i="16"/>
  <c r="H651" i="16"/>
  <c r="H652" i="16"/>
  <c r="H653" i="16"/>
  <c r="H654" i="16"/>
  <c r="H655" i="16"/>
  <c r="H656" i="16"/>
  <c r="H657" i="16"/>
  <c r="H658" i="16"/>
  <c r="H659" i="16"/>
  <c r="H660" i="16"/>
  <c r="H661" i="16"/>
  <c r="H662" i="16"/>
  <c r="H663" i="16"/>
  <c r="H664" i="16"/>
  <c r="H665" i="16"/>
  <c r="H666" i="16"/>
  <c r="H667" i="16"/>
  <c r="H668" i="16"/>
  <c r="H669" i="16"/>
  <c r="H670" i="16"/>
  <c r="H671" i="16"/>
  <c r="H672" i="16"/>
  <c r="H673" i="16"/>
  <c r="H674" i="16"/>
  <c r="H675" i="16"/>
  <c r="H676" i="16"/>
  <c r="H677" i="16"/>
  <c r="H678" i="16"/>
  <c r="H679" i="16"/>
  <c r="H680" i="16"/>
  <c r="H681" i="16"/>
  <c r="H682" i="16"/>
  <c r="H683" i="16"/>
  <c r="H684" i="16"/>
  <c r="H685" i="16"/>
  <c r="H686" i="16"/>
  <c r="H687" i="16"/>
  <c r="H688" i="16"/>
  <c r="H689" i="16"/>
  <c r="H690" i="16"/>
  <c r="H691" i="16"/>
  <c r="H692" i="16"/>
  <c r="H693" i="16"/>
  <c r="H694" i="16"/>
  <c r="H695" i="16"/>
  <c r="H696" i="16"/>
  <c r="H697" i="16"/>
  <c r="H698" i="16"/>
  <c r="H699" i="16"/>
  <c r="H700" i="16"/>
  <c r="H701" i="16"/>
  <c r="H702" i="16"/>
  <c r="H703" i="16"/>
  <c r="H704" i="16"/>
  <c r="H705" i="16"/>
  <c r="H706" i="16"/>
  <c r="H707" i="16"/>
  <c r="H708" i="16"/>
  <c r="H709" i="16"/>
  <c r="H710" i="16"/>
  <c r="H711" i="16"/>
  <c r="H712" i="16"/>
  <c r="H713" i="16"/>
  <c r="H714" i="16"/>
  <c r="H715" i="16"/>
  <c r="H716" i="16"/>
  <c r="H717" i="16"/>
  <c r="H718" i="16"/>
  <c r="H719" i="16"/>
  <c r="H720" i="16"/>
  <c r="H721" i="16"/>
  <c r="H722" i="16"/>
  <c r="H723" i="16"/>
  <c r="H724" i="16"/>
  <c r="H725" i="16"/>
  <c r="H726" i="16"/>
  <c r="H727" i="16"/>
  <c r="H728" i="16"/>
  <c r="H729" i="16"/>
  <c r="H730" i="16"/>
  <c r="H731" i="16"/>
  <c r="H732" i="16"/>
  <c r="H733" i="16"/>
  <c r="H734" i="16"/>
  <c r="H735" i="16"/>
  <c r="H736" i="16"/>
  <c r="H737" i="16"/>
  <c r="H738" i="16"/>
  <c r="H739" i="16"/>
  <c r="H740" i="16"/>
  <c r="H741" i="16"/>
  <c r="H742" i="16"/>
  <c r="H743" i="16"/>
  <c r="H744" i="16"/>
  <c r="H745" i="16"/>
  <c r="H746" i="16"/>
  <c r="H747" i="16"/>
  <c r="H748" i="16"/>
  <c r="H749" i="16"/>
  <c r="H750" i="16"/>
  <c r="H751" i="16"/>
  <c r="H752" i="16"/>
  <c r="H753" i="16"/>
  <c r="H754" i="16"/>
  <c r="H755" i="16"/>
  <c r="H756" i="16"/>
  <c r="H757" i="16"/>
  <c r="H758" i="16"/>
  <c r="H759" i="16"/>
  <c r="H760" i="16"/>
  <c r="H761" i="16"/>
  <c r="H762" i="16"/>
  <c r="H763" i="16"/>
  <c r="H764" i="16"/>
  <c r="H765" i="16"/>
  <c r="H766" i="16"/>
  <c r="H767" i="16"/>
  <c r="H768" i="16"/>
  <c r="H769" i="16"/>
  <c r="H770" i="16"/>
  <c r="H771" i="16"/>
  <c r="H772" i="16"/>
  <c r="H773" i="16"/>
  <c r="H774" i="16"/>
  <c r="H775" i="16"/>
  <c r="H776" i="16"/>
  <c r="H777" i="16"/>
  <c r="H778" i="16"/>
  <c r="H779" i="16"/>
  <c r="H780" i="16"/>
  <c r="H781" i="16"/>
  <c r="H782" i="16"/>
  <c r="H783" i="16"/>
  <c r="H784" i="16"/>
  <c r="H785" i="16"/>
  <c r="H786" i="16"/>
  <c r="H787" i="16"/>
  <c r="H788" i="16"/>
  <c r="H789" i="16"/>
  <c r="H790" i="16"/>
  <c r="H791" i="16"/>
  <c r="H792" i="16"/>
  <c r="H793" i="16"/>
  <c r="H794" i="16"/>
  <c r="H795" i="16"/>
  <c r="H796" i="16"/>
  <c r="H797" i="16"/>
  <c r="H798" i="16"/>
  <c r="H799" i="16"/>
  <c r="H800" i="16"/>
  <c r="H801" i="16"/>
  <c r="H802" i="16"/>
  <c r="H803" i="16"/>
  <c r="H804" i="16"/>
  <c r="H805" i="16"/>
  <c r="H806" i="16"/>
  <c r="H807" i="16"/>
  <c r="H808" i="16"/>
  <c r="H809" i="16"/>
  <c r="H810" i="16"/>
  <c r="H811" i="16"/>
  <c r="H812" i="16"/>
  <c r="H813" i="16"/>
  <c r="H814" i="16"/>
  <c r="H815" i="16"/>
  <c r="H816" i="16"/>
  <c r="H817" i="16"/>
  <c r="H818" i="16"/>
  <c r="H819" i="16"/>
  <c r="H820" i="16"/>
  <c r="H821" i="16"/>
  <c r="H822" i="16"/>
  <c r="H823" i="16"/>
  <c r="H824" i="16"/>
  <c r="H825" i="16"/>
  <c r="H826" i="16"/>
  <c r="H827" i="16"/>
  <c r="H828" i="16"/>
  <c r="H829" i="16"/>
  <c r="H830" i="16"/>
  <c r="H831" i="16"/>
  <c r="H832" i="16"/>
  <c r="H833" i="16"/>
  <c r="H834" i="16"/>
  <c r="H835" i="16"/>
  <c r="H836" i="16"/>
  <c r="H837" i="16"/>
  <c r="H838" i="16"/>
  <c r="H839" i="16"/>
  <c r="H840" i="16"/>
  <c r="H841" i="16"/>
  <c r="H842" i="16"/>
  <c r="H843" i="16"/>
  <c r="H844" i="16"/>
  <c r="H845" i="16"/>
  <c r="H846" i="16"/>
  <c r="H847" i="16"/>
  <c r="H848" i="16"/>
  <c r="H849" i="16"/>
  <c r="H850" i="16"/>
  <c r="H851" i="16"/>
  <c r="H852" i="16"/>
  <c r="H853" i="16"/>
  <c r="H854" i="16"/>
  <c r="H855" i="16"/>
  <c r="H856" i="16"/>
  <c r="H857" i="16"/>
  <c r="H858" i="16"/>
  <c r="H859" i="16"/>
  <c r="H860" i="16"/>
  <c r="H861" i="16"/>
  <c r="H862" i="16"/>
  <c r="H863" i="16"/>
  <c r="H864" i="16"/>
  <c r="H865" i="16"/>
  <c r="H866" i="16"/>
  <c r="H867" i="16"/>
  <c r="H868" i="16"/>
  <c r="H869" i="16"/>
  <c r="H870" i="16"/>
  <c r="H871" i="16"/>
  <c r="H872" i="16"/>
  <c r="H873" i="16"/>
  <c r="H874" i="16"/>
  <c r="H875" i="16"/>
  <c r="H876" i="16"/>
  <c r="H877" i="16"/>
  <c r="H878" i="16"/>
  <c r="H879" i="16"/>
  <c r="H880" i="16"/>
  <c r="H881" i="16"/>
  <c r="H882" i="16"/>
  <c r="H883" i="16"/>
  <c r="H884" i="16"/>
  <c r="H885" i="16"/>
  <c r="H886" i="16"/>
  <c r="H887" i="16"/>
  <c r="H888" i="16"/>
  <c r="H889" i="16"/>
  <c r="H890" i="16"/>
  <c r="H891" i="16"/>
  <c r="H892" i="16"/>
  <c r="H893" i="16"/>
  <c r="H894" i="16"/>
  <c r="H895" i="16"/>
  <c r="H896" i="16"/>
  <c r="H897" i="16"/>
  <c r="H898" i="16"/>
  <c r="H899" i="16"/>
  <c r="H900" i="16"/>
  <c r="H901" i="16"/>
  <c r="H902" i="16"/>
  <c r="H903" i="16"/>
  <c r="H904" i="16"/>
  <c r="H905" i="16"/>
  <c r="H906" i="16"/>
  <c r="H907" i="16"/>
  <c r="H908" i="16"/>
  <c r="H909" i="16"/>
  <c r="H910" i="16"/>
  <c r="H911" i="16"/>
  <c r="H912" i="16"/>
  <c r="H913" i="16"/>
  <c r="H914" i="16"/>
  <c r="H915" i="16"/>
  <c r="H916" i="16"/>
  <c r="H917" i="16"/>
  <c r="H918" i="16"/>
  <c r="H919" i="16"/>
  <c r="H920" i="16"/>
  <c r="H921" i="16"/>
  <c r="H922" i="16"/>
  <c r="H923" i="16"/>
  <c r="H924" i="16"/>
  <c r="H925" i="16"/>
  <c r="H926" i="16"/>
  <c r="H927" i="16"/>
  <c r="H928" i="16"/>
  <c r="H929" i="16"/>
  <c r="H930" i="16"/>
  <c r="H931" i="16"/>
  <c r="H932" i="16"/>
  <c r="H933" i="16"/>
  <c r="H934" i="16"/>
  <c r="H935" i="16"/>
  <c r="H936" i="16"/>
  <c r="H937" i="16"/>
  <c r="H938" i="16"/>
  <c r="H939" i="16"/>
  <c r="H940" i="16"/>
  <c r="H941" i="16"/>
  <c r="H942" i="16"/>
  <c r="H943" i="16"/>
  <c r="H944" i="16"/>
  <c r="H945" i="16"/>
  <c r="H946" i="16"/>
  <c r="H947" i="16"/>
  <c r="H948" i="16"/>
  <c r="H949" i="16"/>
  <c r="H950" i="16"/>
  <c r="H951" i="16"/>
  <c r="H952" i="16"/>
  <c r="H953" i="16"/>
  <c r="H954" i="16"/>
  <c r="H955" i="16"/>
  <c r="H956" i="16"/>
  <c r="H957" i="16"/>
  <c r="H958" i="16"/>
  <c r="H959" i="16"/>
  <c r="H960" i="16"/>
  <c r="H961" i="16"/>
  <c r="H962" i="16"/>
  <c r="H963" i="16"/>
  <c r="H964" i="16"/>
  <c r="H965" i="16"/>
  <c r="H966" i="16"/>
  <c r="H967" i="16"/>
  <c r="H968" i="16"/>
  <c r="H969" i="16"/>
  <c r="H970" i="16"/>
  <c r="H971" i="16"/>
  <c r="H972" i="16"/>
  <c r="H973" i="16"/>
  <c r="H974" i="16"/>
  <c r="H975" i="16"/>
  <c r="H976" i="16"/>
  <c r="H977" i="16"/>
  <c r="H978" i="16"/>
  <c r="H979" i="16"/>
  <c r="H980" i="16"/>
  <c r="H981" i="16"/>
  <c r="H982" i="16"/>
  <c r="H983" i="16"/>
  <c r="H984" i="16"/>
  <c r="H985" i="16"/>
  <c r="H986" i="16"/>
  <c r="H987" i="16"/>
  <c r="H988" i="16"/>
  <c r="H989" i="16"/>
  <c r="H990" i="16"/>
  <c r="H991" i="16"/>
  <c r="H992" i="16"/>
  <c r="H993" i="16"/>
  <c r="H994" i="16"/>
  <c r="H995" i="16"/>
  <c r="H996" i="16"/>
  <c r="H997" i="16"/>
  <c r="H998" i="16"/>
  <c r="H999" i="16"/>
  <c r="H1000" i="16"/>
  <c r="H1001" i="16"/>
  <c r="K6" i="16"/>
  <c r="K7" i="16"/>
  <c r="H16" i="13"/>
  <c r="K21" i="13"/>
  <c r="J16" i="13"/>
  <c r="K16" i="13"/>
  <c r="H17" i="13"/>
  <c r="J17" i="13"/>
  <c r="K17" i="13"/>
  <c r="H18" i="13"/>
  <c r="J18" i="13"/>
  <c r="K18" i="13"/>
  <c r="K19" i="13"/>
  <c r="H19" i="13"/>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434" i="13"/>
  <c r="D435" i="13"/>
  <c r="D436" i="13"/>
  <c r="D437" i="13"/>
  <c r="D438" i="13"/>
  <c r="D439" i="13"/>
  <c r="D440" i="13"/>
  <c r="D441" i="13"/>
  <c r="D442" i="13"/>
  <c r="D443" i="13"/>
  <c r="D444" i="13"/>
  <c r="D445" i="13"/>
  <c r="D446" i="13"/>
  <c r="D447" i="13"/>
  <c r="D448" i="13"/>
  <c r="D449" i="13"/>
  <c r="D450" i="13"/>
  <c r="D451" i="13"/>
  <c r="D452" i="13"/>
  <c r="D453" i="13"/>
  <c r="D454" i="13"/>
  <c r="D455" i="13"/>
  <c r="D456" i="13"/>
  <c r="D457" i="13"/>
  <c r="D458" i="13"/>
  <c r="D459" i="13"/>
  <c r="D460" i="13"/>
  <c r="D461" i="13"/>
  <c r="D462" i="13"/>
  <c r="D463" i="13"/>
  <c r="D464" i="13"/>
  <c r="D465" i="13"/>
  <c r="D466" i="13"/>
  <c r="D467" i="13"/>
  <c r="D468" i="13"/>
  <c r="D469" i="13"/>
  <c r="D470" i="13"/>
  <c r="D471" i="13"/>
  <c r="D472" i="13"/>
  <c r="D473" i="13"/>
  <c r="D474" i="13"/>
  <c r="D475" i="13"/>
  <c r="D476" i="13"/>
  <c r="D477" i="13"/>
  <c r="D478" i="13"/>
  <c r="D479" i="13"/>
  <c r="D480" i="13"/>
  <c r="D481" i="13"/>
  <c r="D482" i="13"/>
  <c r="D483" i="13"/>
  <c r="D484" i="13"/>
  <c r="D485" i="13"/>
  <c r="D486" i="13"/>
  <c r="D487" i="13"/>
  <c r="D488" i="13"/>
  <c r="D489" i="13"/>
  <c r="D490" i="13"/>
  <c r="D491" i="13"/>
  <c r="D492" i="13"/>
  <c r="D493" i="13"/>
  <c r="D494" i="13"/>
  <c r="D495" i="13"/>
  <c r="D496" i="13"/>
  <c r="D497" i="13"/>
  <c r="D498" i="13"/>
  <c r="D499" i="13"/>
  <c r="D500" i="13"/>
  <c r="D501" i="13"/>
  <c r="D502" i="13"/>
  <c r="D503" i="13"/>
  <c r="D504" i="13"/>
  <c r="D505" i="13"/>
  <c r="D506" i="13"/>
  <c r="D507" i="13"/>
  <c r="D508" i="13"/>
  <c r="D509" i="13"/>
  <c r="D510" i="13"/>
  <c r="D511" i="13"/>
  <c r="D512" i="13"/>
  <c r="D513" i="13"/>
  <c r="D514" i="13"/>
  <c r="D515" i="13"/>
  <c r="D516" i="13"/>
  <c r="D517" i="13"/>
  <c r="D518" i="13"/>
  <c r="D519" i="13"/>
  <c r="D520" i="13"/>
  <c r="D521" i="13"/>
  <c r="D522" i="13"/>
  <c r="D523" i="13"/>
  <c r="D524" i="13"/>
  <c r="D525" i="13"/>
  <c r="D526" i="13"/>
  <c r="D527" i="13"/>
  <c r="D528" i="13"/>
  <c r="D529" i="13"/>
  <c r="D530" i="13"/>
  <c r="D531" i="13"/>
  <c r="D532" i="13"/>
  <c r="D533" i="13"/>
  <c r="D534" i="13"/>
  <c r="D535" i="13"/>
  <c r="D536" i="13"/>
  <c r="D537" i="13"/>
  <c r="D538" i="13"/>
  <c r="D539" i="13"/>
  <c r="D540" i="13"/>
  <c r="D541" i="13"/>
  <c r="D542" i="13"/>
  <c r="D543" i="13"/>
  <c r="D544" i="13"/>
  <c r="D545" i="13"/>
  <c r="D546" i="13"/>
  <c r="D547" i="13"/>
  <c r="D548" i="13"/>
  <c r="D549" i="13"/>
  <c r="D550" i="13"/>
  <c r="D551" i="13"/>
  <c r="D552" i="13"/>
  <c r="D553" i="13"/>
  <c r="D554" i="13"/>
  <c r="D555" i="13"/>
  <c r="D556" i="13"/>
  <c r="D557" i="13"/>
  <c r="D558" i="13"/>
  <c r="D559" i="13"/>
  <c r="D560" i="13"/>
  <c r="D561" i="13"/>
  <c r="D562" i="13"/>
  <c r="D563" i="13"/>
  <c r="D564" i="13"/>
  <c r="D565" i="13"/>
  <c r="D566" i="13"/>
  <c r="D567" i="13"/>
  <c r="D568" i="13"/>
  <c r="D569" i="13"/>
  <c r="D570" i="13"/>
  <c r="D571" i="13"/>
  <c r="D572" i="13"/>
  <c r="D573" i="13"/>
  <c r="D574" i="13"/>
  <c r="D575" i="13"/>
  <c r="D576" i="13"/>
  <c r="D577" i="13"/>
  <c r="D578" i="13"/>
  <c r="D579" i="13"/>
  <c r="D580" i="13"/>
  <c r="D581" i="13"/>
  <c r="D582" i="13"/>
  <c r="D583" i="13"/>
  <c r="D584" i="13"/>
  <c r="D585" i="13"/>
  <c r="D586" i="13"/>
  <c r="D587" i="13"/>
  <c r="D588" i="13"/>
  <c r="D589" i="13"/>
  <c r="D590" i="13"/>
  <c r="D591" i="13"/>
  <c r="D592" i="13"/>
  <c r="D593" i="13"/>
  <c r="D594" i="13"/>
  <c r="D595" i="13"/>
  <c r="D596" i="13"/>
  <c r="D597" i="13"/>
  <c r="D598" i="13"/>
  <c r="D599" i="13"/>
  <c r="D600" i="13"/>
  <c r="D601" i="13"/>
  <c r="D602" i="13"/>
  <c r="D603" i="13"/>
  <c r="D604" i="13"/>
  <c r="D605" i="13"/>
  <c r="D606" i="13"/>
  <c r="D607" i="13"/>
  <c r="D608" i="13"/>
  <c r="D609" i="13"/>
  <c r="D610" i="13"/>
  <c r="D611" i="13"/>
  <c r="D612" i="13"/>
  <c r="D613" i="13"/>
  <c r="D614" i="13"/>
  <c r="D615" i="13"/>
  <c r="D616" i="13"/>
  <c r="D617" i="13"/>
  <c r="D618" i="13"/>
  <c r="D619" i="13"/>
  <c r="D620" i="13"/>
  <c r="D621" i="13"/>
  <c r="D622" i="13"/>
  <c r="D623" i="13"/>
  <c r="D624" i="13"/>
  <c r="D625" i="13"/>
  <c r="D626" i="13"/>
  <c r="D627" i="13"/>
  <c r="D628" i="13"/>
  <c r="D629" i="13"/>
  <c r="D630" i="13"/>
  <c r="D631" i="13"/>
  <c r="D632" i="13"/>
  <c r="D633" i="13"/>
  <c r="D634" i="13"/>
  <c r="D635" i="13"/>
  <c r="D636" i="13"/>
  <c r="D637" i="13"/>
  <c r="D638" i="13"/>
  <c r="D639" i="13"/>
  <c r="D640" i="13"/>
  <c r="D641" i="13"/>
  <c r="D642" i="13"/>
  <c r="D643" i="13"/>
  <c r="D644" i="13"/>
  <c r="D645" i="13"/>
  <c r="D646" i="13"/>
  <c r="D647" i="13"/>
  <c r="D648" i="13"/>
  <c r="D649" i="13"/>
  <c r="D650" i="13"/>
  <c r="D651" i="13"/>
  <c r="D652" i="13"/>
  <c r="D653" i="13"/>
  <c r="D654" i="13"/>
  <c r="D655" i="13"/>
  <c r="D656" i="13"/>
  <c r="D657" i="13"/>
  <c r="D658" i="13"/>
  <c r="D659" i="13"/>
  <c r="D660" i="13"/>
  <c r="D661" i="13"/>
  <c r="D662" i="13"/>
  <c r="D663" i="13"/>
  <c r="D664" i="13"/>
  <c r="D665" i="13"/>
  <c r="D666" i="13"/>
  <c r="D667" i="13"/>
  <c r="D668" i="13"/>
  <c r="D669" i="13"/>
  <c r="D670" i="13"/>
  <c r="D671" i="13"/>
  <c r="D672" i="13"/>
  <c r="D673" i="13"/>
  <c r="D674" i="13"/>
  <c r="D675" i="13"/>
  <c r="D676" i="13"/>
  <c r="D677" i="13"/>
  <c r="D678" i="13"/>
  <c r="D679" i="13"/>
  <c r="D680" i="13"/>
  <c r="D681" i="13"/>
  <c r="D682" i="13"/>
  <c r="D683" i="13"/>
  <c r="D684" i="13"/>
  <c r="D685" i="13"/>
  <c r="D686" i="13"/>
  <c r="D687" i="13"/>
  <c r="D688" i="13"/>
  <c r="D689" i="13"/>
  <c r="D690" i="13"/>
  <c r="D691" i="13"/>
  <c r="D692" i="13"/>
  <c r="D693" i="13"/>
  <c r="D694" i="13"/>
  <c r="D695" i="13"/>
  <c r="D696" i="13"/>
  <c r="D697" i="13"/>
  <c r="D698" i="13"/>
  <c r="D699" i="13"/>
  <c r="D700" i="13"/>
  <c r="D701" i="13"/>
  <c r="D702" i="13"/>
  <c r="D703" i="13"/>
  <c r="D704" i="13"/>
  <c r="D705" i="13"/>
  <c r="D706" i="13"/>
  <c r="D707" i="13"/>
  <c r="D708" i="13"/>
  <c r="D709" i="13"/>
  <c r="D710" i="13"/>
  <c r="D711" i="13"/>
  <c r="D712" i="13"/>
  <c r="D713" i="13"/>
  <c r="D714" i="13"/>
  <c r="D715" i="13"/>
  <c r="D716" i="13"/>
  <c r="D717" i="13"/>
  <c r="D718" i="13"/>
  <c r="D719" i="13"/>
  <c r="D720" i="13"/>
  <c r="D721" i="13"/>
  <c r="D722" i="13"/>
  <c r="D723" i="13"/>
  <c r="D724" i="13"/>
  <c r="D725" i="13"/>
  <c r="D726" i="13"/>
  <c r="D727" i="13"/>
  <c r="D728" i="13"/>
  <c r="D729" i="13"/>
  <c r="D730" i="13"/>
  <c r="D731" i="13"/>
  <c r="D732" i="13"/>
  <c r="D733" i="13"/>
  <c r="D734" i="13"/>
  <c r="D735" i="13"/>
  <c r="D736" i="13"/>
  <c r="D737" i="13"/>
  <c r="D738" i="13"/>
  <c r="D739" i="13"/>
  <c r="D740" i="13"/>
  <c r="D741" i="13"/>
  <c r="D742" i="13"/>
  <c r="D743" i="13"/>
  <c r="D744" i="13"/>
  <c r="D745" i="13"/>
  <c r="D746" i="13"/>
  <c r="D747" i="13"/>
  <c r="D748" i="13"/>
  <c r="D749" i="13"/>
  <c r="D750" i="13"/>
  <c r="D751" i="13"/>
  <c r="D752" i="13"/>
  <c r="D753" i="13"/>
  <c r="D754" i="13"/>
  <c r="D755" i="13"/>
  <c r="D756" i="13"/>
  <c r="D757" i="13"/>
  <c r="D758" i="13"/>
  <c r="D759" i="13"/>
  <c r="D760" i="13"/>
  <c r="D761" i="13"/>
  <c r="D762" i="13"/>
  <c r="D763" i="13"/>
  <c r="D764" i="13"/>
  <c r="D765" i="13"/>
  <c r="D766" i="13"/>
  <c r="D767" i="13"/>
  <c r="D768" i="13"/>
  <c r="D769" i="13"/>
  <c r="D770" i="13"/>
  <c r="D771" i="13"/>
  <c r="D772" i="13"/>
  <c r="D773" i="13"/>
  <c r="D774" i="13"/>
  <c r="D775" i="13"/>
  <c r="D776" i="13"/>
  <c r="D777" i="13"/>
  <c r="D778" i="13"/>
  <c r="D779" i="13"/>
  <c r="D780" i="13"/>
  <c r="D781" i="13"/>
  <c r="D782" i="13"/>
  <c r="D783" i="13"/>
  <c r="D784" i="13"/>
  <c r="D785" i="13"/>
  <c r="D786" i="13"/>
  <c r="D787" i="13"/>
  <c r="D788" i="13"/>
  <c r="D789" i="13"/>
  <c r="D790" i="13"/>
  <c r="D791" i="13"/>
  <c r="D792" i="13"/>
  <c r="D793" i="13"/>
  <c r="D794" i="13"/>
  <c r="D795" i="13"/>
  <c r="D796" i="13"/>
  <c r="D797" i="13"/>
  <c r="D798" i="13"/>
  <c r="D799" i="13"/>
  <c r="D800" i="13"/>
  <c r="D801" i="13"/>
  <c r="D802" i="13"/>
  <c r="D803" i="13"/>
  <c r="D804" i="13"/>
  <c r="D805" i="13"/>
  <c r="D806" i="13"/>
  <c r="D807" i="13"/>
  <c r="D808" i="13"/>
  <c r="D809" i="13"/>
  <c r="D810" i="13"/>
  <c r="D811" i="13"/>
  <c r="D812" i="13"/>
  <c r="D813" i="13"/>
  <c r="D814" i="13"/>
  <c r="D815" i="13"/>
  <c r="D816" i="13"/>
  <c r="D817" i="13"/>
  <c r="D818" i="13"/>
  <c r="D819" i="13"/>
  <c r="D820" i="13"/>
  <c r="D821" i="13"/>
  <c r="D822" i="13"/>
  <c r="D823" i="13"/>
  <c r="D824" i="13"/>
  <c r="D825" i="13"/>
  <c r="D826" i="13"/>
  <c r="D827" i="13"/>
  <c r="D828" i="13"/>
  <c r="D829" i="13"/>
  <c r="D830" i="13"/>
  <c r="D831" i="13"/>
  <c r="D832" i="13"/>
  <c r="D833" i="13"/>
  <c r="D834" i="13"/>
  <c r="D835" i="13"/>
  <c r="D836" i="13"/>
  <c r="D837" i="13"/>
  <c r="D838" i="13"/>
  <c r="D839" i="13"/>
  <c r="D840" i="13"/>
  <c r="D841" i="13"/>
  <c r="D842" i="13"/>
  <c r="D843" i="13"/>
  <c r="D844" i="13"/>
  <c r="D845" i="13"/>
  <c r="D846" i="13"/>
  <c r="D847" i="13"/>
  <c r="D848" i="13"/>
  <c r="D849" i="13"/>
  <c r="D850" i="13"/>
  <c r="D851" i="13"/>
  <c r="D852" i="13"/>
  <c r="D853" i="13"/>
  <c r="D854" i="13"/>
  <c r="D855" i="13"/>
  <c r="D856" i="13"/>
  <c r="D857" i="13"/>
  <c r="D858" i="13"/>
  <c r="D859" i="13"/>
  <c r="D860" i="13"/>
  <c r="D861" i="13"/>
  <c r="D862" i="13"/>
  <c r="D863" i="13"/>
  <c r="D864" i="13"/>
  <c r="D865" i="13"/>
  <c r="D866" i="13"/>
  <c r="D867" i="13"/>
  <c r="D868" i="13"/>
  <c r="D869" i="13"/>
  <c r="D870" i="13"/>
  <c r="D871" i="13"/>
  <c r="D872" i="13"/>
  <c r="D873" i="13"/>
  <c r="D874" i="13"/>
  <c r="D875" i="13"/>
  <c r="D876" i="13"/>
  <c r="D877" i="13"/>
  <c r="D878" i="13"/>
  <c r="D879" i="13"/>
  <c r="D880" i="13"/>
  <c r="D881" i="13"/>
  <c r="D882" i="13"/>
  <c r="D883" i="13"/>
  <c r="D884" i="13"/>
  <c r="D885" i="13"/>
  <c r="D886" i="13"/>
  <c r="D887" i="13"/>
  <c r="D888" i="13"/>
  <c r="D889" i="13"/>
  <c r="D890" i="13"/>
  <c r="D891" i="13"/>
  <c r="D892" i="13"/>
  <c r="D893" i="13"/>
  <c r="D894" i="13"/>
  <c r="D895" i="13"/>
  <c r="D896" i="13"/>
  <c r="D897" i="13"/>
  <c r="D898" i="13"/>
  <c r="D899" i="13"/>
  <c r="D900" i="13"/>
  <c r="D901" i="13"/>
  <c r="D902" i="13"/>
  <c r="D903" i="13"/>
  <c r="D904" i="13"/>
  <c r="D905" i="13"/>
  <c r="D906" i="13"/>
  <c r="D907" i="13"/>
  <c r="D908" i="13"/>
  <c r="D909" i="13"/>
  <c r="D910" i="13"/>
  <c r="D911" i="13"/>
  <c r="D912" i="13"/>
  <c r="D913" i="13"/>
  <c r="D914" i="13"/>
  <c r="D915" i="13"/>
  <c r="D916" i="13"/>
  <c r="D917" i="13"/>
  <c r="D918" i="13"/>
  <c r="D919" i="13"/>
  <c r="D920" i="13"/>
  <c r="D921" i="13"/>
  <c r="D922" i="13"/>
  <c r="D923" i="13"/>
  <c r="D924" i="13"/>
  <c r="D925" i="13"/>
  <c r="D926" i="13"/>
  <c r="D927" i="13"/>
  <c r="D928" i="13"/>
  <c r="D929" i="13"/>
  <c r="D930" i="13"/>
  <c r="D931" i="13"/>
  <c r="D932" i="13"/>
  <c r="D933" i="13"/>
  <c r="D934" i="13"/>
  <c r="D935" i="13"/>
  <c r="D936" i="13"/>
  <c r="D937" i="13"/>
  <c r="D938" i="13"/>
  <c r="D939" i="13"/>
  <c r="D940" i="13"/>
  <c r="D941" i="13"/>
  <c r="D942" i="13"/>
  <c r="D943" i="13"/>
  <c r="D944" i="13"/>
  <c r="D945" i="13"/>
  <c r="D946" i="13"/>
  <c r="D947" i="13"/>
  <c r="D948" i="13"/>
  <c r="D949" i="13"/>
  <c r="D950" i="13"/>
  <c r="D951" i="13"/>
  <c r="D952" i="13"/>
  <c r="D953" i="13"/>
  <c r="D954" i="13"/>
  <c r="D955" i="13"/>
  <c r="D956" i="13"/>
  <c r="D957" i="13"/>
  <c r="D958" i="13"/>
  <c r="D959" i="13"/>
  <c r="D960" i="13"/>
  <c r="D961" i="13"/>
  <c r="D962" i="13"/>
  <c r="D963" i="13"/>
  <c r="D964" i="13"/>
  <c r="D965" i="13"/>
  <c r="D966" i="13"/>
  <c r="D967" i="13"/>
  <c r="D968" i="13"/>
  <c r="D969" i="13"/>
  <c r="D970" i="13"/>
  <c r="D971" i="13"/>
  <c r="D972" i="13"/>
  <c r="D973" i="13"/>
  <c r="D974" i="13"/>
  <c r="D975" i="13"/>
  <c r="D976" i="13"/>
  <c r="D977" i="13"/>
  <c r="D978" i="13"/>
  <c r="D979" i="13"/>
  <c r="D980" i="13"/>
  <c r="D981" i="13"/>
  <c r="D982" i="13"/>
  <c r="D983" i="13"/>
  <c r="D984" i="13"/>
  <c r="D985" i="13"/>
  <c r="D986" i="13"/>
  <c r="D987" i="13"/>
  <c r="D988" i="13"/>
  <c r="D989" i="13"/>
  <c r="D990" i="13"/>
  <c r="D991" i="13"/>
  <c r="D992" i="13"/>
  <c r="D993" i="13"/>
  <c r="D994" i="13"/>
  <c r="D995" i="13"/>
  <c r="D996" i="13"/>
  <c r="D997" i="13"/>
  <c r="D998" i="13"/>
  <c r="D999" i="13"/>
  <c r="D1000" i="13"/>
  <c r="D1001" i="13"/>
  <c r="D2" i="13"/>
  <c r="K75" i="12"/>
  <c r="K73" i="12"/>
  <c r="K65" i="12"/>
  <c r="K66" i="12"/>
  <c r="K67" i="12"/>
  <c r="K68" i="12"/>
  <c r="K69" i="12"/>
  <c r="K70" i="12"/>
  <c r="K71" i="12"/>
  <c r="K72" i="12"/>
  <c r="K64" i="12"/>
  <c r="J65" i="12"/>
  <c r="J66" i="12"/>
  <c r="J67" i="12"/>
  <c r="J68" i="12"/>
  <c r="J69" i="12"/>
  <c r="J70" i="12"/>
  <c r="J71" i="12"/>
  <c r="J72" i="12"/>
  <c r="I73" i="12"/>
  <c r="J64" i="12"/>
  <c r="I60" i="12"/>
  <c r="I65" i="12"/>
  <c r="I66" i="12"/>
  <c r="I67" i="12"/>
  <c r="I68" i="12"/>
  <c r="I69" i="12"/>
  <c r="I70" i="12"/>
  <c r="I71" i="12"/>
  <c r="I72" i="12"/>
  <c r="I64" i="12"/>
  <c r="K49" i="12"/>
  <c r="K47" i="12"/>
  <c r="K41" i="12"/>
  <c r="K42" i="12"/>
  <c r="K43" i="12"/>
  <c r="K44" i="12"/>
  <c r="K45" i="12"/>
  <c r="K46" i="12"/>
  <c r="K40" i="12"/>
  <c r="J41" i="12"/>
  <c r="J42" i="12"/>
  <c r="J43" i="12"/>
  <c r="J44" i="12"/>
  <c r="J45" i="12"/>
  <c r="J46" i="12"/>
  <c r="J40" i="12"/>
  <c r="I36" i="12"/>
  <c r="H41" i="12"/>
  <c r="H42" i="12"/>
  <c r="H43" i="12"/>
  <c r="H44" i="12"/>
  <c r="H45" i="12"/>
  <c r="H46" i="12"/>
  <c r="H47" i="12"/>
  <c r="H40" i="12"/>
  <c r="F10" i="11"/>
  <c r="F31" i="11"/>
  <c r="F14" i="11"/>
  <c r="F24" i="11"/>
  <c r="F32" i="11"/>
  <c r="F33" i="11"/>
  <c r="I5" i="11"/>
  <c r="I6" i="11"/>
  <c r="F11" i="11"/>
  <c r="F15" i="11"/>
  <c r="F22" i="11"/>
  <c r="F28" i="11"/>
  <c r="F21" i="11"/>
  <c r="F23" i="11"/>
  <c r="F25" i="11"/>
  <c r="F30" i="11"/>
  <c r="F29" i="11"/>
  <c r="F34" i="11"/>
  <c r="F35" i="11"/>
  <c r="L4" i="10"/>
  <c r="L5" i="10"/>
  <c r="I14" i="10"/>
  <c r="L8" i="10"/>
  <c r="L9" i="10"/>
  <c r="I15" i="10"/>
  <c r="I16" i="10"/>
  <c r="I17" i="10"/>
  <c r="I23" i="10"/>
  <c r="I24" i="10"/>
  <c r="I25" i="10"/>
  <c r="I26" i="10"/>
  <c r="I27" i="10"/>
  <c r="I28" i="10"/>
  <c r="I30" i="10"/>
  <c r="L3" i="10"/>
  <c r="L7" i="10"/>
  <c r="I18" i="10"/>
  <c r="I19" i="10"/>
  <c r="G18" i="9"/>
  <c r="G17" i="9"/>
  <c r="G14" i="9"/>
  <c r="G13" i="9"/>
  <c r="G15" i="9"/>
  <c r="H16" i="9"/>
  <c r="C20" i="8"/>
  <c r="C10" i="8"/>
  <c r="G5" i="8"/>
  <c r="C8" i="8"/>
  <c r="E10" i="8"/>
  <c r="F25" i="8"/>
  <c r="F26" i="8"/>
  <c r="C28" i="8"/>
  <c r="E28" i="8"/>
  <c r="G6" i="8"/>
  <c r="G7" i="8"/>
  <c r="C9" i="8"/>
  <c r="E9" i="8"/>
  <c r="I14"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Dinesh Kumar</author>
  </authors>
  <commentList>
    <comment ref="B1" authorId="0" shapeId="0" xr:uid="{34FA2E40-00A9-4022-B838-E4492EB170AD}">
      <text>
        <r>
          <rPr>
            <b/>
            <sz val="9"/>
            <color rgb="FF000000"/>
            <rFont val="Tahoma"/>
            <family val="2"/>
          </rPr>
          <t>Dinesh Kumar:</t>
        </r>
        <r>
          <rPr>
            <sz val="9"/>
            <color rgb="FF000000"/>
            <rFont val="Tahoma"/>
            <family val="2"/>
          </rPr>
          <t xml:space="preserve">
</t>
        </r>
        <r>
          <rPr>
            <sz val="9"/>
            <color rgb="FF000000"/>
            <rFont val="Tahoma"/>
            <family val="2"/>
          </rPr>
          <t xml:space="preserve">Conversion Status
</t>
        </r>
      </text>
    </comment>
    <comment ref="C1" authorId="0" shapeId="0" xr:uid="{B51A764E-EC5A-45CE-ABA7-7D0316751A0D}">
      <text>
        <r>
          <rPr>
            <b/>
            <sz val="9"/>
            <color rgb="FF000000"/>
            <rFont val="Tahoma"/>
            <family val="2"/>
          </rPr>
          <t>Dinesh Kumar:</t>
        </r>
        <r>
          <rPr>
            <sz val="9"/>
            <color rgb="FF000000"/>
            <rFont val="Tahoma"/>
            <family val="2"/>
          </rPr>
          <t xml:space="preserve">
</t>
        </r>
        <r>
          <rPr>
            <sz val="9"/>
            <color rgb="FF000000"/>
            <rFont val="Tahoma"/>
            <family val="2"/>
          </rPr>
          <t xml:space="preserve">Conversion Status
</t>
        </r>
        <r>
          <rPr>
            <sz val="9"/>
            <color rgb="FF000000"/>
            <rFont val="Tahoma"/>
            <family val="2"/>
          </rPr>
          <t xml:space="preserve">
</t>
        </r>
        <r>
          <rPr>
            <sz val="9"/>
            <color rgb="FF000000"/>
            <rFont val="Tahoma"/>
            <family val="2"/>
          </rPr>
          <t xml:space="preserve">1 = lead won
</t>
        </r>
        <r>
          <rPr>
            <sz val="9"/>
            <color rgb="FF000000"/>
            <rFont val="Tahoma"/>
            <family val="2"/>
          </rPr>
          <t xml:space="preserve">
</t>
        </r>
        <r>
          <rPr>
            <sz val="9"/>
            <color rgb="FF000000"/>
            <rFont val="Tahoma"/>
            <family val="2"/>
          </rPr>
          <t>0 = lead lost</t>
        </r>
      </text>
    </comment>
    <comment ref="D1" authorId="0" shapeId="0" xr:uid="{3687F974-9655-4D05-B231-C3239511A4AA}">
      <text>
        <r>
          <rPr>
            <b/>
            <sz val="9"/>
            <color rgb="FF000000"/>
            <rFont val="Tahoma"/>
            <family val="2"/>
          </rPr>
          <t>Dinesh Kumar:</t>
        </r>
        <r>
          <rPr>
            <sz val="9"/>
            <color rgb="FF000000"/>
            <rFont val="Tahoma"/>
            <family val="2"/>
          </rPr>
          <t xml:space="preserve">
</t>
        </r>
        <r>
          <rPr>
            <sz val="9"/>
            <color rgb="FF000000"/>
            <rFont val="Tahoma"/>
            <family val="2"/>
          </rPr>
          <t>Product Line as defined in Exhibit 2</t>
        </r>
      </text>
    </comment>
    <comment ref="E1" authorId="0" shapeId="0" xr:uid="{7F67F3A9-6412-47C9-A4D7-BA2A0940FB0D}">
      <text>
        <r>
          <rPr>
            <b/>
            <sz val="9"/>
            <color rgb="FF000000"/>
            <rFont val="Tahoma"/>
            <family val="2"/>
          </rPr>
          <t>Dinesh Kumar:</t>
        </r>
        <r>
          <rPr>
            <sz val="9"/>
            <color rgb="FF000000"/>
            <rFont val="Tahoma"/>
            <family val="2"/>
          </rPr>
          <t xml:space="preserve">
</t>
        </r>
        <r>
          <rPr>
            <sz val="9"/>
            <color rgb="FF000000"/>
            <rFont val="Tahoma"/>
            <family val="2"/>
          </rPr>
          <t>Industry Type</t>
        </r>
      </text>
    </comment>
    <comment ref="F1" authorId="0" shapeId="0" xr:uid="{BBC0A016-50CF-4C25-9D9A-13142B27CBBA}">
      <text>
        <r>
          <rPr>
            <b/>
            <sz val="9"/>
            <color rgb="FF000000"/>
            <rFont val="Tahoma"/>
            <family val="2"/>
          </rPr>
          <t>Dinesh Kumar:</t>
        </r>
        <r>
          <rPr>
            <sz val="9"/>
            <color rgb="FF000000"/>
            <rFont val="Tahoma"/>
            <family val="2"/>
          </rPr>
          <t xml:space="preserve">
</t>
        </r>
        <r>
          <rPr>
            <sz val="9"/>
            <color rgb="FF000000"/>
            <rFont val="Tahoma"/>
            <family val="2"/>
          </rPr>
          <t>Location of the customer</t>
        </r>
      </text>
    </comment>
    <comment ref="G1" authorId="0" shapeId="0" xr:uid="{DC90C91E-E6E3-4CB3-B365-9C7E0CA071CE}">
      <text>
        <r>
          <rPr>
            <b/>
            <sz val="9"/>
            <color rgb="FF000000"/>
            <rFont val="Tahoma"/>
            <family val="2"/>
          </rPr>
          <t>Dinesh Kumar:</t>
        </r>
        <r>
          <rPr>
            <sz val="9"/>
            <color rgb="FF000000"/>
            <rFont val="Tahoma"/>
            <family val="2"/>
          </rPr>
          <t xml:space="preserve">
</t>
        </r>
        <r>
          <rPr>
            <sz val="9"/>
            <color rgb="FF000000"/>
            <rFont val="Tahoma"/>
            <family val="2"/>
          </rPr>
          <t>Relative strength of the product in the market as per third party ranking.  Higher the value indicated better strength</t>
        </r>
      </text>
    </comment>
    <comment ref="I1" authorId="0" shapeId="0" xr:uid="{D8EFD895-8DD2-4A26-86B3-E916D152DED5}">
      <text>
        <r>
          <rPr>
            <b/>
            <sz val="9"/>
            <color rgb="FF000000"/>
            <rFont val="Tahoma"/>
            <family val="2"/>
          </rPr>
          <t>Dinesh Kumar:</t>
        </r>
        <r>
          <rPr>
            <sz val="9"/>
            <color rgb="FF000000"/>
            <rFont val="Tahoma"/>
            <family val="2"/>
          </rPr>
          <t xml:space="preserve">
</t>
        </r>
        <r>
          <rPr>
            <sz val="9"/>
            <color rgb="FF000000"/>
            <rFont val="Tahoma"/>
            <family val="2"/>
          </rPr>
          <t>Estimated value of the sales in millions of dollars</t>
        </r>
      </text>
    </comment>
    <comment ref="J1" authorId="0" shapeId="0" xr:uid="{28EE34C8-3395-42B2-986E-37BF6125D35C}">
      <text>
        <r>
          <rPr>
            <b/>
            <sz val="9"/>
            <color rgb="FF000000"/>
            <rFont val="Tahoma"/>
            <family val="2"/>
          </rPr>
          <t>Dinesh Kumar:</t>
        </r>
        <r>
          <rPr>
            <sz val="9"/>
            <color rgb="FF000000"/>
            <rFont val="Tahoma"/>
            <family val="2"/>
          </rPr>
          <t xml:space="preserve">
</t>
        </r>
        <r>
          <rPr>
            <sz val="9"/>
            <color rgb="FF000000"/>
            <rFont val="Tahoma"/>
            <family val="2"/>
          </rPr>
          <t xml:space="preserve">Profit percentage </t>
        </r>
      </text>
    </comment>
    <comment ref="K1" authorId="0" shapeId="0" xr:uid="{1B61165B-84B4-4F4D-8F75-6878F995E9A9}">
      <text>
        <r>
          <rPr>
            <b/>
            <sz val="9"/>
            <color rgb="FF000000"/>
            <rFont val="Tahoma"/>
            <family val="2"/>
          </rPr>
          <t>Dinesh Kumar:</t>
        </r>
        <r>
          <rPr>
            <sz val="9"/>
            <color rgb="FF000000"/>
            <rFont val="Tahoma"/>
            <family val="2"/>
          </rPr>
          <t xml:space="preserve">
</t>
        </r>
        <r>
          <rPr>
            <sz val="9"/>
            <color rgb="FF000000"/>
            <rFont val="Tahoma"/>
            <family val="2"/>
          </rPr>
          <t>Proportion of WSES in sales value</t>
        </r>
      </text>
    </comment>
    <comment ref="L1" authorId="0" shapeId="0" xr:uid="{E3D4DFAC-9EF8-4E3D-A2E3-DBC8D150D8EF}">
      <text>
        <r>
          <rPr>
            <b/>
            <sz val="9"/>
            <color rgb="FF000000"/>
            <rFont val="Tahoma"/>
            <family val="2"/>
          </rPr>
          <t>Dinesh Kumar:</t>
        </r>
        <r>
          <rPr>
            <sz val="9"/>
            <color rgb="FF000000"/>
            <rFont val="Tahoma"/>
            <family val="2"/>
          </rPr>
          <t xml:space="preserve">
</t>
        </r>
        <r>
          <rPr>
            <sz val="9"/>
            <color rgb="FF000000"/>
            <rFont val="Tahoma"/>
            <family val="2"/>
          </rPr>
          <t>Opinion based classification of leads by sales team (Exhibit 2)</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Dinesh Kumar</author>
  </authors>
  <commentList>
    <comment ref="A1" authorId="0" shapeId="0" xr:uid="{70FC237B-3E9F-44DA-9304-9D41FBD4E00B}">
      <text>
        <r>
          <rPr>
            <b/>
            <sz val="9"/>
            <color rgb="FF000000"/>
            <rFont val="Tahoma"/>
            <family val="2"/>
          </rPr>
          <t>Dinesh Kumar:</t>
        </r>
        <r>
          <rPr>
            <sz val="9"/>
            <color rgb="FF000000"/>
            <rFont val="Tahoma"/>
            <family val="2"/>
          </rPr>
          <t xml:space="preserve">
</t>
        </r>
        <r>
          <rPr>
            <sz val="9"/>
            <color rgb="FF000000"/>
            <rFont val="Tahoma"/>
            <family val="2"/>
          </rPr>
          <t xml:space="preserve">Profit percentage </t>
        </r>
      </text>
    </comment>
    <comment ref="B1" authorId="0" shapeId="0" xr:uid="{C2340BFD-8F47-4941-9AE9-DCB92D2D26E7}">
      <text>
        <r>
          <rPr>
            <b/>
            <sz val="9"/>
            <color rgb="FF000000"/>
            <rFont val="Tahoma"/>
            <family val="2"/>
          </rPr>
          <t>Dinesh Kumar:</t>
        </r>
        <r>
          <rPr>
            <sz val="9"/>
            <color rgb="FF000000"/>
            <rFont val="Tahoma"/>
            <family val="2"/>
          </rPr>
          <t xml:space="preserve">
</t>
        </r>
        <r>
          <rPr>
            <sz val="9"/>
            <color rgb="FF000000"/>
            <rFont val="Tahoma"/>
            <family val="2"/>
          </rPr>
          <t>Estimated value of the sales in millions of dollars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Dinesh Kumar</author>
  </authors>
  <commentList>
    <comment ref="A1" authorId="0" shapeId="0" xr:uid="{273AD490-4FE2-4112-89D9-2335473CEE27}">
      <text>
        <r>
          <rPr>
            <b/>
            <sz val="9"/>
            <color rgb="FF000000"/>
            <rFont val="Tahoma"/>
            <family val="2"/>
          </rPr>
          <t>Dinesh Kumar:</t>
        </r>
        <r>
          <rPr>
            <sz val="9"/>
            <color rgb="FF000000"/>
            <rFont val="Tahoma"/>
            <family val="2"/>
          </rPr>
          <t xml:space="preserve">
</t>
        </r>
        <r>
          <rPr>
            <sz val="9"/>
            <color rgb="FF000000"/>
            <rFont val="Tahoma"/>
            <family val="2"/>
          </rPr>
          <t xml:space="preserve">Conversion Status
</t>
        </r>
      </text>
    </comment>
    <comment ref="B1" authorId="0" shapeId="0" xr:uid="{D80F4FD7-9C9B-427E-867B-1CB0EFEE5547}">
      <text>
        <r>
          <rPr>
            <b/>
            <sz val="9"/>
            <color rgb="FF000000"/>
            <rFont val="Tahoma"/>
            <family val="2"/>
          </rPr>
          <t>Dinesh Kumar:</t>
        </r>
        <r>
          <rPr>
            <sz val="9"/>
            <color rgb="FF000000"/>
            <rFont val="Tahoma"/>
            <family val="2"/>
          </rPr>
          <t xml:space="preserve">
</t>
        </r>
        <r>
          <rPr>
            <sz val="9"/>
            <color rgb="FF000000"/>
            <rFont val="Tahoma"/>
            <family val="2"/>
          </rPr>
          <t>Proportion of WSES in sales value</t>
        </r>
      </text>
    </comment>
    <comment ref="C1" authorId="0" shapeId="0" xr:uid="{C0034EDA-64A3-45A1-B338-4364629DF581}">
      <text>
        <r>
          <rPr>
            <b/>
            <sz val="9"/>
            <color rgb="FF000000"/>
            <rFont val="Tahoma"/>
            <family val="2"/>
          </rPr>
          <t>Dinesh Kumar:</t>
        </r>
        <r>
          <rPr>
            <sz val="9"/>
            <color rgb="FF000000"/>
            <rFont val="Tahoma"/>
            <family val="2"/>
          </rPr>
          <t xml:space="preserve">
</t>
        </r>
        <r>
          <rPr>
            <sz val="9"/>
            <color rgb="FF000000"/>
            <rFont val="Tahoma"/>
            <family val="2"/>
          </rPr>
          <t xml:space="preserve">Conversion Status
</t>
        </r>
      </text>
    </comment>
    <comment ref="D1" authorId="0" shapeId="0" xr:uid="{0B9246AF-BDF9-41AD-AAD1-C6A21DB923B9}">
      <text>
        <r>
          <rPr>
            <b/>
            <sz val="9"/>
            <color rgb="FF000000"/>
            <rFont val="Tahoma"/>
            <family val="2"/>
          </rPr>
          <t>Dinesh Kumar:</t>
        </r>
        <r>
          <rPr>
            <sz val="9"/>
            <color rgb="FF000000"/>
            <rFont val="Tahoma"/>
            <family val="2"/>
          </rPr>
          <t xml:space="preserve">
</t>
        </r>
        <r>
          <rPr>
            <sz val="9"/>
            <color rgb="FF000000"/>
            <rFont val="Tahoma"/>
            <family val="2"/>
          </rPr>
          <t>Proportion of WSES in sales value</t>
        </r>
      </text>
    </comment>
    <comment ref="E1" authorId="0" shapeId="0" xr:uid="{E53AEFE5-06D1-4DE6-9918-D8013610ABA9}">
      <text>
        <r>
          <rPr>
            <b/>
            <sz val="9"/>
            <color rgb="FF000000"/>
            <rFont val="Tahoma"/>
            <family val="2"/>
          </rPr>
          <t>Dinesh Kumar:</t>
        </r>
        <r>
          <rPr>
            <sz val="9"/>
            <color rgb="FF000000"/>
            <rFont val="Tahoma"/>
            <family val="2"/>
          </rPr>
          <t xml:space="preserve">
</t>
        </r>
        <r>
          <rPr>
            <sz val="9"/>
            <color rgb="FF000000"/>
            <rFont val="Tahoma"/>
            <family val="2"/>
          </rPr>
          <t xml:space="preserve">Conversion Status
</t>
        </r>
      </text>
    </comment>
    <comment ref="F1" authorId="0" shapeId="0" xr:uid="{0AE1E202-2004-4C28-ACEA-37685D9F69D1}">
      <text>
        <r>
          <rPr>
            <b/>
            <sz val="9"/>
            <color rgb="FF000000"/>
            <rFont val="Tahoma"/>
            <family val="2"/>
          </rPr>
          <t>Dinesh Kumar:</t>
        </r>
        <r>
          <rPr>
            <sz val="9"/>
            <color rgb="FF000000"/>
            <rFont val="Tahoma"/>
            <family val="2"/>
          </rPr>
          <t xml:space="preserve">
</t>
        </r>
        <r>
          <rPr>
            <sz val="9"/>
            <color rgb="FF000000"/>
            <rFont val="Tahoma"/>
            <family val="2"/>
          </rPr>
          <t>Proportion of WSES in sales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Dinesh Kumar</author>
  </authors>
  <commentList>
    <comment ref="K1" authorId="0" shapeId="0" xr:uid="{02ED086C-853C-374F-885D-17CB933AD756}">
      <text>
        <r>
          <rPr>
            <b/>
            <sz val="9"/>
            <color rgb="FF000000"/>
            <rFont val="Tahoma"/>
            <family val="2"/>
          </rPr>
          <t>Dinesh Kumar:</t>
        </r>
        <r>
          <rPr>
            <sz val="9"/>
            <color rgb="FF000000"/>
            <rFont val="Tahoma"/>
            <family val="2"/>
          </rPr>
          <t xml:space="preserve">
</t>
        </r>
        <r>
          <rPr>
            <sz val="9"/>
            <color rgb="FF000000"/>
            <rFont val="Tahoma"/>
            <family val="2"/>
          </rPr>
          <t>Estimated value of the sales in millions of dollars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Dinesh Kumar</author>
  </authors>
  <commentList>
    <comment ref="B1" authorId="0" shapeId="0" xr:uid="{D659A450-B4DB-284A-8DEF-D1E9DB5A3D0A}">
      <text>
        <r>
          <rPr>
            <b/>
            <sz val="9"/>
            <color rgb="FF000000"/>
            <rFont val="Tahoma"/>
            <family val="2"/>
          </rPr>
          <t>Dinesh Kumar:</t>
        </r>
        <r>
          <rPr>
            <sz val="9"/>
            <color rgb="FF000000"/>
            <rFont val="Tahoma"/>
            <family val="2"/>
          </rPr>
          <t xml:space="preserve">
</t>
        </r>
        <r>
          <rPr>
            <sz val="9"/>
            <color rgb="FF000000"/>
            <rFont val="Tahoma"/>
            <family val="2"/>
          </rPr>
          <t xml:space="preserve">Conversion Status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Dinesh Kumar</author>
  </authors>
  <commentList>
    <comment ref="B1" authorId="0" shapeId="0" xr:uid="{6CDB9B52-6351-5D43-B1F7-62E7553B57C4}">
      <text>
        <r>
          <rPr>
            <b/>
            <sz val="9"/>
            <color rgb="FF000000"/>
            <rFont val="Tahoma"/>
            <family val="2"/>
          </rPr>
          <t>Dinesh Kumar:</t>
        </r>
        <r>
          <rPr>
            <sz val="9"/>
            <color rgb="FF000000"/>
            <rFont val="Tahoma"/>
            <family val="2"/>
          </rPr>
          <t xml:space="preserve">
</t>
        </r>
        <r>
          <rPr>
            <sz val="9"/>
            <color rgb="FF000000"/>
            <rFont val="Tahoma"/>
            <family val="2"/>
          </rPr>
          <t xml:space="preserve">Conversion Status
</t>
        </r>
        <r>
          <rPr>
            <sz val="9"/>
            <color rgb="FF000000"/>
            <rFont val="Tahoma"/>
            <family val="2"/>
          </rPr>
          <t xml:space="preserve">
</t>
        </r>
        <r>
          <rPr>
            <sz val="9"/>
            <color rgb="FF000000"/>
            <rFont val="Tahoma"/>
            <family val="2"/>
          </rPr>
          <t xml:space="preserve">1 = lead won
</t>
        </r>
        <r>
          <rPr>
            <sz val="9"/>
            <color rgb="FF000000"/>
            <rFont val="Tahoma"/>
            <family val="2"/>
          </rPr>
          <t xml:space="preserve">
</t>
        </r>
        <r>
          <rPr>
            <sz val="9"/>
            <color rgb="FF000000"/>
            <rFont val="Tahoma"/>
            <family val="2"/>
          </rPr>
          <t>0 = lead lost</t>
        </r>
      </text>
    </comment>
    <comment ref="C1" authorId="0" shapeId="0" xr:uid="{C60E4E3B-4C6B-024F-BBDF-98582668FEEF}">
      <text>
        <r>
          <rPr>
            <b/>
            <sz val="9"/>
            <color rgb="FF000000"/>
            <rFont val="Tahoma"/>
            <family val="2"/>
          </rPr>
          <t>Dinesh Kumar:</t>
        </r>
        <r>
          <rPr>
            <sz val="9"/>
            <color rgb="FF000000"/>
            <rFont val="Tahoma"/>
            <family val="2"/>
          </rPr>
          <t xml:space="preserve">
</t>
        </r>
        <r>
          <rPr>
            <sz val="9"/>
            <color rgb="FF000000"/>
            <rFont val="Tahoma"/>
            <family val="2"/>
          </rPr>
          <t>Product Line as defined in Exhibit 2</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Dinesh Kumar</author>
  </authors>
  <commentList>
    <comment ref="B1" authorId="0" shapeId="0" xr:uid="{04D29BFB-5348-0546-9981-957133F6449E}">
      <text>
        <r>
          <rPr>
            <b/>
            <sz val="9"/>
            <color rgb="FF000000"/>
            <rFont val="Tahoma"/>
            <family val="2"/>
          </rPr>
          <t>Dinesh Kumar:</t>
        </r>
        <r>
          <rPr>
            <sz val="9"/>
            <color rgb="FF000000"/>
            <rFont val="Tahoma"/>
            <family val="2"/>
          </rPr>
          <t xml:space="preserve">
</t>
        </r>
        <r>
          <rPr>
            <sz val="9"/>
            <color rgb="FF000000"/>
            <rFont val="Tahoma"/>
            <family val="2"/>
          </rPr>
          <t>Product Line as defined in Exhibit 2</t>
        </r>
      </text>
    </comment>
    <comment ref="C1" authorId="0" shapeId="0" xr:uid="{11279399-7DE2-3E41-BA38-56C4EA8C9F67}">
      <text>
        <r>
          <rPr>
            <b/>
            <sz val="9"/>
            <color rgb="FF000000"/>
            <rFont val="Tahoma"/>
            <family val="2"/>
          </rPr>
          <t>Dinesh Kumar:</t>
        </r>
        <r>
          <rPr>
            <sz val="9"/>
            <color rgb="FF000000"/>
            <rFont val="Tahoma"/>
            <family val="2"/>
          </rPr>
          <t xml:space="preserve">
</t>
        </r>
        <r>
          <rPr>
            <sz val="9"/>
            <color rgb="FF000000"/>
            <rFont val="Tahoma"/>
            <family val="2"/>
          </rPr>
          <t>Estimated value of the sales in millions of dollars</t>
        </r>
      </text>
    </comment>
    <comment ref="F1" authorId="0" shapeId="0" xr:uid="{B5DDB848-DD21-3444-A437-8CD04F2EBB19}">
      <text>
        <r>
          <rPr>
            <b/>
            <sz val="9"/>
            <color rgb="FF000000"/>
            <rFont val="Tahoma"/>
            <family val="2"/>
          </rPr>
          <t>Dinesh Kumar:</t>
        </r>
        <r>
          <rPr>
            <sz val="9"/>
            <color rgb="FF000000"/>
            <rFont val="Tahoma"/>
            <family val="2"/>
          </rPr>
          <t xml:space="preserve">
</t>
        </r>
        <r>
          <rPr>
            <sz val="9"/>
            <color rgb="FF000000"/>
            <rFont val="Tahoma"/>
            <family val="2"/>
          </rPr>
          <t>Estimated value of the sales in millions of dollars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Dinesh Kumar</author>
  </authors>
  <commentList>
    <comment ref="B1" authorId="0" shapeId="0" xr:uid="{9469A41A-8AA1-9B4A-AE20-43C2A8F4E413}">
      <text>
        <r>
          <rPr>
            <b/>
            <sz val="9"/>
            <color rgb="FF000000"/>
            <rFont val="Tahoma"/>
            <family val="2"/>
          </rPr>
          <t>Dinesh Kumar:</t>
        </r>
        <r>
          <rPr>
            <sz val="9"/>
            <color rgb="FF000000"/>
            <rFont val="Tahoma"/>
            <family val="2"/>
          </rPr>
          <t xml:space="preserve">
</t>
        </r>
        <r>
          <rPr>
            <sz val="9"/>
            <color rgb="FF000000"/>
            <rFont val="Tahoma"/>
            <family val="2"/>
          </rPr>
          <t xml:space="preserve">Conversion Status
</t>
        </r>
      </text>
    </comment>
    <comment ref="C1" authorId="0" shapeId="0" xr:uid="{D36D252D-D90D-004C-A1CE-69FED3D0CF5B}">
      <text>
        <r>
          <rPr>
            <b/>
            <sz val="9"/>
            <color rgb="FF000000"/>
            <rFont val="Tahoma"/>
            <family val="2"/>
          </rPr>
          <t>Dinesh Kumar:</t>
        </r>
        <r>
          <rPr>
            <sz val="9"/>
            <color rgb="FF000000"/>
            <rFont val="Tahoma"/>
            <family val="2"/>
          </rPr>
          <t xml:space="preserve">
</t>
        </r>
        <r>
          <rPr>
            <sz val="9"/>
            <color rgb="FF000000"/>
            <rFont val="Tahoma"/>
            <family val="2"/>
          </rPr>
          <t>Product Line as defined in Exhibit 2</t>
        </r>
      </text>
    </comment>
    <comment ref="D1" authorId="0" shapeId="0" xr:uid="{825C47E9-9B7A-EE4E-9B32-D88A40876849}">
      <text>
        <r>
          <rPr>
            <b/>
            <sz val="9"/>
            <color rgb="FF000000"/>
            <rFont val="Tahoma"/>
            <family val="2"/>
          </rPr>
          <t>Dinesh Kumar:</t>
        </r>
        <r>
          <rPr>
            <sz val="9"/>
            <color rgb="FF000000"/>
            <rFont val="Tahoma"/>
            <family val="2"/>
          </rPr>
          <t xml:space="preserve">
</t>
        </r>
        <r>
          <rPr>
            <sz val="9"/>
            <color rgb="FF000000"/>
            <rFont val="Tahoma"/>
            <family val="2"/>
          </rPr>
          <t>Location of the customer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Dinesh Kumar</author>
  </authors>
  <commentList>
    <comment ref="B1" authorId="0" shapeId="0" xr:uid="{AF3D4D3F-067E-49CE-BBFE-3B1645763AB9}">
      <text>
        <r>
          <rPr>
            <b/>
            <sz val="9"/>
            <color rgb="FF000000"/>
            <rFont val="Tahoma"/>
            <family val="2"/>
          </rPr>
          <t>Dinesh Kumar:</t>
        </r>
        <r>
          <rPr>
            <sz val="9"/>
            <color rgb="FF000000"/>
            <rFont val="Tahoma"/>
            <family val="2"/>
          </rPr>
          <t xml:space="preserve">
</t>
        </r>
        <r>
          <rPr>
            <sz val="9"/>
            <color rgb="FF000000"/>
            <rFont val="Tahoma"/>
            <family val="2"/>
          </rPr>
          <t xml:space="preserve">Conversion Status
</t>
        </r>
      </text>
    </comment>
    <comment ref="C1" authorId="0" shapeId="0" xr:uid="{26428025-5272-4E50-B885-7219A29DB134}">
      <text>
        <r>
          <rPr>
            <b/>
            <sz val="9"/>
            <color rgb="FF000000"/>
            <rFont val="Tahoma"/>
            <family val="2"/>
          </rPr>
          <t>Dinesh Kumar:</t>
        </r>
        <r>
          <rPr>
            <sz val="9"/>
            <color rgb="FF000000"/>
            <rFont val="Tahoma"/>
            <family val="2"/>
          </rPr>
          <t xml:space="preserve">
</t>
        </r>
        <r>
          <rPr>
            <sz val="9"/>
            <color rgb="FF000000"/>
            <rFont val="Tahoma"/>
            <family val="2"/>
          </rPr>
          <t>Estimated value of the sales in millions of dollars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Dinesh Kumar</author>
  </authors>
  <commentList>
    <comment ref="A1" authorId="0" shapeId="0" xr:uid="{8F238698-A240-4C4A-B56D-CA659283024B}">
      <text>
        <r>
          <rPr>
            <b/>
            <sz val="9"/>
            <color rgb="FF000000"/>
            <rFont val="Tahoma"/>
            <family val="2"/>
          </rPr>
          <t>Dinesh Kumar:</t>
        </r>
        <r>
          <rPr>
            <sz val="9"/>
            <color rgb="FF000000"/>
            <rFont val="Tahoma"/>
            <family val="2"/>
          </rPr>
          <t xml:space="preserve">
</t>
        </r>
        <r>
          <rPr>
            <sz val="9"/>
            <color rgb="FF000000"/>
            <rFont val="Tahoma"/>
            <family val="2"/>
          </rPr>
          <t>Location of the customer</t>
        </r>
      </text>
    </comment>
    <comment ref="B1" authorId="0" shapeId="0" xr:uid="{1DE44F24-F3FD-924C-9628-F2FE8B5341C7}">
      <text>
        <r>
          <rPr>
            <b/>
            <sz val="9"/>
            <color rgb="FF000000"/>
            <rFont val="Tahoma"/>
            <family val="2"/>
          </rPr>
          <t>Dinesh Kumar:</t>
        </r>
        <r>
          <rPr>
            <sz val="9"/>
            <color rgb="FF000000"/>
            <rFont val="Tahoma"/>
            <family val="2"/>
          </rPr>
          <t xml:space="preserve">
</t>
        </r>
        <r>
          <rPr>
            <sz val="9"/>
            <color rgb="FF000000"/>
            <rFont val="Tahoma"/>
            <family val="2"/>
          </rPr>
          <t xml:space="preserve">Profit percentage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Dinesh Kumar</author>
  </authors>
  <commentList>
    <comment ref="B1" authorId="0" shapeId="0" xr:uid="{F640E454-C309-4BE0-A5E6-0A478BC0A1DF}">
      <text>
        <r>
          <rPr>
            <b/>
            <sz val="9"/>
            <color rgb="FF000000"/>
            <rFont val="Tahoma"/>
            <family val="2"/>
          </rPr>
          <t>Dinesh Kumar:</t>
        </r>
        <r>
          <rPr>
            <sz val="9"/>
            <color rgb="FF000000"/>
            <rFont val="Tahoma"/>
            <family val="2"/>
          </rPr>
          <t xml:space="preserve">
</t>
        </r>
        <r>
          <rPr>
            <sz val="9"/>
            <color rgb="FF000000"/>
            <rFont val="Tahoma"/>
            <family val="2"/>
          </rPr>
          <t xml:space="preserve">Profit percentage </t>
        </r>
      </text>
    </comment>
    <comment ref="C1" authorId="0" shapeId="0" xr:uid="{80895F64-7D91-479E-8E89-DA8E0DE10651}">
      <text>
        <r>
          <rPr>
            <b/>
            <sz val="9"/>
            <color rgb="FF000000"/>
            <rFont val="Tahoma"/>
            <family val="2"/>
          </rPr>
          <t>Dinesh Kumar:</t>
        </r>
        <r>
          <rPr>
            <sz val="9"/>
            <color rgb="FF000000"/>
            <rFont val="Tahoma"/>
            <family val="2"/>
          </rPr>
          <t xml:space="preserve">
</t>
        </r>
        <r>
          <rPr>
            <sz val="9"/>
            <color rgb="FF000000"/>
            <rFont val="Tahoma"/>
            <family val="2"/>
          </rPr>
          <t>Proportion of WSES in sales value</t>
        </r>
      </text>
    </comment>
  </commentList>
</comments>
</file>

<file path=xl/sharedStrings.xml><?xml version="1.0" encoding="utf-8"?>
<sst xmlns="http://schemas.openxmlformats.org/spreadsheetml/2006/main" count="15389" uniqueCount="284">
  <si>
    <t>Opportunity No.</t>
  </si>
  <si>
    <t>Reporting Status</t>
  </si>
  <si>
    <t>Product</t>
  </si>
  <si>
    <t>Industry</t>
  </si>
  <si>
    <t>Region</t>
  </si>
  <si>
    <t>Relative Strength in the segment</t>
  </si>
  <si>
    <t>Profit %</t>
  </si>
  <si>
    <t>Lost</t>
  </si>
  <si>
    <t>Finsys</t>
  </si>
  <si>
    <t>Capital Markets</t>
  </si>
  <si>
    <t>Other Europe</t>
  </si>
  <si>
    <t>LearnSys</t>
  </si>
  <si>
    <t>Defense</t>
  </si>
  <si>
    <t>UK</t>
  </si>
  <si>
    <t>Logissys</t>
  </si>
  <si>
    <t>Clinical research</t>
  </si>
  <si>
    <t>GTMSys</t>
  </si>
  <si>
    <t>Finance</t>
  </si>
  <si>
    <t>Won</t>
  </si>
  <si>
    <t>Security</t>
  </si>
  <si>
    <t>Singapore</t>
  </si>
  <si>
    <t>Airline</t>
  </si>
  <si>
    <t>Americas</t>
  </si>
  <si>
    <t>Insurance</t>
  </si>
  <si>
    <t>Banks</t>
  </si>
  <si>
    <t>Africa</t>
  </si>
  <si>
    <t>Lifesys</t>
  </si>
  <si>
    <t>Consumer goods</t>
  </si>
  <si>
    <t>Procsys</t>
  </si>
  <si>
    <t>India</t>
  </si>
  <si>
    <t>ContactSys</t>
  </si>
  <si>
    <t>Japan</t>
  </si>
  <si>
    <t>Others</t>
  </si>
  <si>
    <t>Other Govt.</t>
  </si>
  <si>
    <t>Govt.</t>
  </si>
  <si>
    <t>Health</t>
  </si>
  <si>
    <t>Telecom equipments</t>
  </si>
  <si>
    <t>Spain</t>
  </si>
  <si>
    <t>Energy</t>
  </si>
  <si>
    <t>Infrastructure</t>
  </si>
  <si>
    <t>Mobility</t>
  </si>
  <si>
    <t>Canada</t>
  </si>
  <si>
    <t>Agriculture</t>
  </si>
  <si>
    <t>Sales Outcome</t>
  </si>
  <si>
    <t>Profit of Customer in Million</t>
  </si>
  <si>
    <t>Sales Value in Million</t>
  </si>
  <si>
    <t>WSES Proportion in Joint Bid</t>
  </si>
  <si>
    <t>Leads Conversion Class</t>
  </si>
  <si>
    <t>E</t>
  </si>
  <si>
    <t>V</t>
  </si>
  <si>
    <t>F</t>
  </si>
  <si>
    <t>L</t>
  </si>
  <si>
    <t>This spreadsheet was prepared by U Dinesh Kumar, Professor of Decison Sciences and Information Systems. Copyright © 2018 by the Indian Institute of Management Bangalore. No part of the publication may be reproduced or transmitted in any form or by any means – electronic, mechanical, photocopying, recording, or otherwise (including internet) – without the permission of the Indian Institute of Management Bangalore.</t>
  </si>
  <si>
    <t>Row Labels</t>
  </si>
  <si>
    <t>Grand Total</t>
  </si>
  <si>
    <t>Count of Opportunity No.</t>
  </si>
  <si>
    <t>Column Labels</t>
  </si>
  <si>
    <t xml:space="preserve">The marketing team of WSES believes that the average sales value of the leads that they receive is at least 8 million dollars.  The marketing team believes that the standard deviation of sales value is about 2 million.  Use an appropriate hypothesis test to check whether the average sales value in the population is at least 8 million dollars. </t>
  </si>
  <si>
    <t>Q1</t>
  </si>
  <si>
    <t>sigma</t>
  </si>
  <si>
    <t>Alpha</t>
  </si>
  <si>
    <t>Population Mean</t>
  </si>
  <si>
    <t>Sample Mean</t>
  </si>
  <si>
    <t>in Million</t>
  </si>
  <si>
    <t>Sample size</t>
  </si>
  <si>
    <t>sqrt n</t>
  </si>
  <si>
    <t>sigma/sqrt n</t>
  </si>
  <si>
    <t>Z statistic</t>
  </si>
  <si>
    <t>Z crit</t>
  </si>
  <si>
    <t>Ans</t>
  </si>
  <si>
    <t xml:space="preserve">Change the null and alternative hypothesis used by you in question 1 and conduct the test.  What will be your conclusion based on the interchange of null and alternative hypotheses?  What do you learn from your answers to questions 1 and 2? </t>
  </si>
  <si>
    <t>Q2</t>
  </si>
  <si>
    <t>H0: Average Sales Value  &gt;= 8M
Ha: Average Sales Value &lt; 8M</t>
  </si>
  <si>
    <t>This is a right tailed test. The Z Statistic fell inside of the Z critical with Alpha of 0.05. Hence The test failed to reject the Null Hypothesis. There isn't sufficient data to reject the null hypothesis</t>
  </si>
  <si>
    <t>sample sd:</t>
  </si>
  <si>
    <t>P value</t>
  </si>
  <si>
    <t>Q3</t>
  </si>
  <si>
    <t>If the actual average mean sales value of the leads is 8.2 million dollars, calculate the probability of incorrectly concluding that the average sales value is 8 million dollars.</t>
  </si>
  <si>
    <t>This is a left tailed test. The Z Statistic fell inside of the Z critical with Alpha of 0.05. Hence The test failed to reject the Null Hypothesis. 
The sample is very likely from the population with average sales value of 8M. But will need more samples to confirm</t>
  </si>
  <si>
    <t>sample Mean</t>
  </si>
  <si>
    <t>P Value</t>
  </si>
  <si>
    <t xml:space="preserve">This is the probability of  type 2 error </t>
  </si>
  <si>
    <t>Since the population standard deviation is provided, we can use the z test
H0: Average Sales Value  &lt;= 8M
Ha: Average Sales Value &gt; 8M</t>
  </si>
  <si>
    <t>Q4</t>
  </si>
  <si>
    <t>SD of sample</t>
  </si>
  <si>
    <t>Mean of sample</t>
  </si>
  <si>
    <t>n</t>
  </si>
  <si>
    <t>t stat</t>
  </si>
  <si>
    <t xml:space="preserve">t crit </t>
  </si>
  <si>
    <t>Question 5</t>
  </si>
  <si>
    <t xml:space="preserve">5.	Prudy Perkins, the Chief Marketing Office (CMO) informed the board that they win at least 50% of the sales leads that they receive.  Use an appropriate hypothesis testing procedure to check whether the proportion of leads won by WSES is more than 50%. </t>
  </si>
  <si>
    <t>won-count</t>
  </si>
  <si>
    <t>p hat</t>
  </si>
  <si>
    <t>z</t>
  </si>
  <si>
    <t>z crit (0.05)</t>
  </si>
  <si>
    <t>z crit (0.95)</t>
  </si>
  <si>
    <t>Ho</t>
  </si>
  <si>
    <t>Ha</t>
  </si>
  <si>
    <t>p &lt;= 50%</t>
  </si>
  <si>
    <t>p &gt; 50%</t>
  </si>
  <si>
    <t>p &gt;= 50%</t>
  </si>
  <si>
    <t>p &lt; 50%</t>
  </si>
  <si>
    <t>LearnSys Sales Value</t>
  </si>
  <si>
    <t>Fin Sys Sales Value</t>
  </si>
  <si>
    <t>n1</t>
  </si>
  <si>
    <t>n2</t>
  </si>
  <si>
    <t>Sample variance: sales value of Learnsys: S1^2</t>
  </si>
  <si>
    <t>Sample variance: sales value of Finsys, S2^2</t>
  </si>
  <si>
    <t>S1^2/n1</t>
  </si>
  <si>
    <t>S2^2/n2</t>
  </si>
  <si>
    <t>Add 1 &amp; 2</t>
  </si>
  <si>
    <t>Sample mean: sales value of Learnsys:  x1bar</t>
  </si>
  <si>
    <t>Sample mean: sales value of Finsys, x2bar</t>
  </si>
  <si>
    <t>x1bar - x2bar</t>
  </si>
  <si>
    <t>t stat = 5/4</t>
  </si>
  <si>
    <t>df</t>
  </si>
  <si>
    <t>Su^4</t>
  </si>
  <si>
    <t>(S1^2/n1)^2</t>
  </si>
  <si>
    <t>sqrt (3) : Su</t>
  </si>
  <si>
    <t>(S2^2/n2)^2</t>
  </si>
  <si>
    <t>(S1^2/n1)^2/(n1-1)</t>
  </si>
  <si>
    <t>(S2^2/n2)^2/(n2-1)</t>
  </si>
  <si>
    <t>3+4</t>
  </si>
  <si>
    <t>df = 1/6</t>
  </si>
  <si>
    <t>t crit</t>
  </si>
  <si>
    <t xml:space="preserve">Win Proportion </t>
  </si>
  <si>
    <t>p1</t>
  </si>
  <si>
    <t>p2</t>
  </si>
  <si>
    <t>p1 - p2 &lt;= 0</t>
  </si>
  <si>
    <t xml:space="preserve">n1 </t>
  </si>
  <si>
    <t>p1 - p2 &gt; 0</t>
  </si>
  <si>
    <t>n1p1</t>
  </si>
  <si>
    <t>n2p2</t>
  </si>
  <si>
    <t>n1p1 + n2p2</t>
  </si>
  <si>
    <t>n1+n2</t>
  </si>
  <si>
    <t>p^</t>
  </si>
  <si>
    <t>p^ = 3/4</t>
  </si>
  <si>
    <t>Z stat</t>
  </si>
  <si>
    <t>1-p^</t>
  </si>
  <si>
    <t>1/n1</t>
  </si>
  <si>
    <t>1/n2</t>
  </si>
  <si>
    <t>1/n1 + 1/n2= 3+4</t>
  </si>
  <si>
    <t>numerator: p1 - p2</t>
  </si>
  <si>
    <t>z stat: 1/7</t>
  </si>
  <si>
    <t>Z Crit</t>
  </si>
  <si>
    <t>Denominator: sqrt(2*3*6)</t>
  </si>
  <si>
    <t>Product Vs Sales Conversions</t>
  </si>
  <si>
    <t xml:space="preserve">Region Vs Sales Conversions			</t>
  </si>
  <si>
    <t>Win Ratio</t>
  </si>
  <si>
    <t>Total</t>
  </si>
  <si>
    <t>Part 1</t>
  </si>
  <si>
    <t>Sales Conversions are same for all Products</t>
  </si>
  <si>
    <t>If Sales Conversion rates are same for all products, then, the sales conversion for each of the products would be same as the total sales conversion</t>
  </si>
  <si>
    <t>Total sales Conversion</t>
  </si>
  <si>
    <t>481/1000</t>
  </si>
  <si>
    <t xml:space="preserve"> Observed Win count (O)</t>
  </si>
  <si>
    <t>Expected Win Count (E)</t>
  </si>
  <si>
    <t>Total Sales Pitch</t>
  </si>
  <si>
    <t>(O-E)^2</t>
  </si>
  <si>
    <t>(O-E)^2/E</t>
  </si>
  <si>
    <t>Chi Square</t>
  </si>
  <si>
    <t>Since the calculated Chi Square is greater than tha Crit Chi Square, we reject the null hypothesis and accept the alternate hypothesis that Sales Convertions are not the same for all Products</t>
  </si>
  <si>
    <t>Part 2</t>
  </si>
  <si>
    <t>Are sales conversions different for different products ?</t>
  </si>
  <si>
    <t>Sales Conversions are same for all Regions</t>
  </si>
  <si>
    <t>Sales Conversions are different for different Regions</t>
  </si>
  <si>
    <t>Sales Conversions are are different for different Products</t>
  </si>
  <si>
    <t>If Sales Conversion rates are same for all regions, then, the sales conversion for each of the products would be same as the total sales conversion</t>
  </si>
  <si>
    <t>Calculating the Chi-Square value</t>
  </si>
  <si>
    <t>Since the calculated Chi Square is less than the Crit Chi Square, we will retain the null hypothesis and conclude that there isn't sufficient evidence to support the hypothesis "Sales Conversions are different for different Regions"</t>
  </si>
  <si>
    <t>Sales Value Group</t>
  </si>
  <si>
    <t>Big</t>
  </si>
  <si>
    <t>Medium</t>
  </si>
  <si>
    <t>Small</t>
  </si>
  <si>
    <t>Sales Conversions are same for all Sales Value Groups</t>
  </si>
  <si>
    <t>Sales Conversions are different for different Sales value groups</t>
  </si>
  <si>
    <t>If Sales Conversions are the same across multiple Sales Value Groups, then the ration of sales conversions across all groups should be the same as the total sales conversion = 481/1000 = 0.481. We can use this to calculate expected wins in each sales value group counts</t>
  </si>
  <si>
    <t>Bins</t>
  </si>
  <si>
    <t>Chi-Square critical value for Alpha = 0.05 with 2 Degrees of Freedom is: CHIINV(0.05,2)</t>
  </si>
  <si>
    <t>Chi-Square critical value for Alpha = 0.05 with 8 Degrees of Freedom is: CHIINV(0.05,8)</t>
  </si>
  <si>
    <t>Chi-Square critical value for Alpha = 0.05 with 6 Degrees of Freedom is: CHIINV(0.05,6)</t>
  </si>
  <si>
    <t>Since the calculated Chi Square is less than the Crit Chi Square, we will retain the null hypothesis and conclude that there isn't sufficient evidence to support the hypothesis "the sales conversions depend on the sales value"</t>
  </si>
  <si>
    <t>Question: Are sales conversions different for different Sales Value Groups ?</t>
  </si>
  <si>
    <t>Expected win count (E )</t>
  </si>
  <si>
    <t>Observed win count (O)</t>
  </si>
  <si>
    <t>Anova: Single Factor</t>
  </si>
  <si>
    <t>SUMMARY</t>
  </si>
  <si>
    <t>Groups</t>
  </si>
  <si>
    <t>Count</t>
  </si>
  <si>
    <t>Sum</t>
  </si>
  <si>
    <t>Average</t>
  </si>
  <si>
    <t>Variance</t>
  </si>
  <si>
    <t>ANOVA</t>
  </si>
  <si>
    <t>Source of Variation</t>
  </si>
  <si>
    <t>SS</t>
  </si>
  <si>
    <t>MS</t>
  </si>
  <si>
    <t>P-value</t>
  </si>
  <si>
    <t>F crit</t>
  </si>
  <si>
    <t>Between Groups</t>
  </si>
  <si>
    <t>Within Groups</t>
  </si>
  <si>
    <t>Relationship between (1) joint bid percentage and profit</t>
  </si>
  <si>
    <t>Profit % (Xi)</t>
  </si>
  <si>
    <t xml:space="preserve"> Joint Bid % (Yi)</t>
  </si>
  <si>
    <t>X bar</t>
  </si>
  <si>
    <t>Y Bar</t>
  </si>
  <si>
    <t>Xi-X bar</t>
  </si>
  <si>
    <t>(Xi-X bar)(Yi-Y bar)</t>
  </si>
  <si>
    <t>(Xi-X bar)^2</t>
  </si>
  <si>
    <t>Yi-Y bar</t>
  </si>
  <si>
    <t>(Yi-Y bar)^2</t>
  </si>
  <si>
    <t>Sigma(Xi-X bar)(Yi-Y bar)</t>
  </si>
  <si>
    <t>Sigma(Yi-Y bar)^2</t>
  </si>
  <si>
    <t>Sigma(Xi-X bar)^2</t>
  </si>
  <si>
    <t>Correlation Coefficient r</t>
  </si>
  <si>
    <t>Using excel formula</t>
  </si>
  <si>
    <t>Profit %  (Xi)</t>
  </si>
  <si>
    <t>Sales Value in Million(Yi)</t>
  </si>
  <si>
    <t>x-bar</t>
  </si>
  <si>
    <t>y-bar</t>
  </si>
  <si>
    <t>Since Reporting Status\Sales Conversion is dichotomous, we need to use Point Bi-Serial Correlation</t>
  </si>
  <si>
    <t>Group the data into two subsets such that in one group, the value is "Win: and in the other group, the value is "Lost"</t>
  </si>
  <si>
    <t>The Dichotomous Variable Y here is Reporting Status, X is proportion in joint bid</t>
  </si>
  <si>
    <t>Reporting Status (Y)</t>
  </si>
  <si>
    <t>WSES Proportion in Joint Bid (X)</t>
  </si>
  <si>
    <t>SD of X, Sx</t>
  </si>
  <si>
    <t>Xbar of X</t>
  </si>
  <si>
    <t>Y1</t>
  </si>
  <si>
    <t>X1</t>
  </si>
  <si>
    <t>Y0</t>
  </si>
  <si>
    <t>X0</t>
  </si>
  <si>
    <t>Xbar of X0</t>
  </si>
  <si>
    <t>Xbar of X1</t>
  </si>
  <si>
    <t>n0</t>
  </si>
  <si>
    <t>rb</t>
  </si>
  <si>
    <t>(X1bar - X0bar)/Sx</t>
  </si>
  <si>
    <t>(X1bar - X0bar)</t>
  </si>
  <si>
    <t>√(n0*n1/n*(n-1))</t>
  </si>
  <si>
    <t>There is very low positive correlation between Sales Conversion and Joint Bid</t>
  </si>
  <si>
    <t>Are sales conversions different for different Regions ?</t>
  </si>
  <si>
    <t>AM(x3)</t>
  </si>
  <si>
    <t>IN(x2)</t>
  </si>
  <si>
    <t>UK(x1)</t>
  </si>
  <si>
    <t>Data Analysis Tookpack Single Factor ANOVA Summary</t>
  </si>
  <si>
    <t>Result of the Test: Since the calculated F Stat is lower than the critical F value for alpha 0.05 and degrees of freedom (2,689), the null hypothesis cannot be rejected. Hence we should conclude that there isn't sufficient evidence against Liz' opinion that  there is no difference in the average profit and the geographical locations</t>
  </si>
  <si>
    <t>P Value for F(2,689)</t>
  </si>
  <si>
    <t>FINV(0.05,2,689)</t>
  </si>
  <si>
    <t>F crit for alpha 0.05</t>
  </si>
  <si>
    <t>F Stat</t>
  </si>
  <si>
    <t>SSB</t>
  </si>
  <si>
    <t>n3*((x3bar - xbar)^2)</t>
  </si>
  <si>
    <t>(x3bar - xbar)^2</t>
  </si>
  <si>
    <t>n2*((x2bar - xbar)^2)</t>
  </si>
  <si>
    <t>(x2bar - xbar)^2</t>
  </si>
  <si>
    <t>n1*((x1bar - xbar)^2)</t>
  </si>
  <si>
    <t>(x1bar - xbar)^2</t>
  </si>
  <si>
    <t>Calculate SSB</t>
  </si>
  <si>
    <t>MSW</t>
  </si>
  <si>
    <t>n-k</t>
  </si>
  <si>
    <t>SSW</t>
  </si>
  <si>
    <t>alpha</t>
  </si>
  <si>
    <t>confidence level</t>
  </si>
  <si>
    <t>(x3-xbar3)^2</t>
  </si>
  <si>
    <t>(x2-x2bar)^2</t>
  </si>
  <si>
    <t>(x1-x1bar)^2</t>
  </si>
  <si>
    <t>Ho: profit % are not independent of region. i.e., mu1 &lt;&gt; mu2 &lt;&gt;  mu3</t>
  </si>
  <si>
    <t>Ho: profit % are independent of region. i.e., mu1 = mu2 = mu3</t>
  </si>
  <si>
    <t>∑((x3-x3bar)^2)</t>
  </si>
  <si>
    <t>∑((x2-x2bar)^2)</t>
  </si>
  <si>
    <t>∑((x1-x1bar)^2)</t>
  </si>
  <si>
    <t>x3bar</t>
  </si>
  <si>
    <t>x2bar</t>
  </si>
  <si>
    <t>x1bar</t>
  </si>
  <si>
    <t>Hypothesis</t>
  </si>
  <si>
    <t xml:space="preserve">Sum </t>
  </si>
  <si>
    <t>Mean of Each Column</t>
  </si>
  <si>
    <t>k</t>
  </si>
  <si>
    <t>number of groups</t>
  </si>
  <si>
    <t>xbar</t>
  </si>
  <si>
    <t>mean of all obervations</t>
  </si>
  <si>
    <t>n3</t>
  </si>
  <si>
    <t>Single Factor Anova Formulas</t>
  </si>
  <si>
    <t>total number of observations</t>
  </si>
  <si>
    <t>Number in each column</t>
  </si>
  <si>
    <t>MSB(SSB/k)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</si>
</sst>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i/>
      <sz val="12"/>
      <color theme="1"/>
      <name val="Calibri"/>
      <family val="2"/>
      <scheme val="minor"/>
    </font>
    <font>
      <sz val="12"/>
      <color theme="1"/>
      <name val="Calibri"/>
      <family val="2"/>
      <scheme val="minor"/>
    </font>
    <font>
      <b/>
      <sz val="12"/>
      <color theme="1"/>
      <name val="Calibri"/>
      <family val="2"/>
      <scheme val="minor"/>
    </font>
    <font>
      <b/>
      <sz val="9"/>
      <color rgb="FF000000"/>
      <name val="Tahoma"/>
      <family val="2"/>
    </font>
    <font>
      <sz val="9"/>
      <color rgb="FF000000"/>
      <name val="Tahoma"/>
      <family val="2"/>
    </font>
    <font>
      <sz val="11"/>
      <color theme="1"/>
      <name val="Times New Roman"/>
    </font>
    <font>
      <i/>
      <sz val="11"/>
      <color theme="1"/>
      <name val="Calibri"/>
      <family val="2"/>
      <scheme val="minor"/>
    </font>
    <font>
      <sz val="11"/>
      <color theme="1"/>
      <name val="Calibri"/>
      <family val="2"/>
    </font>
    <font>
      <u/>
      <sz val="11"/>
      <color rgb="FF000000"/>
      <name val="Arial"/>
      <family val="2"/>
    </font>
  </fonts>
  <fills count="8">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4" tint="0.79998168889431442"/>
        <bgColor theme="4" tint="0.79998168889431442"/>
      </patternFill>
    </fill>
    <fill>
      <patternFill patternType="solid">
        <fgColor rgb="FF92D050"/>
        <bgColor indexed="64"/>
      </patternFill>
    </fill>
    <fill>
      <patternFill patternType="solid">
        <fgColor rgb="FF92D050"/>
        <bgColor theme="4" tint="0.79998168889431442"/>
      </patternFill>
    </fill>
    <fill>
      <patternFill patternType="solid">
        <fgColor theme="7" tint="0.3999755851924192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37">
    <xf numFmtId="0" fontId="0" fillId="0" borderId="0" xfId="0"/>
    <xf numFmtId="0" fontId="4" fillId="0" borderId="0" xfId="0" applyFont="1" applyAlignment="1">
      <alignment horizontal="justify" vertical="center" wrapText="1"/>
    </xf>
    <xf numFmtId="0" fontId="5" fillId="0" borderId="1" xfId="0" applyFont="1" applyBorder="1"/>
    <xf numFmtId="0" fontId="6" fillId="0" borderId="1" xfId="0" applyFont="1" applyBorder="1" applyAlignment="1">
      <alignment wrapText="1"/>
    </xf>
    <xf numFmtId="0" fontId="3" fillId="0" borderId="0" xfId="0" applyFont="1" applyAlignment="1">
      <alignment wrapText="1"/>
    </xf>
    <xf numFmtId="0" fontId="3" fillId="0" borderId="1" xfId="0" applyFont="1" applyBorder="1" applyAlignment="1">
      <alignment wrapText="1"/>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0" fontId="0" fillId="0" borderId="4" xfId="0" applyBorder="1"/>
    <xf numFmtId="0" fontId="0" fillId="0" borderId="7" xfId="0" applyBorder="1"/>
    <xf numFmtId="0" fontId="0" fillId="2" borderId="6" xfId="0" applyFill="1" applyBorder="1"/>
    <xf numFmtId="0" fontId="0" fillId="2" borderId="7" xfId="0" applyFill="1" applyBorder="1"/>
    <xf numFmtId="0" fontId="0" fillId="3" borderId="6" xfId="0" applyFill="1" applyBorder="1"/>
    <xf numFmtId="0" fontId="0" fillId="3" borderId="7" xfId="0" applyFill="1" applyBorder="1"/>
    <xf numFmtId="0" fontId="0" fillId="2" borderId="8" xfId="0" applyFill="1" applyBorder="1"/>
    <xf numFmtId="0" fontId="0" fillId="2" borderId="9" xfId="0" applyFill="1" applyBorder="1"/>
    <xf numFmtId="0" fontId="0" fillId="3" borderId="8" xfId="0" applyFill="1" applyBorder="1"/>
    <xf numFmtId="0" fontId="0" fillId="3" borderId="9" xfId="0" applyFill="1" applyBorder="1"/>
    <xf numFmtId="0" fontId="6" fillId="0" borderId="3" xfId="0" applyFont="1" applyFill="1" applyBorder="1" applyAlignment="1">
      <alignment wrapText="1"/>
    </xf>
    <xf numFmtId="0" fontId="0" fillId="0" borderId="12" xfId="0" applyBorder="1" applyAlignment="1"/>
    <xf numFmtId="0" fontId="0" fillId="0" borderId="13" xfId="0" applyBorder="1" applyAlignment="1"/>
    <xf numFmtId="0" fontId="0" fillId="0" borderId="14" xfId="0" applyBorder="1" applyAlignment="1"/>
    <xf numFmtId="0" fontId="0" fillId="3" borderId="0" xfId="0" applyFill="1"/>
    <xf numFmtId="0" fontId="2" fillId="0" borderId="1" xfId="0" applyFont="1" applyFill="1" applyBorder="1"/>
    <xf numFmtId="0" fontId="0" fillId="3" borderId="1" xfId="0" applyFill="1" applyBorder="1"/>
    <xf numFmtId="0" fontId="0" fillId="0" borderId="0" xfId="0" applyFill="1"/>
    <xf numFmtId="1" fontId="0" fillId="3" borderId="1" xfId="0" applyNumberFormat="1" applyFill="1" applyBorder="1"/>
    <xf numFmtId="0" fontId="5" fillId="0" borderId="12" xfId="0" applyFont="1" applyBorder="1"/>
    <xf numFmtId="0" fontId="0" fillId="0" borderId="8" xfId="0" applyBorder="1"/>
    <xf numFmtId="0" fontId="0" fillId="0" borderId="0" xfId="0" applyBorder="1"/>
    <xf numFmtId="0" fontId="0" fillId="0" borderId="15" xfId="0" applyBorder="1"/>
    <xf numFmtId="0" fontId="0" fillId="0" borderId="0" xfId="0" applyBorder="1" applyAlignment="1">
      <alignment horizontal="left"/>
    </xf>
    <xf numFmtId="0" fontId="0" fillId="0" borderId="0" xfId="0" applyNumberFormat="1" applyBorder="1"/>
    <xf numFmtId="0" fontId="0" fillId="0" borderId="9" xfId="0" applyBorder="1"/>
    <xf numFmtId="0" fontId="0" fillId="0" borderId="11" xfId="0" applyBorder="1"/>
    <xf numFmtId="0" fontId="0" fillId="0" borderId="1" xfId="0" pivotButton="1" applyBorder="1"/>
    <xf numFmtId="0" fontId="0" fillId="0" borderId="1" xfId="0" applyBorder="1" applyAlignment="1">
      <alignment horizontal="left"/>
    </xf>
    <xf numFmtId="0" fontId="0" fillId="0" borderId="1" xfId="0" applyNumberFormat="1" applyBorder="1"/>
    <xf numFmtId="0" fontId="0" fillId="0" borderId="16" xfId="0" pivotButton="1" applyBorder="1"/>
    <xf numFmtId="0" fontId="0" fillId="0" borderId="16" xfId="0" applyBorder="1"/>
    <xf numFmtId="0" fontId="0" fillId="0" borderId="17" xfId="0" applyBorder="1"/>
    <xf numFmtId="0" fontId="0" fillId="0" borderId="18" xfId="0" applyBorder="1"/>
    <xf numFmtId="0" fontId="0" fillId="0" borderId="19" xfId="0" applyBorder="1"/>
    <xf numFmtId="0" fontId="0" fillId="3" borderId="20" xfId="0" applyFill="1" applyBorder="1" applyAlignment="1">
      <alignment horizontal="left"/>
    </xf>
    <xf numFmtId="0" fontId="0" fillId="3" borderId="20" xfId="0" applyFill="1" applyBorder="1"/>
    <xf numFmtId="0" fontId="0" fillId="3" borderId="0" xfId="0" applyFill="1" applyBorder="1" applyAlignment="1">
      <alignment horizontal="left"/>
    </xf>
    <xf numFmtId="0" fontId="0" fillId="0" borderId="1" xfId="0" applyBorder="1" applyAlignment="1">
      <alignment horizontal="center"/>
    </xf>
    <xf numFmtId="0" fontId="3" fillId="4" borderId="1" xfId="0" applyFont="1" applyFill="1" applyBorder="1"/>
    <xf numFmtId="0" fontId="3" fillId="4" borderId="1" xfId="0" applyFont="1" applyFill="1" applyBorder="1" applyAlignment="1">
      <alignment horizontal="left"/>
    </xf>
    <xf numFmtId="0" fontId="3" fillId="4" borderId="1" xfId="0" applyNumberFormat="1" applyFont="1" applyFill="1" applyBorder="1"/>
    <xf numFmtId="0" fontId="3" fillId="0" borderId="0" xfId="0" applyFont="1" applyFill="1" applyBorder="1" applyAlignment="1">
      <alignment horizontal="left"/>
    </xf>
    <xf numFmtId="2" fontId="0" fillId="0" borderId="1" xfId="0" applyNumberFormat="1" applyBorder="1"/>
    <xf numFmtId="0" fontId="0" fillId="5" borderId="1" xfId="0" applyFill="1" applyBorder="1"/>
    <xf numFmtId="0" fontId="0" fillId="0" borderId="0" xfId="0" applyAlignment="1"/>
    <xf numFmtId="0" fontId="0" fillId="5" borderId="0" xfId="0" applyFill="1" applyAlignment="1"/>
    <xf numFmtId="0" fontId="0" fillId="5" borderId="1" xfId="0" applyFill="1" applyBorder="1" applyAlignment="1"/>
    <xf numFmtId="0" fontId="6" fillId="0" borderId="22" xfId="0" applyFont="1" applyFill="1" applyBorder="1" applyAlignment="1">
      <alignment wrapText="1"/>
    </xf>
    <xf numFmtId="0" fontId="3" fillId="6" borderId="1" xfId="0" applyNumberFormat="1" applyFont="1" applyFill="1" applyBorder="1"/>
    <xf numFmtId="0" fontId="0" fillId="0" borderId="0" xfId="0" applyFill="1" applyBorder="1" applyAlignment="1"/>
    <xf numFmtId="0" fontId="0" fillId="0" borderId="11" xfId="0" applyFill="1" applyBorder="1" applyAlignment="1"/>
    <xf numFmtId="0" fontId="10" fillId="0" borderId="25" xfId="0" applyFont="1" applyFill="1" applyBorder="1" applyAlignment="1">
      <alignment horizontal="center"/>
    </xf>
    <xf numFmtId="0" fontId="5" fillId="0" borderId="14" xfId="0" applyFont="1" applyBorder="1"/>
    <xf numFmtId="0" fontId="6" fillId="0" borderId="27" xfId="0" applyFont="1" applyBorder="1" applyAlignment="1">
      <alignment wrapText="1"/>
    </xf>
    <xf numFmtId="0" fontId="6" fillId="0" borderId="28" xfId="0" applyFont="1" applyBorder="1" applyAlignment="1">
      <alignment wrapText="1"/>
    </xf>
    <xf numFmtId="0" fontId="5" fillId="0" borderId="29" xfId="0" applyFont="1" applyBorder="1"/>
    <xf numFmtId="0" fontId="5" fillId="0" borderId="21" xfId="0" applyFont="1" applyBorder="1"/>
    <xf numFmtId="0" fontId="6" fillId="0" borderId="26" xfId="0" applyFont="1" applyBorder="1" applyAlignment="1">
      <alignment wrapText="1"/>
    </xf>
    <xf numFmtId="0" fontId="11" fillId="0" borderId="1" xfId="0" applyFont="1" applyBorder="1"/>
    <xf numFmtId="0" fontId="0" fillId="0" borderId="0" xfId="0" applyAlignment="1">
      <alignment horizontal="center"/>
    </xf>
    <xf numFmtId="0" fontId="0" fillId="0" borderId="2" xfId="0" applyBorder="1" applyAlignment="1">
      <alignment horizontal="center"/>
    </xf>
    <xf numFmtId="0" fontId="0" fillId="0" borderId="0" xfId="0" applyAlignment="1">
      <alignment horizontal="center" wrapText="1"/>
    </xf>
    <xf numFmtId="0" fontId="0" fillId="0" borderId="4" xfId="0" applyBorder="1" applyAlignment="1">
      <alignment horizontal="left" vertical="center" wrapText="1"/>
    </xf>
    <xf numFmtId="0" fontId="0" fillId="0" borderId="10" xfId="0" applyBorder="1" applyAlignment="1">
      <alignment horizontal="left" vertical="center" wrapText="1"/>
    </xf>
    <xf numFmtId="0" fontId="0" fillId="0" borderId="5" xfId="0" applyBorder="1" applyAlignment="1">
      <alignment horizontal="left" vertical="center" wrapText="1"/>
    </xf>
    <xf numFmtId="0" fontId="0" fillId="0" borderId="8" xfId="0" applyBorder="1" applyAlignment="1">
      <alignment horizontal="left" vertical="center" wrapText="1"/>
    </xf>
    <xf numFmtId="0" fontId="0" fillId="0" borderId="0" xfId="0" applyBorder="1" applyAlignment="1">
      <alignment horizontal="left" vertical="center" wrapText="1"/>
    </xf>
    <xf numFmtId="0" fontId="0" fillId="0" borderId="9" xfId="0" applyBorder="1" applyAlignment="1">
      <alignment horizontal="left" vertical="center" wrapText="1"/>
    </xf>
    <xf numFmtId="0" fontId="0" fillId="0" borderId="6" xfId="0" applyBorder="1" applyAlignment="1">
      <alignment horizontal="left" vertical="center" wrapText="1"/>
    </xf>
    <xf numFmtId="0" fontId="0" fillId="0" borderId="11" xfId="0" applyBorder="1" applyAlignment="1">
      <alignment horizontal="left" vertical="center" wrapText="1"/>
    </xf>
    <xf numFmtId="0" fontId="0" fillId="0" borderId="7" xfId="0" applyBorder="1" applyAlignment="1">
      <alignment horizontal="left" vertic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 xfId="0" applyBorder="1" applyAlignment="1">
      <alignment horizontal="center" wrapText="1"/>
    </xf>
    <xf numFmtId="0" fontId="0" fillId="0" borderId="23" xfId="0" applyBorder="1" applyAlignment="1">
      <alignment horizontal="center"/>
    </xf>
    <xf numFmtId="0" fontId="0" fillId="0" borderId="1" xfId="0" applyBorder="1" applyAlignment="1">
      <alignment horizontal="left" wrapText="1"/>
    </xf>
    <xf numFmtId="0" fontId="2" fillId="0" borderId="1" xfId="0" applyFont="1" applyFill="1" applyBorder="1" applyAlignment="1">
      <alignment horizontal="center"/>
    </xf>
    <xf numFmtId="0" fontId="0" fillId="5" borderId="1" xfId="0" applyFill="1" applyBorder="1" applyAlignment="1">
      <alignment horizontal="center"/>
    </xf>
    <xf numFmtId="0" fontId="3" fillId="0" borderId="1" xfId="0" applyFont="1" applyBorder="1" applyAlignment="1">
      <alignment horizontal="left"/>
    </xf>
    <xf numFmtId="0" fontId="0" fillId="0" borderId="1" xfId="0" applyBorder="1" applyAlignment="1">
      <alignment horizontal="center"/>
    </xf>
    <xf numFmtId="0" fontId="0" fillId="5" borderId="0" xfId="0" applyFill="1" applyAlignment="1">
      <alignment horizontal="center"/>
    </xf>
    <xf numFmtId="0" fontId="0" fillId="0" borderId="1" xfId="0" applyBorder="1" applyAlignment="1">
      <alignment horizontal="center" vertical="top" wrapText="1"/>
    </xf>
    <xf numFmtId="0" fontId="0" fillId="0" borderId="24" xfId="0" applyBorder="1" applyAlignment="1">
      <alignment horizontal="center" vertical="top" wrapText="1"/>
    </xf>
    <xf numFmtId="0" fontId="0" fillId="0" borderId="0" xfId="0" applyAlignment="1">
      <alignment horizontal="left"/>
    </xf>
    <xf numFmtId="0" fontId="0" fillId="5" borderId="0" xfId="0" applyFill="1" applyAlignment="1">
      <alignment horizontal="left"/>
    </xf>
    <xf numFmtId="0" fontId="0" fillId="7" borderId="4" xfId="0" applyFill="1" applyBorder="1" applyAlignment="1">
      <alignment horizontal="center"/>
    </xf>
    <xf numFmtId="0" fontId="9" fillId="0" borderId="10" xfId="0" applyFont="1" applyBorder="1" applyAlignment="1">
      <alignment horizontal="center" wrapText="1"/>
    </xf>
    <xf numFmtId="0" fontId="9" fillId="0" borderId="5" xfId="0" applyFont="1" applyBorder="1" applyAlignment="1">
      <alignment horizontal="center" wrapText="1"/>
    </xf>
    <xf numFmtId="0" fontId="0" fillId="7" borderId="8" xfId="0" applyFill="1" applyBorder="1" applyAlignment="1">
      <alignment horizontal="center"/>
    </xf>
    <xf numFmtId="0" fontId="9" fillId="0" borderId="0" xfId="0" applyFont="1" applyBorder="1" applyAlignment="1">
      <alignment horizontal="center" wrapText="1"/>
    </xf>
    <xf numFmtId="0" fontId="9" fillId="0" borderId="9" xfId="0" applyFont="1" applyBorder="1" applyAlignment="1">
      <alignment horizontal="center" wrapText="1"/>
    </xf>
    <xf numFmtId="0" fontId="0" fillId="0" borderId="8" xfId="0" applyBorder="1" applyAlignment="1">
      <alignment horizontal="center"/>
    </xf>
    <xf numFmtId="0" fontId="0" fillId="0" borderId="6" xfId="0" applyBorder="1" applyAlignment="1">
      <alignment horizontal="center"/>
    </xf>
    <xf numFmtId="0" fontId="9" fillId="0" borderId="11" xfId="0" applyFont="1" applyBorder="1" applyAlignment="1">
      <alignment horizontal="center" wrapText="1"/>
    </xf>
    <xf numFmtId="0" fontId="9" fillId="0" borderId="7" xfId="0" applyFont="1" applyBorder="1" applyAlignment="1">
      <alignment horizontal="center" wrapText="1"/>
    </xf>
    <xf numFmtId="0" fontId="0" fillId="7" borderId="4" xfId="0" applyFill="1" applyBorder="1"/>
    <xf numFmtId="0" fontId="0" fillId="0" borderId="10" xfId="0" applyBorder="1"/>
    <xf numFmtId="0" fontId="0" fillId="0" borderId="5" xfId="0" applyBorder="1"/>
    <xf numFmtId="0" fontId="0" fillId="0" borderId="6" xfId="0" applyBorder="1"/>
    <xf numFmtId="0" fontId="0" fillId="0" borderId="4" xfId="0" applyBorder="1" applyAlignment="1">
      <alignment horizontal="center"/>
    </xf>
    <xf numFmtId="0" fontId="0" fillId="0" borderId="0" xfId="0" applyBorder="1" applyAlignment="1">
      <alignment horizontal="center" wrapText="1"/>
    </xf>
    <xf numFmtId="0" fontId="0" fillId="0" borderId="0" xfId="0" applyBorder="1" applyAlignment="1">
      <alignment horizontal="center"/>
    </xf>
    <xf numFmtId="0" fontId="0" fillId="0" borderId="9" xfId="0" applyBorder="1" applyAlignment="1">
      <alignment horizontal="center"/>
    </xf>
    <xf numFmtId="0" fontId="6" fillId="0" borderId="14" xfId="0" applyFont="1" applyBorder="1" applyAlignment="1">
      <alignment wrapText="1"/>
    </xf>
    <xf numFmtId="0" fontId="0" fillId="0" borderId="9" xfId="0" applyBorder="1" applyAlignment="1">
      <alignment horizontal="center" wrapText="1"/>
    </xf>
    <xf numFmtId="0" fontId="0" fillId="0" borderId="11" xfId="0" applyBorder="1" applyAlignment="1">
      <alignment horizontal="center" wrapText="1"/>
    </xf>
    <xf numFmtId="0" fontId="0" fillId="0" borderId="11" xfId="0" applyBorder="1" applyAlignment="1">
      <alignment horizontal="center"/>
    </xf>
    <xf numFmtId="0" fontId="0" fillId="0" borderId="7" xfId="0" applyBorder="1" applyAlignment="1">
      <alignment horizontal="center"/>
    </xf>
    <xf numFmtId="0" fontId="0" fillId="0" borderId="24" xfId="0" applyBorder="1" applyAlignment="1">
      <alignment horizontal="left"/>
    </xf>
    <xf numFmtId="0" fontId="0" fillId="0" borderId="24" xfId="0" applyBorder="1"/>
    <xf numFmtId="0" fontId="0" fillId="0" borderId="30" xfId="0" applyBorder="1"/>
    <xf numFmtId="0" fontId="0" fillId="0" borderId="16" xfId="0" applyBorder="1" applyAlignment="1">
      <alignment horizontal="left"/>
    </xf>
    <xf numFmtId="0" fontId="0" fillId="0" borderId="20" xfId="0" applyBorder="1" applyAlignment="1">
      <alignment horizontal="left"/>
    </xf>
    <xf numFmtId="0" fontId="0" fillId="0" borderId="31" xfId="0" applyBorder="1"/>
    <xf numFmtId="0" fontId="1" fillId="0" borderId="0" xfId="0" applyFont="1" applyBorder="1"/>
    <xf numFmtId="0" fontId="1" fillId="0" borderId="1" xfId="0" applyFont="1" applyBorder="1"/>
    <xf numFmtId="0" fontId="3" fillId="0" borderId="1" xfId="0" applyFont="1" applyBorder="1" applyAlignment="1">
      <alignment horizontal="center" wrapText="1"/>
    </xf>
    <xf numFmtId="0" fontId="3" fillId="0" borderId="1" xfId="0" applyFont="1" applyBorder="1"/>
    <xf numFmtId="0" fontId="12" fillId="0" borderId="1" xfId="0" applyFont="1" applyBorder="1" applyAlignment="1">
      <alignment horizontal="center"/>
    </xf>
    <xf numFmtId="0" fontId="0" fillId="0" borderId="12" xfId="0" applyBorder="1"/>
    <xf numFmtId="0" fontId="3" fillId="0" borderId="1" xfId="0" applyFont="1" applyBorder="1" applyAlignment="1">
      <alignment horizontal="center"/>
    </xf>
    <xf numFmtId="0" fontId="3" fillId="0" borderId="1" xfId="0" applyFont="1" applyBorder="1" applyAlignment="1">
      <alignment horizontal="center"/>
    </xf>
    <xf numFmtId="0" fontId="0" fillId="0" borderId="1" xfId="0" applyFill="1" applyBorder="1" applyAlignment="1">
      <alignment horizontal="center"/>
    </xf>
    <xf numFmtId="0" fontId="0" fillId="0" borderId="0" xfId="0" applyBorder="1" applyAlignment="1">
      <alignment horizontal="center"/>
    </xf>
    <xf numFmtId="0" fontId="3" fillId="0" borderId="26" xfId="0" applyFont="1" applyBorder="1"/>
  </cellXfs>
  <cellStyles count="1">
    <cellStyle name="Normal" xfId="0" builtinId="0"/>
  </cellStyles>
  <dxfs count="36">
    <dxf>
      <font>
        <b val="0"/>
        <i val="0"/>
        <strike val="0"/>
        <condense val="0"/>
        <extend val="0"/>
        <outline val="0"/>
        <shadow val="0"/>
        <u val="none"/>
        <vertAlign val="baseline"/>
        <sz val="12"/>
        <color theme="1"/>
        <name val="Calibri"/>
        <family val="2"/>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[Assignment1Part1_Workbook.xlsx]Question 8!PivotTable17</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'Question 8'!$G$2:$G$3</c:f>
              <c:strCache>
                <c:ptCount val="1"/>
                <c:pt idx="0">
                  <c:v>Lost</c:v>
                </c:pt>
              </c:strCache>
            </c:strRef>
          </c:tx>
          <c:spPr>
            <a:ln w="28575" cap="rnd">
              <a:solidFill>
                <a:schemeClr val="accent1"/>
              </a:solidFill>
              <a:round/>
            </a:ln>
            <a:effectLst/>
          </c:spPr>
          <c:marker>
            <c:symbol val="none"/>
          </c:marker>
          <c:cat>
            <c:strRef>
              <c:f>'Question 8'!$F$4:$F$11</c:f>
              <c:strCache>
                <c:ptCount val="7"/>
                <c:pt idx="0">
                  <c:v>ContactSys</c:v>
                </c:pt>
                <c:pt idx="1">
                  <c:v>Finsys</c:v>
                </c:pt>
                <c:pt idx="2">
                  <c:v>GTMSys</c:v>
                </c:pt>
                <c:pt idx="3">
                  <c:v>LearnSys</c:v>
                </c:pt>
                <c:pt idx="4">
                  <c:v>Lifesys</c:v>
                </c:pt>
                <c:pt idx="5">
                  <c:v>Logissys</c:v>
                </c:pt>
                <c:pt idx="6">
                  <c:v>Procsys</c:v>
                </c:pt>
              </c:strCache>
            </c:strRef>
          </c:cat>
          <c:val>
            <c:numRef>
              <c:f>'Question 8'!$G$4:$G$11</c:f>
              <c:numCache>
                <c:formatCode>General</c:formatCode>
                <c:ptCount val="7"/>
                <c:pt idx="0">
                  <c:v>14</c:v>
                </c:pt>
                <c:pt idx="1">
                  <c:v>83</c:v>
                </c:pt>
                <c:pt idx="2">
                  <c:v>236</c:v>
                </c:pt>
                <c:pt idx="3">
                  <c:v>55</c:v>
                </c:pt>
                <c:pt idx="4">
                  <c:v>58</c:v>
                </c:pt>
                <c:pt idx="5">
                  <c:v>9</c:v>
                </c:pt>
                <c:pt idx="6">
                  <c:v>64</c:v>
                </c:pt>
              </c:numCache>
            </c:numRef>
          </c:val>
          <c:smooth val="0"/>
          <c:extLst>
            <c:ext xmlns:c16="http://schemas.microsoft.com/office/drawing/2014/chart" uri="{C3380CC4-5D6E-409C-BE32-E72D297353CC}">
              <c16:uniqueId val="{00000000-4532-9E45-910D-E2F061D635E1}"/>
            </c:ext>
          </c:extLst>
        </c:ser>
        <c:ser>
          <c:idx val="1"/>
          <c:order val="1"/>
          <c:tx>
            <c:strRef>
              <c:f>'Question 8'!$H$2:$H$3</c:f>
              <c:strCache>
                <c:ptCount val="1"/>
                <c:pt idx="0">
                  <c:v>Won</c:v>
                </c:pt>
              </c:strCache>
            </c:strRef>
          </c:tx>
          <c:spPr>
            <a:ln w="28575" cap="rnd">
              <a:solidFill>
                <a:schemeClr val="accent2"/>
              </a:solidFill>
              <a:round/>
            </a:ln>
            <a:effectLst/>
          </c:spPr>
          <c:marker>
            <c:symbol val="none"/>
          </c:marker>
          <c:cat>
            <c:strRef>
              <c:f>'Question 8'!$F$4:$F$11</c:f>
              <c:strCache>
                <c:ptCount val="7"/>
                <c:pt idx="0">
                  <c:v>ContactSys</c:v>
                </c:pt>
                <c:pt idx="1">
                  <c:v>Finsys</c:v>
                </c:pt>
                <c:pt idx="2">
                  <c:v>GTMSys</c:v>
                </c:pt>
                <c:pt idx="3">
                  <c:v>LearnSys</c:v>
                </c:pt>
                <c:pt idx="4">
                  <c:v>Lifesys</c:v>
                </c:pt>
                <c:pt idx="5">
                  <c:v>Logissys</c:v>
                </c:pt>
                <c:pt idx="6">
                  <c:v>Procsys</c:v>
                </c:pt>
              </c:strCache>
            </c:strRef>
          </c:cat>
          <c:val>
            <c:numRef>
              <c:f>'Question 8'!$H$4:$H$11</c:f>
              <c:numCache>
                <c:formatCode>General</c:formatCode>
                <c:ptCount val="7"/>
                <c:pt idx="0">
                  <c:v>6</c:v>
                </c:pt>
                <c:pt idx="1">
                  <c:v>34</c:v>
                </c:pt>
                <c:pt idx="2">
                  <c:v>227</c:v>
                </c:pt>
                <c:pt idx="3">
                  <c:v>71</c:v>
                </c:pt>
                <c:pt idx="4">
                  <c:v>54</c:v>
                </c:pt>
                <c:pt idx="5">
                  <c:v>20</c:v>
                </c:pt>
                <c:pt idx="6">
                  <c:v>69</c:v>
                </c:pt>
              </c:numCache>
            </c:numRef>
          </c:val>
          <c:smooth val="0"/>
          <c:extLst>
            <c:ext xmlns:c16="http://schemas.microsoft.com/office/drawing/2014/chart" uri="{C3380CC4-5D6E-409C-BE32-E72D297353CC}">
              <c16:uniqueId val="{00000001-4532-9E45-910D-E2F061D635E1}"/>
            </c:ext>
          </c:extLst>
        </c:ser>
        <c:dLbls>
          <c:showLegendKey val="0"/>
          <c:showVal val="0"/>
          <c:showCatName val="0"/>
          <c:showSerName val="0"/>
          <c:showPercent val="0"/>
          <c:showBubbleSize val="0"/>
        </c:dLbls>
        <c:smooth val="0"/>
        <c:axId val="648797135"/>
        <c:axId val="648798815"/>
      </c:lineChart>
      <c:catAx>
        <c:axId val="648797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798815"/>
        <c:crosses val="autoZero"/>
        <c:auto val="1"/>
        <c:lblAlgn val="ctr"/>
        <c:lblOffset val="100"/>
        <c:noMultiLvlLbl val="0"/>
      </c:catAx>
      <c:valAx>
        <c:axId val="64879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79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[Assignment1Part1_Workbook.xlsx]Question 8!PivotTable18</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'Question 8'!$G$16:$G$17</c:f>
              <c:strCache>
                <c:ptCount val="1"/>
                <c:pt idx="0">
                  <c:v>Lost</c:v>
                </c:pt>
              </c:strCache>
            </c:strRef>
          </c:tx>
          <c:spPr>
            <a:ln w="28575" cap="rnd">
              <a:solidFill>
                <a:schemeClr val="accent1"/>
              </a:solidFill>
              <a:round/>
            </a:ln>
            <a:effectLst/>
          </c:spPr>
          <c:marker>
            <c:symbol val="none"/>
          </c:marker>
          <c:cat>
            <c:strRef>
              <c:f>'Question 8'!$F$18:$F$27</c:f>
              <c:strCache>
                <c:ptCount val="9"/>
                <c:pt idx="0">
                  <c:v>Africa</c:v>
                </c:pt>
                <c:pt idx="1">
                  <c:v>Americas</c:v>
                </c:pt>
                <c:pt idx="2">
                  <c:v>Canada</c:v>
                </c:pt>
                <c:pt idx="3">
                  <c:v>India</c:v>
                </c:pt>
                <c:pt idx="4">
                  <c:v>Japan</c:v>
                </c:pt>
                <c:pt idx="5">
                  <c:v>Other Europe</c:v>
                </c:pt>
                <c:pt idx="6">
                  <c:v>Singapore</c:v>
                </c:pt>
                <c:pt idx="7">
                  <c:v>Spain</c:v>
                </c:pt>
                <c:pt idx="8">
                  <c:v>UK</c:v>
                </c:pt>
              </c:strCache>
            </c:strRef>
          </c:cat>
          <c:val>
            <c:numRef>
              <c:f>'Question 8'!$G$18:$G$27</c:f>
              <c:numCache>
                <c:formatCode>General</c:formatCode>
                <c:ptCount val="9"/>
                <c:pt idx="0">
                  <c:v>38</c:v>
                </c:pt>
                <c:pt idx="1">
                  <c:v>49</c:v>
                </c:pt>
                <c:pt idx="2">
                  <c:v>2</c:v>
                </c:pt>
                <c:pt idx="3">
                  <c:v>18</c:v>
                </c:pt>
                <c:pt idx="4">
                  <c:v>6</c:v>
                </c:pt>
                <c:pt idx="5">
                  <c:v>92</c:v>
                </c:pt>
                <c:pt idx="6">
                  <c:v>17</c:v>
                </c:pt>
                <c:pt idx="7">
                  <c:v>11</c:v>
                </c:pt>
                <c:pt idx="8">
                  <c:v>286</c:v>
                </c:pt>
              </c:numCache>
            </c:numRef>
          </c:val>
          <c:smooth val="0"/>
          <c:extLst>
            <c:ext xmlns:c16="http://schemas.microsoft.com/office/drawing/2014/chart" uri="{C3380CC4-5D6E-409C-BE32-E72D297353CC}">
              <c16:uniqueId val="{00000000-4065-7D44-A0B8-C767BDD926AF}"/>
            </c:ext>
          </c:extLst>
        </c:ser>
        <c:ser>
          <c:idx val="1"/>
          <c:order val="1"/>
          <c:tx>
            <c:strRef>
              <c:f>'Question 8'!$H$16:$H$17</c:f>
              <c:strCache>
                <c:ptCount val="1"/>
                <c:pt idx="0">
                  <c:v>Won</c:v>
                </c:pt>
              </c:strCache>
            </c:strRef>
          </c:tx>
          <c:spPr>
            <a:ln w="28575" cap="rnd">
              <a:solidFill>
                <a:schemeClr val="accent2"/>
              </a:solidFill>
              <a:round/>
            </a:ln>
            <a:effectLst/>
          </c:spPr>
          <c:marker>
            <c:symbol val="none"/>
          </c:marker>
          <c:cat>
            <c:strRef>
              <c:f>'Question 8'!$F$18:$F$27</c:f>
              <c:strCache>
                <c:ptCount val="9"/>
                <c:pt idx="0">
                  <c:v>Africa</c:v>
                </c:pt>
                <c:pt idx="1">
                  <c:v>Americas</c:v>
                </c:pt>
                <c:pt idx="2">
                  <c:v>Canada</c:v>
                </c:pt>
                <c:pt idx="3">
                  <c:v>India</c:v>
                </c:pt>
                <c:pt idx="4">
                  <c:v>Japan</c:v>
                </c:pt>
                <c:pt idx="5">
                  <c:v>Other Europe</c:v>
                </c:pt>
                <c:pt idx="6">
                  <c:v>Singapore</c:v>
                </c:pt>
                <c:pt idx="7">
                  <c:v>Spain</c:v>
                </c:pt>
                <c:pt idx="8">
                  <c:v>UK</c:v>
                </c:pt>
              </c:strCache>
            </c:strRef>
          </c:cat>
          <c:val>
            <c:numRef>
              <c:f>'Question 8'!$H$18:$H$27</c:f>
              <c:numCache>
                <c:formatCode>General</c:formatCode>
                <c:ptCount val="9"/>
                <c:pt idx="0">
                  <c:v>55</c:v>
                </c:pt>
                <c:pt idx="1">
                  <c:v>55</c:v>
                </c:pt>
                <c:pt idx="2">
                  <c:v>4</c:v>
                </c:pt>
                <c:pt idx="3">
                  <c:v>17</c:v>
                </c:pt>
                <c:pt idx="4">
                  <c:v>10</c:v>
                </c:pt>
                <c:pt idx="5">
                  <c:v>66</c:v>
                </c:pt>
                <c:pt idx="6">
                  <c:v>6</c:v>
                </c:pt>
                <c:pt idx="7">
                  <c:v>1</c:v>
                </c:pt>
                <c:pt idx="8">
                  <c:v>267</c:v>
                </c:pt>
              </c:numCache>
            </c:numRef>
          </c:val>
          <c:smooth val="0"/>
          <c:extLst>
            <c:ext xmlns:c16="http://schemas.microsoft.com/office/drawing/2014/chart" uri="{C3380CC4-5D6E-409C-BE32-E72D297353CC}">
              <c16:uniqueId val="{00000001-4065-7D44-A0B8-C767BDD926AF}"/>
            </c:ext>
          </c:extLst>
        </c:ser>
        <c:dLbls>
          <c:showLegendKey val="0"/>
          <c:showVal val="0"/>
          <c:showCatName val="0"/>
          <c:showSerName val="0"/>
          <c:showPercent val="0"/>
          <c:showBubbleSize val="0"/>
        </c:dLbls>
        <c:smooth val="0"/>
        <c:axId val="638371007"/>
        <c:axId val="601485503"/>
      </c:lineChart>
      <c:catAx>
        <c:axId val="63837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485503"/>
        <c:crosses val="autoZero"/>
        <c:auto val="1"/>
        <c:lblAlgn val="ctr"/>
        <c:lblOffset val="100"/>
        <c:noMultiLvlLbl val="0"/>
      </c:catAx>
      <c:valAx>
        <c:axId val="60148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37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[Assignment1Part1_Workbook.xlsx]Question 9!PivotTable24</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'Question 9'!$G$1:$G$2</c:f>
              <c:strCache>
                <c:ptCount val="1"/>
                <c:pt idx="0">
                  <c:v>Lost</c:v>
                </c:pt>
              </c:strCache>
            </c:strRef>
          </c:tx>
          <c:spPr>
            <a:solidFill>
              <a:schemeClr val="accent1"/>
            </a:solidFill>
            <a:ln>
              <a:noFill/>
            </a:ln>
            <a:effectLst/>
          </c:spPr>
          <c:invertIfNegative val="0"/>
          <c:cat>
            <c:strRef>
              <c:f>'Question 9'!$F$3:$F$6</c:f>
              <c:strCache>
                <c:ptCount val="3"/>
                <c:pt idx="0">
                  <c:v>Big</c:v>
                </c:pt>
                <c:pt idx="1">
                  <c:v>Medium</c:v>
                </c:pt>
                <c:pt idx="2">
                  <c:v>Small</c:v>
                </c:pt>
              </c:strCache>
            </c:strRef>
          </c:cat>
          <c:val>
            <c:numRef>
              <c:f>'Question 9'!$G$3:$G$6</c:f>
              <c:numCache>
                <c:formatCode>General</c:formatCode>
                <c:ptCount val="3"/>
                <c:pt idx="0">
                  <c:v>251</c:v>
                </c:pt>
                <c:pt idx="1">
                  <c:v>182</c:v>
                </c:pt>
                <c:pt idx="2">
                  <c:v>86</c:v>
                </c:pt>
              </c:numCache>
            </c:numRef>
          </c:val>
          <c:extLst>
            <c:ext xmlns:c16="http://schemas.microsoft.com/office/drawing/2014/chart" uri="{C3380CC4-5D6E-409C-BE32-E72D297353CC}">
              <c16:uniqueId val="{00000000-DFE5-41A8-A68A-6008652E8D33}"/>
            </c:ext>
          </c:extLst>
        </c:ser>
        <c:ser>
          <c:idx val="1"/>
          <c:order val="1"/>
          <c:tx>
            <c:strRef>
              <c:f>'Question 9'!$H$1:$H$2</c:f>
              <c:strCache>
                <c:ptCount val="1"/>
                <c:pt idx="0">
                  <c:v>Won</c:v>
                </c:pt>
              </c:strCache>
            </c:strRef>
          </c:tx>
          <c:spPr>
            <a:solidFill>
              <a:schemeClr val="accent2"/>
            </a:solidFill>
            <a:ln>
              <a:noFill/>
            </a:ln>
            <a:effectLst/>
          </c:spPr>
          <c:invertIfNegative val="0"/>
          <c:cat>
            <c:strRef>
              <c:f>'Question 9'!$F$3:$F$6</c:f>
              <c:strCache>
                <c:ptCount val="3"/>
                <c:pt idx="0">
                  <c:v>Big</c:v>
                </c:pt>
                <c:pt idx="1">
                  <c:v>Medium</c:v>
                </c:pt>
                <c:pt idx="2">
                  <c:v>Small</c:v>
                </c:pt>
              </c:strCache>
            </c:strRef>
          </c:cat>
          <c:val>
            <c:numRef>
              <c:f>'Question 9'!$H$3:$H$6</c:f>
              <c:numCache>
                <c:formatCode>General</c:formatCode>
                <c:ptCount val="3"/>
                <c:pt idx="0">
                  <c:v>248</c:v>
                </c:pt>
                <c:pt idx="1">
                  <c:v>164</c:v>
                </c:pt>
                <c:pt idx="2">
                  <c:v>69</c:v>
                </c:pt>
              </c:numCache>
            </c:numRef>
          </c:val>
          <c:extLst>
            <c:ext xmlns:c16="http://schemas.microsoft.com/office/drawing/2014/chart" uri="{C3380CC4-5D6E-409C-BE32-E72D297353CC}">
              <c16:uniqueId val="{00000001-DFE5-41A8-A68A-6008652E8D33}"/>
            </c:ext>
          </c:extLst>
        </c:ser>
        <c:dLbls>
          <c:showLegendKey val="0"/>
          <c:showVal val="0"/>
          <c:showCatName val="0"/>
          <c:showSerName val="0"/>
          <c:showPercent val="0"/>
          <c:showBubbleSize val="0"/>
        </c:dLbls>
        <c:gapWidth val="150"/>
        <c:overlap val="100"/>
        <c:axId val="582480319"/>
        <c:axId val="581395743"/>
      </c:barChart>
      <c:catAx>
        <c:axId val="582480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395743"/>
        <c:crosses val="autoZero"/>
        <c:auto val="1"/>
        <c:lblAlgn val="ctr"/>
        <c:lblOffset val="100"/>
        <c:noMultiLvlLbl val="0"/>
      </c:catAx>
      <c:valAx>
        <c:axId val="581395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48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Joint Bid % vs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11(1)'!$C$1</c:f>
              <c:strCache>
                <c:ptCount val="1"/>
                <c:pt idx="0">
                  <c:v> Joint Bid % (Yi)</c:v>
                </c:pt>
              </c:strCache>
            </c:strRef>
          </c:tx>
          <c:spPr>
            <a:ln w="28575" cap="rnd">
              <a:noFill/>
              <a:round/>
            </a:ln>
            <a:effectLst/>
          </c:spPr>
          <c:marker>
            <c:symbol val="circle"/>
            <c:size val="5"/>
            <c:spPr>
              <a:solidFill>
                <a:schemeClr val="accent1"/>
              </a:solidFill>
              <a:ln w="9525">
                <a:solidFill>
                  <a:schemeClr val="accent1"/>
                </a:solidFill>
              </a:ln>
              <a:effectLst/>
            </c:spPr>
          </c:marker>
          <c:xVal>
            <c:numRef>
              <c:f>'Question 11(1)'!$B$2:$B$1047680</c:f>
              <c:numCache>
                <c:formatCode>General</c:formatCode>
                <c:ptCount val="1047679"/>
                <c:pt idx="0">
                  <c:v>29</c:v>
                </c:pt>
                <c:pt idx="1">
                  <c:v>46</c:v>
                </c:pt>
                <c:pt idx="2">
                  <c:v>70</c:v>
                </c:pt>
                <c:pt idx="3">
                  <c:v>46</c:v>
                </c:pt>
                <c:pt idx="4">
                  <c:v>32</c:v>
                </c:pt>
                <c:pt idx="5">
                  <c:v>65</c:v>
                </c:pt>
                <c:pt idx="6">
                  <c:v>50</c:v>
                </c:pt>
                <c:pt idx="7">
                  <c:v>74</c:v>
                </c:pt>
                <c:pt idx="8">
                  <c:v>46</c:v>
                </c:pt>
                <c:pt idx="9">
                  <c:v>57</c:v>
                </c:pt>
                <c:pt idx="10">
                  <c:v>50</c:v>
                </c:pt>
                <c:pt idx="11">
                  <c:v>58</c:v>
                </c:pt>
                <c:pt idx="12">
                  <c:v>60</c:v>
                </c:pt>
                <c:pt idx="13">
                  <c:v>58</c:v>
                </c:pt>
                <c:pt idx="14">
                  <c:v>46</c:v>
                </c:pt>
                <c:pt idx="15">
                  <c:v>44</c:v>
                </c:pt>
                <c:pt idx="16">
                  <c:v>66</c:v>
                </c:pt>
                <c:pt idx="17">
                  <c:v>61</c:v>
                </c:pt>
                <c:pt idx="18">
                  <c:v>55</c:v>
                </c:pt>
                <c:pt idx="19">
                  <c:v>42</c:v>
                </c:pt>
                <c:pt idx="20">
                  <c:v>47</c:v>
                </c:pt>
                <c:pt idx="21">
                  <c:v>61</c:v>
                </c:pt>
                <c:pt idx="22">
                  <c:v>38</c:v>
                </c:pt>
                <c:pt idx="23">
                  <c:v>56</c:v>
                </c:pt>
                <c:pt idx="24">
                  <c:v>52</c:v>
                </c:pt>
                <c:pt idx="25">
                  <c:v>40</c:v>
                </c:pt>
                <c:pt idx="26">
                  <c:v>69</c:v>
                </c:pt>
                <c:pt idx="27">
                  <c:v>52</c:v>
                </c:pt>
                <c:pt idx="28">
                  <c:v>36</c:v>
                </c:pt>
                <c:pt idx="29">
                  <c:v>56</c:v>
                </c:pt>
                <c:pt idx="30">
                  <c:v>45</c:v>
                </c:pt>
                <c:pt idx="31">
                  <c:v>49</c:v>
                </c:pt>
                <c:pt idx="32">
                  <c:v>51</c:v>
                </c:pt>
                <c:pt idx="33">
                  <c:v>49</c:v>
                </c:pt>
                <c:pt idx="34">
                  <c:v>54</c:v>
                </c:pt>
                <c:pt idx="35">
                  <c:v>34</c:v>
                </c:pt>
                <c:pt idx="36">
                  <c:v>57</c:v>
                </c:pt>
                <c:pt idx="37">
                  <c:v>63</c:v>
                </c:pt>
                <c:pt idx="38">
                  <c:v>42</c:v>
                </c:pt>
                <c:pt idx="39">
                  <c:v>59</c:v>
                </c:pt>
                <c:pt idx="40">
                  <c:v>50</c:v>
                </c:pt>
                <c:pt idx="41">
                  <c:v>45</c:v>
                </c:pt>
                <c:pt idx="42">
                  <c:v>38</c:v>
                </c:pt>
                <c:pt idx="43">
                  <c:v>56</c:v>
                </c:pt>
                <c:pt idx="44">
                  <c:v>41</c:v>
                </c:pt>
                <c:pt idx="45">
                  <c:v>59</c:v>
                </c:pt>
                <c:pt idx="46">
                  <c:v>70</c:v>
                </c:pt>
                <c:pt idx="47">
                  <c:v>46</c:v>
                </c:pt>
                <c:pt idx="48">
                  <c:v>52</c:v>
                </c:pt>
                <c:pt idx="49">
                  <c:v>59</c:v>
                </c:pt>
                <c:pt idx="50">
                  <c:v>38</c:v>
                </c:pt>
                <c:pt idx="51">
                  <c:v>44</c:v>
                </c:pt>
                <c:pt idx="52">
                  <c:v>61</c:v>
                </c:pt>
                <c:pt idx="53">
                  <c:v>42</c:v>
                </c:pt>
                <c:pt idx="54">
                  <c:v>57</c:v>
                </c:pt>
                <c:pt idx="55">
                  <c:v>40</c:v>
                </c:pt>
                <c:pt idx="56">
                  <c:v>67</c:v>
                </c:pt>
                <c:pt idx="57">
                  <c:v>57</c:v>
                </c:pt>
                <c:pt idx="58">
                  <c:v>65</c:v>
                </c:pt>
                <c:pt idx="59">
                  <c:v>57</c:v>
                </c:pt>
                <c:pt idx="60">
                  <c:v>61</c:v>
                </c:pt>
                <c:pt idx="61">
                  <c:v>42</c:v>
                </c:pt>
                <c:pt idx="62">
                  <c:v>63</c:v>
                </c:pt>
                <c:pt idx="63">
                  <c:v>62</c:v>
                </c:pt>
                <c:pt idx="64">
                  <c:v>58</c:v>
                </c:pt>
                <c:pt idx="65">
                  <c:v>47</c:v>
                </c:pt>
                <c:pt idx="66">
                  <c:v>58</c:v>
                </c:pt>
                <c:pt idx="67">
                  <c:v>62</c:v>
                </c:pt>
                <c:pt idx="68">
                  <c:v>39</c:v>
                </c:pt>
                <c:pt idx="69">
                  <c:v>34</c:v>
                </c:pt>
                <c:pt idx="70">
                  <c:v>43</c:v>
                </c:pt>
                <c:pt idx="71">
                  <c:v>46</c:v>
                </c:pt>
                <c:pt idx="72">
                  <c:v>43</c:v>
                </c:pt>
                <c:pt idx="73">
                  <c:v>53</c:v>
                </c:pt>
                <c:pt idx="74">
                  <c:v>33</c:v>
                </c:pt>
                <c:pt idx="75">
                  <c:v>55</c:v>
                </c:pt>
                <c:pt idx="76">
                  <c:v>45</c:v>
                </c:pt>
                <c:pt idx="77">
                  <c:v>58</c:v>
                </c:pt>
                <c:pt idx="78">
                  <c:v>37</c:v>
                </c:pt>
                <c:pt idx="79">
                  <c:v>40</c:v>
                </c:pt>
                <c:pt idx="80">
                  <c:v>64</c:v>
                </c:pt>
                <c:pt idx="81">
                  <c:v>51</c:v>
                </c:pt>
                <c:pt idx="82">
                  <c:v>36</c:v>
                </c:pt>
                <c:pt idx="83">
                  <c:v>52</c:v>
                </c:pt>
                <c:pt idx="84">
                  <c:v>36</c:v>
                </c:pt>
                <c:pt idx="85">
                  <c:v>33</c:v>
                </c:pt>
                <c:pt idx="86">
                  <c:v>57</c:v>
                </c:pt>
                <c:pt idx="87">
                  <c:v>53</c:v>
                </c:pt>
                <c:pt idx="88">
                  <c:v>47</c:v>
                </c:pt>
                <c:pt idx="89">
                  <c:v>44</c:v>
                </c:pt>
                <c:pt idx="90">
                  <c:v>35</c:v>
                </c:pt>
                <c:pt idx="91">
                  <c:v>49</c:v>
                </c:pt>
                <c:pt idx="92">
                  <c:v>63</c:v>
                </c:pt>
                <c:pt idx="93">
                  <c:v>54</c:v>
                </c:pt>
                <c:pt idx="94">
                  <c:v>74</c:v>
                </c:pt>
                <c:pt idx="95">
                  <c:v>77</c:v>
                </c:pt>
                <c:pt idx="96">
                  <c:v>73</c:v>
                </c:pt>
                <c:pt idx="97">
                  <c:v>69</c:v>
                </c:pt>
                <c:pt idx="98">
                  <c:v>68</c:v>
                </c:pt>
                <c:pt idx="99">
                  <c:v>49</c:v>
                </c:pt>
                <c:pt idx="100">
                  <c:v>39</c:v>
                </c:pt>
                <c:pt idx="101">
                  <c:v>51</c:v>
                </c:pt>
                <c:pt idx="102">
                  <c:v>49</c:v>
                </c:pt>
                <c:pt idx="103">
                  <c:v>38</c:v>
                </c:pt>
                <c:pt idx="104">
                  <c:v>66</c:v>
                </c:pt>
                <c:pt idx="105">
                  <c:v>61</c:v>
                </c:pt>
                <c:pt idx="106">
                  <c:v>61</c:v>
                </c:pt>
                <c:pt idx="107">
                  <c:v>47</c:v>
                </c:pt>
                <c:pt idx="108">
                  <c:v>58</c:v>
                </c:pt>
                <c:pt idx="109">
                  <c:v>57</c:v>
                </c:pt>
                <c:pt idx="110">
                  <c:v>65</c:v>
                </c:pt>
                <c:pt idx="111">
                  <c:v>39</c:v>
                </c:pt>
                <c:pt idx="112">
                  <c:v>47</c:v>
                </c:pt>
                <c:pt idx="113">
                  <c:v>50</c:v>
                </c:pt>
                <c:pt idx="114">
                  <c:v>46</c:v>
                </c:pt>
                <c:pt idx="115">
                  <c:v>41</c:v>
                </c:pt>
                <c:pt idx="116">
                  <c:v>55</c:v>
                </c:pt>
                <c:pt idx="117">
                  <c:v>55</c:v>
                </c:pt>
                <c:pt idx="118">
                  <c:v>65</c:v>
                </c:pt>
                <c:pt idx="119">
                  <c:v>59</c:v>
                </c:pt>
                <c:pt idx="120">
                  <c:v>68</c:v>
                </c:pt>
                <c:pt idx="121">
                  <c:v>46</c:v>
                </c:pt>
                <c:pt idx="122">
                  <c:v>48</c:v>
                </c:pt>
                <c:pt idx="123">
                  <c:v>50</c:v>
                </c:pt>
                <c:pt idx="124">
                  <c:v>53</c:v>
                </c:pt>
                <c:pt idx="125">
                  <c:v>57</c:v>
                </c:pt>
                <c:pt idx="126">
                  <c:v>43</c:v>
                </c:pt>
                <c:pt idx="127">
                  <c:v>50</c:v>
                </c:pt>
                <c:pt idx="128">
                  <c:v>41</c:v>
                </c:pt>
                <c:pt idx="129">
                  <c:v>64</c:v>
                </c:pt>
                <c:pt idx="130">
                  <c:v>34</c:v>
                </c:pt>
                <c:pt idx="131">
                  <c:v>53</c:v>
                </c:pt>
                <c:pt idx="132">
                  <c:v>52</c:v>
                </c:pt>
                <c:pt idx="133">
                  <c:v>51</c:v>
                </c:pt>
                <c:pt idx="134">
                  <c:v>50</c:v>
                </c:pt>
                <c:pt idx="135">
                  <c:v>52</c:v>
                </c:pt>
                <c:pt idx="136">
                  <c:v>57</c:v>
                </c:pt>
                <c:pt idx="137">
                  <c:v>56</c:v>
                </c:pt>
                <c:pt idx="138">
                  <c:v>62</c:v>
                </c:pt>
                <c:pt idx="139">
                  <c:v>54</c:v>
                </c:pt>
                <c:pt idx="140">
                  <c:v>32</c:v>
                </c:pt>
                <c:pt idx="141">
                  <c:v>46</c:v>
                </c:pt>
                <c:pt idx="142">
                  <c:v>35</c:v>
                </c:pt>
                <c:pt idx="143">
                  <c:v>45</c:v>
                </c:pt>
                <c:pt idx="144">
                  <c:v>41</c:v>
                </c:pt>
                <c:pt idx="145">
                  <c:v>58</c:v>
                </c:pt>
                <c:pt idx="146">
                  <c:v>45</c:v>
                </c:pt>
                <c:pt idx="147">
                  <c:v>44</c:v>
                </c:pt>
                <c:pt idx="148">
                  <c:v>33</c:v>
                </c:pt>
                <c:pt idx="149">
                  <c:v>64</c:v>
                </c:pt>
                <c:pt idx="150">
                  <c:v>64</c:v>
                </c:pt>
                <c:pt idx="151">
                  <c:v>54</c:v>
                </c:pt>
                <c:pt idx="152">
                  <c:v>55</c:v>
                </c:pt>
                <c:pt idx="153">
                  <c:v>64</c:v>
                </c:pt>
                <c:pt idx="154">
                  <c:v>50</c:v>
                </c:pt>
                <c:pt idx="155">
                  <c:v>52</c:v>
                </c:pt>
                <c:pt idx="156">
                  <c:v>53</c:v>
                </c:pt>
                <c:pt idx="157">
                  <c:v>60</c:v>
                </c:pt>
                <c:pt idx="158">
                  <c:v>37</c:v>
                </c:pt>
                <c:pt idx="159">
                  <c:v>71</c:v>
                </c:pt>
                <c:pt idx="160">
                  <c:v>55</c:v>
                </c:pt>
                <c:pt idx="161">
                  <c:v>59</c:v>
                </c:pt>
                <c:pt idx="162">
                  <c:v>65</c:v>
                </c:pt>
                <c:pt idx="163">
                  <c:v>41</c:v>
                </c:pt>
                <c:pt idx="164">
                  <c:v>62</c:v>
                </c:pt>
                <c:pt idx="165">
                  <c:v>51</c:v>
                </c:pt>
                <c:pt idx="166">
                  <c:v>32</c:v>
                </c:pt>
                <c:pt idx="167">
                  <c:v>40</c:v>
                </c:pt>
                <c:pt idx="168">
                  <c:v>73</c:v>
                </c:pt>
                <c:pt idx="169">
                  <c:v>40</c:v>
                </c:pt>
                <c:pt idx="170">
                  <c:v>37</c:v>
                </c:pt>
                <c:pt idx="171">
                  <c:v>46</c:v>
                </c:pt>
                <c:pt idx="172">
                  <c:v>46</c:v>
                </c:pt>
                <c:pt idx="173">
                  <c:v>58</c:v>
                </c:pt>
                <c:pt idx="174">
                  <c:v>58</c:v>
                </c:pt>
                <c:pt idx="175">
                  <c:v>56</c:v>
                </c:pt>
                <c:pt idx="176">
                  <c:v>52</c:v>
                </c:pt>
                <c:pt idx="177">
                  <c:v>26</c:v>
                </c:pt>
                <c:pt idx="178">
                  <c:v>70</c:v>
                </c:pt>
                <c:pt idx="179">
                  <c:v>52</c:v>
                </c:pt>
                <c:pt idx="180">
                  <c:v>42</c:v>
                </c:pt>
                <c:pt idx="181">
                  <c:v>52</c:v>
                </c:pt>
                <c:pt idx="182">
                  <c:v>46</c:v>
                </c:pt>
                <c:pt idx="183">
                  <c:v>45</c:v>
                </c:pt>
                <c:pt idx="184">
                  <c:v>46</c:v>
                </c:pt>
                <c:pt idx="185">
                  <c:v>53</c:v>
                </c:pt>
                <c:pt idx="186">
                  <c:v>38</c:v>
                </c:pt>
                <c:pt idx="187">
                  <c:v>63</c:v>
                </c:pt>
                <c:pt idx="188">
                  <c:v>47</c:v>
                </c:pt>
                <c:pt idx="189">
                  <c:v>43</c:v>
                </c:pt>
                <c:pt idx="190">
                  <c:v>57</c:v>
                </c:pt>
                <c:pt idx="191">
                  <c:v>55</c:v>
                </c:pt>
                <c:pt idx="192">
                  <c:v>55</c:v>
                </c:pt>
                <c:pt idx="193">
                  <c:v>52</c:v>
                </c:pt>
                <c:pt idx="194">
                  <c:v>58</c:v>
                </c:pt>
                <c:pt idx="195">
                  <c:v>45</c:v>
                </c:pt>
                <c:pt idx="196">
                  <c:v>53</c:v>
                </c:pt>
                <c:pt idx="197">
                  <c:v>52</c:v>
                </c:pt>
                <c:pt idx="198">
                  <c:v>70</c:v>
                </c:pt>
                <c:pt idx="199">
                  <c:v>41</c:v>
                </c:pt>
                <c:pt idx="200">
                  <c:v>46</c:v>
                </c:pt>
                <c:pt idx="201">
                  <c:v>39</c:v>
                </c:pt>
                <c:pt idx="202">
                  <c:v>77</c:v>
                </c:pt>
                <c:pt idx="203">
                  <c:v>47</c:v>
                </c:pt>
                <c:pt idx="204">
                  <c:v>68</c:v>
                </c:pt>
                <c:pt idx="205">
                  <c:v>62</c:v>
                </c:pt>
                <c:pt idx="206">
                  <c:v>43</c:v>
                </c:pt>
                <c:pt idx="207">
                  <c:v>59</c:v>
                </c:pt>
                <c:pt idx="208">
                  <c:v>34</c:v>
                </c:pt>
                <c:pt idx="209">
                  <c:v>52</c:v>
                </c:pt>
                <c:pt idx="210">
                  <c:v>53</c:v>
                </c:pt>
                <c:pt idx="211">
                  <c:v>63</c:v>
                </c:pt>
                <c:pt idx="212">
                  <c:v>55</c:v>
                </c:pt>
                <c:pt idx="213">
                  <c:v>56</c:v>
                </c:pt>
                <c:pt idx="214">
                  <c:v>44</c:v>
                </c:pt>
                <c:pt idx="215">
                  <c:v>59</c:v>
                </c:pt>
                <c:pt idx="216">
                  <c:v>40</c:v>
                </c:pt>
                <c:pt idx="217">
                  <c:v>34</c:v>
                </c:pt>
                <c:pt idx="218">
                  <c:v>68</c:v>
                </c:pt>
                <c:pt idx="219">
                  <c:v>30</c:v>
                </c:pt>
                <c:pt idx="220">
                  <c:v>48</c:v>
                </c:pt>
                <c:pt idx="221">
                  <c:v>50</c:v>
                </c:pt>
                <c:pt idx="222">
                  <c:v>50</c:v>
                </c:pt>
                <c:pt idx="223">
                  <c:v>51</c:v>
                </c:pt>
                <c:pt idx="224">
                  <c:v>36</c:v>
                </c:pt>
                <c:pt idx="225">
                  <c:v>65</c:v>
                </c:pt>
                <c:pt idx="226">
                  <c:v>51</c:v>
                </c:pt>
                <c:pt idx="227">
                  <c:v>48</c:v>
                </c:pt>
                <c:pt idx="228">
                  <c:v>51</c:v>
                </c:pt>
                <c:pt idx="229">
                  <c:v>49</c:v>
                </c:pt>
                <c:pt idx="230">
                  <c:v>54</c:v>
                </c:pt>
                <c:pt idx="231">
                  <c:v>58</c:v>
                </c:pt>
                <c:pt idx="232">
                  <c:v>51</c:v>
                </c:pt>
                <c:pt idx="233">
                  <c:v>53</c:v>
                </c:pt>
                <c:pt idx="234">
                  <c:v>55</c:v>
                </c:pt>
                <c:pt idx="235">
                  <c:v>63</c:v>
                </c:pt>
                <c:pt idx="236">
                  <c:v>44</c:v>
                </c:pt>
                <c:pt idx="237">
                  <c:v>71</c:v>
                </c:pt>
                <c:pt idx="238">
                  <c:v>53</c:v>
                </c:pt>
                <c:pt idx="239">
                  <c:v>42</c:v>
                </c:pt>
                <c:pt idx="240">
                  <c:v>62</c:v>
                </c:pt>
                <c:pt idx="241">
                  <c:v>49</c:v>
                </c:pt>
                <c:pt idx="242">
                  <c:v>44</c:v>
                </c:pt>
                <c:pt idx="243">
                  <c:v>53</c:v>
                </c:pt>
                <c:pt idx="244">
                  <c:v>56</c:v>
                </c:pt>
                <c:pt idx="245">
                  <c:v>44</c:v>
                </c:pt>
                <c:pt idx="246">
                  <c:v>45</c:v>
                </c:pt>
                <c:pt idx="247">
                  <c:v>41</c:v>
                </c:pt>
                <c:pt idx="248">
                  <c:v>45</c:v>
                </c:pt>
                <c:pt idx="249">
                  <c:v>61</c:v>
                </c:pt>
                <c:pt idx="250">
                  <c:v>39</c:v>
                </c:pt>
                <c:pt idx="251">
                  <c:v>62</c:v>
                </c:pt>
                <c:pt idx="252">
                  <c:v>47</c:v>
                </c:pt>
                <c:pt idx="253">
                  <c:v>51</c:v>
                </c:pt>
                <c:pt idx="254">
                  <c:v>68</c:v>
                </c:pt>
                <c:pt idx="255">
                  <c:v>45</c:v>
                </c:pt>
                <c:pt idx="256">
                  <c:v>56</c:v>
                </c:pt>
                <c:pt idx="257">
                  <c:v>49</c:v>
                </c:pt>
                <c:pt idx="258">
                  <c:v>59</c:v>
                </c:pt>
                <c:pt idx="259">
                  <c:v>36</c:v>
                </c:pt>
                <c:pt idx="260">
                  <c:v>61</c:v>
                </c:pt>
                <c:pt idx="261">
                  <c:v>40</c:v>
                </c:pt>
                <c:pt idx="262">
                  <c:v>55</c:v>
                </c:pt>
                <c:pt idx="263">
                  <c:v>38</c:v>
                </c:pt>
                <c:pt idx="264">
                  <c:v>37</c:v>
                </c:pt>
                <c:pt idx="265">
                  <c:v>53</c:v>
                </c:pt>
                <c:pt idx="266">
                  <c:v>69</c:v>
                </c:pt>
                <c:pt idx="267">
                  <c:v>48</c:v>
                </c:pt>
                <c:pt idx="268">
                  <c:v>53</c:v>
                </c:pt>
                <c:pt idx="269">
                  <c:v>41</c:v>
                </c:pt>
                <c:pt idx="270">
                  <c:v>41</c:v>
                </c:pt>
                <c:pt idx="271">
                  <c:v>66</c:v>
                </c:pt>
                <c:pt idx="272">
                  <c:v>64</c:v>
                </c:pt>
                <c:pt idx="273">
                  <c:v>64</c:v>
                </c:pt>
                <c:pt idx="274">
                  <c:v>63</c:v>
                </c:pt>
                <c:pt idx="275">
                  <c:v>60</c:v>
                </c:pt>
                <c:pt idx="276">
                  <c:v>44</c:v>
                </c:pt>
                <c:pt idx="277">
                  <c:v>55</c:v>
                </c:pt>
                <c:pt idx="278">
                  <c:v>45</c:v>
                </c:pt>
                <c:pt idx="279">
                  <c:v>62</c:v>
                </c:pt>
                <c:pt idx="280">
                  <c:v>79</c:v>
                </c:pt>
                <c:pt idx="281">
                  <c:v>54</c:v>
                </c:pt>
                <c:pt idx="282">
                  <c:v>50</c:v>
                </c:pt>
                <c:pt idx="283">
                  <c:v>46</c:v>
                </c:pt>
                <c:pt idx="284">
                  <c:v>44</c:v>
                </c:pt>
                <c:pt idx="285">
                  <c:v>50</c:v>
                </c:pt>
                <c:pt idx="286">
                  <c:v>43</c:v>
                </c:pt>
                <c:pt idx="287">
                  <c:v>34</c:v>
                </c:pt>
                <c:pt idx="288">
                  <c:v>42</c:v>
                </c:pt>
                <c:pt idx="289">
                  <c:v>57</c:v>
                </c:pt>
                <c:pt idx="290">
                  <c:v>43</c:v>
                </c:pt>
                <c:pt idx="291">
                  <c:v>47</c:v>
                </c:pt>
                <c:pt idx="292">
                  <c:v>50</c:v>
                </c:pt>
                <c:pt idx="293">
                  <c:v>54</c:v>
                </c:pt>
                <c:pt idx="294">
                  <c:v>44</c:v>
                </c:pt>
                <c:pt idx="295">
                  <c:v>49</c:v>
                </c:pt>
                <c:pt idx="296">
                  <c:v>62</c:v>
                </c:pt>
                <c:pt idx="297">
                  <c:v>65</c:v>
                </c:pt>
                <c:pt idx="298">
                  <c:v>59</c:v>
                </c:pt>
                <c:pt idx="299">
                  <c:v>43</c:v>
                </c:pt>
                <c:pt idx="300">
                  <c:v>50</c:v>
                </c:pt>
                <c:pt idx="301">
                  <c:v>43</c:v>
                </c:pt>
                <c:pt idx="302">
                  <c:v>46</c:v>
                </c:pt>
                <c:pt idx="303">
                  <c:v>49</c:v>
                </c:pt>
                <c:pt idx="304">
                  <c:v>27</c:v>
                </c:pt>
                <c:pt idx="305">
                  <c:v>45</c:v>
                </c:pt>
                <c:pt idx="306">
                  <c:v>38</c:v>
                </c:pt>
                <c:pt idx="307">
                  <c:v>53</c:v>
                </c:pt>
                <c:pt idx="308">
                  <c:v>62</c:v>
                </c:pt>
                <c:pt idx="309">
                  <c:v>46</c:v>
                </c:pt>
                <c:pt idx="310">
                  <c:v>67</c:v>
                </c:pt>
                <c:pt idx="311">
                  <c:v>62</c:v>
                </c:pt>
                <c:pt idx="312">
                  <c:v>27</c:v>
                </c:pt>
                <c:pt idx="313">
                  <c:v>49</c:v>
                </c:pt>
                <c:pt idx="314">
                  <c:v>38</c:v>
                </c:pt>
                <c:pt idx="315">
                  <c:v>54</c:v>
                </c:pt>
                <c:pt idx="316">
                  <c:v>24</c:v>
                </c:pt>
                <c:pt idx="317">
                  <c:v>45</c:v>
                </c:pt>
                <c:pt idx="318">
                  <c:v>71</c:v>
                </c:pt>
                <c:pt idx="319">
                  <c:v>49</c:v>
                </c:pt>
                <c:pt idx="320">
                  <c:v>46</c:v>
                </c:pt>
                <c:pt idx="321">
                  <c:v>54</c:v>
                </c:pt>
                <c:pt idx="322">
                  <c:v>68</c:v>
                </c:pt>
                <c:pt idx="323">
                  <c:v>47</c:v>
                </c:pt>
                <c:pt idx="324">
                  <c:v>42</c:v>
                </c:pt>
                <c:pt idx="325">
                  <c:v>33</c:v>
                </c:pt>
                <c:pt idx="326">
                  <c:v>56</c:v>
                </c:pt>
                <c:pt idx="327">
                  <c:v>35</c:v>
                </c:pt>
                <c:pt idx="328">
                  <c:v>63</c:v>
                </c:pt>
                <c:pt idx="329">
                  <c:v>32</c:v>
                </c:pt>
                <c:pt idx="330">
                  <c:v>44</c:v>
                </c:pt>
                <c:pt idx="331">
                  <c:v>53</c:v>
                </c:pt>
                <c:pt idx="332">
                  <c:v>45</c:v>
                </c:pt>
                <c:pt idx="333">
                  <c:v>50</c:v>
                </c:pt>
                <c:pt idx="334">
                  <c:v>38</c:v>
                </c:pt>
                <c:pt idx="335">
                  <c:v>44</c:v>
                </c:pt>
                <c:pt idx="336">
                  <c:v>51</c:v>
                </c:pt>
                <c:pt idx="337">
                  <c:v>55</c:v>
                </c:pt>
                <c:pt idx="338">
                  <c:v>45</c:v>
                </c:pt>
                <c:pt idx="339">
                  <c:v>71</c:v>
                </c:pt>
                <c:pt idx="340">
                  <c:v>49</c:v>
                </c:pt>
                <c:pt idx="341">
                  <c:v>58</c:v>
                </c:pt>
                <c:pt idx="342">
                  <c:v>58</c:v>
                </c:pt>
                <c:pt idx="343">
                  <c:v>53</c:v>
                </c:pt>
                <c:pt idx="344">
                  <c:v>46</c:v>
                </c:pt>
                <c:pt idx="345">
                  <c:v>19</c:v>
                </c:pt>
                <c:pt idx="346">
                  <c:v>61</c:v>
                </c:pt>
                <c:pt idx="347">
                  <c:v>59</c:v>
                </c:pt>
                <c:pt idx="348">
                  <c:v>41</c:v>
                </c:pt>
                <c:pt idx="349">
                  <c:v>56</c:v>
                </c:pt>
                <c:pt idx="350">
                  <c:v>57</c:v>
                </c:pt>
                <c:pt idx="351">
                  <c:v>47</c:v>
                </c:pt>
                <c:pt idx="352">
                  <c:v>42</c:v>
                </c:pt>
                <c:pt idx="353">
                  <c:v>57</c:v>
                </c:pt>
                <c:pt idx="354">
                  <c:v>54</c:v>
                </c:pt>
                <c:pt idx="355">
                  <c:v>52</c:v>
                </c:pt>
                <c:pt idx="356">
                  <c:v>44</c:v>
                </c:pt>
                <c:pt idx="357">
                  <c:v>46</c:v>
                </c:pt>
                <c:pt idx="358">
                  <c:v>55</c:v>
                </c:pt>
                <c:pt idx="359">
                  <c:v>58</c:v>
                </c:pt>
                <c:pt idx="360">
                  <c:v>60</c:v>
                </c:pt>
                <c:pt idx="361">
                  <c:v>74</c:v>
                </c:pt>
                <c:pt idx="362">
                  <c:v>64</c:v>
                </c:pt>
                <c:pt idx="363">
                  <c:v>45</c:v>
                </c:pt>
                <c:pt idx="364">
                  <c:v>45</c:v>
                </c:pt>
                <c:pt idx="365">
                  <c:v>65</c:v>
                </c:pt>
                <c:pt idx="366">
                  <c:v>33</c:v>
                </c:pt>
                <c:pt idx="367">
                  <c:v>42</c:v>
                </c:pt>
                <c:pt idx="368">
                  <c:v>37</c:v>
                </c:pt>
                <c:pt idx="369">
                  <c:v>49</c:v>
                </c:pt>
                <c:pt idx="370">
                  <c:v>47</c:v>
                </c:pt>
                <c:pt idx="371">
                  <c:v>37</c:v>
                </c:pt>
                <c:pt idx="372">
                  <c:v>35</c:v>
                </c:pt>
                <c:pt idx="373">
                  <c:v>70</c:v>
                </c:pt>
                <c:pt idx="374">
                  <c:v>56</c:v>
                </c:pt>
                <c:pt idx="375">
                  <c:v>62</c:v>
                </c:pt>
                <c:pt idx="376">
                  <c:v>53</c:v>
                </c:pt>
                <c:pt idx="377">
                  <c:v>50</c:v>
                </c:pt>
                <c:pt idx="378">
                  <c:v>57</c:v>
                </c:pt>
                <c:pt idx="379">
                  <c:v>51</c:v>
                </c:pt>
                <c:pt idx="380">
                  <c:v>36</c:v>
                </c:pt>
                <c:pt idx="381">
                  <c:v>62</c:v>
                </c:pt>
                <c:pt idx="382">
                  <c:v>56</c:v>
                </c:pt>
                <c:pt idx="383">
                  <c:v>44</c:v>
                </c:pt>
                <c:pt idx="384">
                  <c:v>45</c:v>
                </c:pt>
                <c:pt idx="385">
                  <c:v>41</c:v>
                </c:pt>
                <c:pt idx="386">
                  <c:v>49</c:v>
                </c:pt>
                <c:pt idx="387">
                  <c:v>50</c:v>
                </c:pt>
                <c:pt idx="388">
                  <c:v>53</c:v>
                </c:pt>
                <c:pt idx="389">
                  <c:v>53</c:v>
                </c:pt>
                <c:pt idx="390">
                  <c:v>45</c:v>
                </c:pt>
                <c:pt idx="391">
                  <c:v>45</c:v>
                </c:pt>
                <c:pt idx="392">
                  <c:v>44</c:v>
                </c:pt>
                <c:pt idx="393">
                  <c:v>61</c:v>
                </c:pt>
                <c:pt idx="394">
                  <c:v>45</c:v>
                </c:pt>
                <c:pt idx="395">
                  <c:v>42</c:v>
                </c:pt>
                <c:pt idx="396">
                  <c:v>39</c:v>
                </c:pt>
                <c:pt idx="397">
                  <c:v>53</c:v>
                </c:pt>
                <c:pt idx="398">
                  <c:v>46</c:v>
                </c:pt>
                <c:pt idx="399">
                  <c:v>61</c:v>
                </c:pt>
                <c:pt idx="400">
                  <c:v>38</c:v>
                </c:pt>
                <c:pt idx="401">
                  <c:v>56</c:v>
                </c:pt>
                <c:pt idx="402">
                  <c:v>52</c:v>
                </c:pt>
                <c:pt idx="403">
                  <c:v>47</c:v>
                </c:pt>
                <c:pt idx="404">
                  <c:v>36</c:v>
                </c:pt>
                <c:pt idx="405">
                  <c:v>46</c:v>
                </c:pt>
                <c:pt idx="406">
                  <c:v>69</c:v>
                </c:pt>
                <c:pt idx="407">
                  <c:v>58</c:v>
                </c:pt>
                <c:pt idx="408">
                  <c:v>54</c:v>
                </c:pt>
                <c:pt idx="409">
                  <c:v>59</c:v>
                </c:pt>
                <c:pt idx="410">
                  <c:v>37</c:v>
                </c:pt>
                <c:pt idx="411">
                  <c:v>62</c:v>
                </c:pt>
                <c:pt idx="412">
                  <c:v>55</c:v>
                </c:pt>
                <c:pt idx="413">
                  <c:v>62</c:v>
                </c:pt>
                <c:pt idx="414">
                  <c:v>47</c:v>
                </c:pt>
                <c:pt idx="415">
                  <c:v>66</c:v>
                </c:pt>
                <c:pt idx="416">
                  <c:v>46</c:v>
                </c:pt>
                <c:pt idx="417">
                  <c:v>41</c:v>
                </c:pt>
                <c:pt idx="418">
                  <c:v>38</c:v>
                </c:pt>
                <c:pt idx="419">
                  <c:v>59</c:v>
                </c:pt>
                <c:pt idx="420">
                  <c:v>50</c:v>
                </c:pt>
                <c:pt idx="421">
                  <c:v>44</c:v>
                </c:pt>
                <c:pt idx="422">
                  <c:v>40</c:v>
                </c:pt>
                <c:pt idx="423">
                  <c:v>52</c:v>
                </c:pt>
                <c:pt idx="424">
                  <c:v>43</c:v>
                </c:pt>
                <c:pt idx="425">
                  <c:v>53</c:v>
                </c:pt>
                <c:pt idx="426">
                  <c:v>35</c:v>
                </c:pt>
                <c:pt idx="427">
                  <c:v>33</c:v>
                </c:pt>
                <c:pt idx="428">
                  <c:v>65</c:v>
                </c:pt>
                <c:pt idx="429">
                  <c:v>27</c:v>
                </c:pt>
                <c:pt idx="430">
                  <c:v>38</c:v>
                </c:pt>
                <c:pt idx="431">
                  <c:v>48</c:v>
                </c:pt>
                <c:pt idx="432">
                  <c:v>44</c:v>
                </c:pt>
                <c:pt idx="433">
                  <c:v>23</c:v>
                </c:pt>
                <c:pt idx="434">
                  <c:v>52</c:v>
                </c:pt>
                <c:pt idx="435">
                  <c:v>46</c:v>
                </c:pt>
                <c:pt idx="436">
                  <c:v>21</c:v>
                </c:pt>
                <c:pt idx="437">
                  <c:v>53</c:v>
                </c:pt>
                <c:pt idx="438">
                  <c:v>58</c:v>
                </c:pt>
                <c:pt idx="439">
                  <c:v>63</c:v>
                </c:pt>
                <c:pt idx="440">
                  <c:v>49</c:v>
                </c:pt>
                <c:pt idx="441">
                  <c:v>56</c:v>
                </c:pt>
                <c:pt idx="442">
                  <c:v>62</c:v>
                </c:pt>
                <c:pt idx="443">
                  <c:v>54</c:v>
                </c:pt>
                <c:pt idx="444">
                  <c:v>54</c:v>
                </c:pt>
                <c:pt idx="445">
                  <c:v>68</c:v>
                </c:pt>
                <c:pt idx="446">
                  <c:v>46</c:v>
                </c:pt>
                <c:pt idx="447">
                  <c:v>42</c:v>
                </c:pt>
                <c:pt idx="448">
                  <c:v>61</c:v>
                </c:pt>
                <c:pt idx="449">
                  <c:v>43</c:v>
                </c:pt>
                <c:pt idx="450">
                  <c:v>45</c:v>
                </c:pt>
                <c:pt idx="451">
                  <c:v>60</c:v>
                </c:pt>
                <c:pt idx="452">
                  <c:v>50</c:v>
                </c:pt>
                <c:pt idx="453">
                  <c:v>50</c:v>
                </c:pt>
                <c:pt idx="454">
                  <c:v>51</c:v>
                </c:pt>
                <c:pt idx="455">
                  <c:v>32</c:v>
                </c:pt>
                <c:pt idx="456">
                  <c:v>60</c:v>
                </c:pt>
                <c:pt idx="457">
                  <c:v>38</c:v>
                </c:pt>
                <c:pt idx="458">
                  <c:v>66</c:v>
                </c:pt>
                <c:pt idx="459">
                  <c:v>47</c:v>
                </c:pt>
                <c:pt idx="460">
                  <c:v>36</c:v>
                </c:pt>
                <c:pt idx="461">
                  <c:v>61</c:v>
                </c:pt>
                <c:pt idx="462">
                  <c:v>68</c:v>
                </c:pt>
                <c:pt idx="463">
                  <c:v>40</c:v>
                </c:pt>
                <c:pt idx="464">
                  <c:v>39</c:v>
                </c:pt>
                <c:pt idx="465">
                  <c:v>55</c:v>
                </c:pt>
                <c:pt idx="466">
                  <c:v>48</c:v>
                </c:pt>
                <c:pt idx="467">
                  <c:v>42</c:v>
                </c:pt>
                <c:pt idx="468">
                  <c:v>31</c:v>
                </c:pt>
                <c:pt idx="469">
                  <c:v>51</c:v>
                </c:pt>
                <c:pt idx="470">
                  <c:v>67</c:v>
                </c:pt>
                <c:pt idx="471">
                  <c:v>46</c:v>
                </c:pt>
                <c:pt idx="472">
                  <c:v>48</c:v>
                </c:pt>
                <c:pt idx="473">
                  <c:v>46</c:v>
                </c:pt>
                <c:pt idx="474">
                  <c:v>55</c:v>
                </c:pt>
                <c:pt idx="475">
                  <c:v>44</c:v>
                </c:pt>
                <c:pt idx="476">
                  <c:v>59</c:v>
                </c:pt>
                <c:pt idx="477">
                  <c:v>44</c:v>
                </c:pt>
                <c:pt idx="478">
                  <c:v>40</c:v>
                </c:pt>
                <c:pt idx="479">
                  <c:v>45</c:v>
                </c:pt>
                <c:pt idx="480">
                  <c:v>60</c:v>
                </c:pt>
                <c:pt idx="481">
                  <c:v>58</c:v>
                </c:pt>
                <c:pt idx="482">
                  <c:v>40</c:v>
                </c:pt>
                <c:pt idx="483">
                  <c:v>55</c:v>
                </c:pt>
                <c:pt idx="484">
                  <c:v>48</c:v>
                </c:pt>
                <c:pt idx="485">
                  <c:v>58</c:v>
                </c:pt>
                <c:pt idx="486">
                  <c:v>46</c:v>
                </c:pt>
                <c:pt idx="487">
                  <c:v>62</c:v>
                </c:pt>
                <c:pt idx="488">
                  <c:v>49</c:v>
                </c:pt>
                <c:pt idx="489">
                  <c:v>36</c:v>
                </c:pt>
                <c:pt idx="490">
                  <c:v>46</c:v>
                </c:pt>
                <c:pt idx="491">
                  <c:v>58</c:v>
                </c:pt>
                <c:pt idx="492">
                  <c:v>39</c:v>
                </c:pt>
                <c:pt idx="493">
                  <c:v>52</c:v>
                </c:pt>
                <c:pt idx="494">
                  <c:v>39</c:v>
                </c:pt>
                <c:pt idx="495">
                  <c:v>45</c:v>
                </c:pt>
                <c:pt idx="496">
                  <c:v>52</c:v>
                </c:pt>
                <c:pt idx="497">
                  <c:v>49</c:v>
                </c:pt>
                <c:pt idx="498">
                  <c:v>46</c:v>
                </c:pt>
                <c:pt idx="499">
                  <c:v>35</c:v>
                </c:pt>
                <c:pt idx="500">
                  <c:v>50</c:v>
                </c:pt>
                <c:pt idx="501">
                  <c:v>38</c:v>
                </c:pt>
                <c:pt idx="502">
                  <c:v>45</c:v>
                </c:pt>
                <c:pt idx="503">
                  <c:v>43</c:v>
                </c:pt>
                <c:pt idx="504">
                  <c:v>55</c:v>
                </c:pt>
                <c:pt idx="505">
                  <c:v>43</c:v>
                </c:pt>
                <c:pt idx="506">
                  <c:v>43</c:v>
                </c:pt>
                <c:pt idx="507">
                  <c:v>57</c:v>
                </c:pt>
                <c:pt idx="508">
                  <c:v>46</c:v>
                </c:pt>
                <c:pt idx="509">
                  <c:v>45</c:v>
                </c:pt>
                <c:pt idx="510">
                  <c:v>61</c:v>
                </c:pt>
                <c:pt idx="511">
                  <c:v>45</c:v>
                </c:pt>
                <c:pt idx="512">
                  <c:v>60</c:v>
                </c:pt>
                <c:pt idx="513">
                  <c:v>55</c:v>
                </c:pt>
                <c:pt idx="514">
                  <c:v>44</c:v>
                </c:pt>
                <c:pt idx="515">
                  <c:v>46</c:v>
                </c:pt>
                <c:pt idx="516">
                  <c:v>58</c:v>
                </c:pt>
                <c:pt idx="517">
                  <c:v>45</c:v>
                </c:pt>
                <c:pt idx="518">
                  <c:v>53</c:v>
                </c:pt>
                <c:pt idx="519">
                  <c:v>35</c:v>
                </c:pt>
                <c:pt idx="520">
                  <c:v>47</c:v>
                </c:pt>
                <c:pt idx="521">
                  <c:v>50</c:v>
                </c:pt>
                <c:pt idx="522">
                  <c:v>27</c:v>
                </c:pt>
                <c:pt idx="523">
                  <c:v>69</c:v>
                </c:pt>
                <c:pt idx="524">
                  <c:v>49</c:v>
                </c:pt>
                <c:pt idx="525">
                  <c:v>51</c:v>
                </c:pt>
                <c:pt idx="526">
                  <c:v>40</c:v>
                </c:pt>
                <c:pt idx="527">
                  <c:v>49</c:v>
                </c:pt>
                <c:pt idx="528">
                  <c:v>54</c:v>
                </c:pt>
                <c:pt idx="529">
                  <c:v>53</c:v>
                </c:pt>
                <c:pt idx="530">
                  <c:v>59</c:v>
                </c:pt>
                <c:pt idx="531">
                  <c:v>47</c:v>
                </c:pt>
                <c:pt idx="532">
                  <c:v>47</c:v>
                </c:pt>
                <c:pt idx="533">
                  <c:v>57</c:v>
                </c:pt>
                <c:pt idx="534">
                  <c:v>57</c:v>
                </c:pt>
                <c:pt idx="535">
                  <c:v>50</c:v>
                </c:pt>
                <c:pt idx="536">
                  <c:v>30</c:v>
                </c:pt>
                <c:pt idx="537">
                  <c:v>61</c:v>
                </c:pt>
                <c:pt idx="538">
                  <c:v>69</c:v>
                </c:pt>
                <c:pt idx="539">
                  <c:v>43</c:v>
                </c:pt>
                <c:pt idx="540">
                  <c:v>36</c:v>
                </c:pt>
                <c:pt idx="541">
                  <c:v>58</c:v>
                </c:pt>
                <c:pt idx="542">
                  <c:v>49</c:v>
                </c:pt>
                <c:pt idx="543">
                  <c:v>47</c:v>
                </c:pt>
                <c:pt idx="544">
                  <c:v>69</c:v>
                </c:pt>
                <c:pt idx="545">
                  <c:v>34</c:v>
                </c:pt>
                <c:pt idx="546">
                  <c:v>46</c:v>
                </c:pt>
                <c:pt idx="547">
                  <c:v>36</c:v>
                </c:pt>
                <c:pt idx="548">
                  <c:v>53</c:v>
                </c:pt>
                <c:pt idx="549">
                  <c:v>32</c:v>
                </c:pt>
                <c:pt idx="550">
                  <c:v>57</c:v>
                </c:pt>
                <c:pt idx="551">
                  <c:v>62</c:v>
                </c:pt>
                <c:pt idx="552">
                  <c:v>46</c:v>
                </c:pt>
                <c:pt idx="553">
                  <c:v>36</c:v>
                </c:pt>
                <c:pt idx="554">
                  <c:v>49</c:v>
                </c:pt>
                <c:pt idx="555">
                  <c:v>66</c:v>
                </c:pt>
                <c:pt idx="556">
                  <c:v>39</c:v>
                </c:pt>
                <c:pt idx="557">
                  <c:v>55</c:v>
                </c:pt>
                <c:pt idx="558">
                  <c:v>45</c:v>
                </c:pt>
                <c:pt idx="559">
                  <c:v>45</c:v>
                </c:pt>
                <c:pt idx="560">
                  <c:v>56</c:v>
                </c:pt>
                <c:pt idx="561">
                  <c:v>57</c:v>
                </c:pt>
                <c:pt idx="562">
                  <c:v>68</c:v>
                </c:pt>
                <c:pt idx="563">
                  <c:v>78</c:v>
                </c:pt>
                <c:pt idx="564">
                  <c:v>66</c:v>
                </c:pt>
                <c:pt idx="565">
                  <c:v>52</c:v>
                </c:pt>
                <c:pt idx="566">
                  <c:v>50</c:v>
                </c:pt>
                <c:pt idx="567">
                  <c:v>45</c:v>
                </c:pt>
                <c:pt idx="568">
                  <c:v>40</c:v>
                </c:pt>
                <c:pt idx="569">
                  <c:v>56</c:v>
                </c:pt>
                <c:pt idx="570">
                  <c:v>62</c:v>
                </c:pt>
                <c:pt idx="571">
                  <c:v>61</c:v>
                </c:pt>
                <c:pt idx="572">
                  <c:v>53</c:v>
                </c:pt>
                <c:pt idx="573">
                  <c:v>52</c:v>
                </c:pt>
                <c:pt idx="574">
                  <c:v>34</c:v>
                </c:pt>
                <c:pt idx="575">
                  <c:v>51</c:v>
                </c:pt>
                <c:pt idx="576">
                  <c:v>58</c:v>
                </c:pt>
                <c:pt idx="577">
                  <c:v>48</c:v>
                </c:pt>
                <c:pt idx="578">
                  <c:v>45</c:v>
                </c:pt>
                <c:pt idx="579">
                  <c:v>31</c:v>
                </c:pt>
                <c:pt idx="580">
                  <c:v>44</c:v>
                </c:pt>
                <c:pt idx="581">
                  <c:v>54</c:v>
                </c:pt>
                <c:pt idx="582">
                  <c:v>66</c:v>
                </c:pt>
                <c:pt idx="583">
                  <c:v>40</c:v>
                </c:pt>
                <c:pt idx="584">
                  <c:v>60</c:v>
                </c:pt>
                <c:pt idx="585">
                  <c:v>47</c:v>
                </c:pt>
                <c:pt idx="586">
                  <c:v>55</c:v>
                </c:pt>
                <c:pt idx="587">
                  <c:v>58</c:v>
                </c:pt>
                <c:pt idx="588">
                  <c:v>57</c:v>
                </c:pt>
                <c:pt idx="589">
                  <c:v>62</c:v>
                </c:pt>
                <c:pt idx="590">
                  <c:v>43</c:v>
                </c:pt>
                <c:pt idx="591">
                  <c:v>50</c:v>
                </c:pt>
                <c:pt idx="592">
                  <c:v>64</c:v>
                </c:pt>
                <c:pt idx="593">
                  <c:v>38</c:v>
                </c:pt>
                <c:pt idx="594">
                  <c:v>35</c:v>
                </c:pt>
                <c:pt idx="595">
                  <c:v>34</c:v>
                </c:pt>
                <c:pt idx="596">
                  <c:v>51</c:v>
                </c:pt>
                <c:pt idx="597">
                  <c:v>39</c:v>
                </c:pt>
                <c:pt idx="598">
                  <c:v>73</c:v>
                </c:pt>
                <c:pt idx="599">
                  <c:v>44</c:v>
                </c:pt>
                <c:pt idx="600">
                  <c:v>53</c:v>
                </c:pt>
                <c:pt idx="601">
                  <c:v>58</c:v>
                </c:pt>
                <c:pt idx="602">
                  <c:v>52</c:v>
                </c:pt>
                <c:pt idx="603">
                  <c:v>45</c:v>
                </c:pt>
                <c:pt idx="604">
                  <c:v>24</c:v>
                </c:pt>
                <c:pt idx="605">
                  <c:v>55</c:v>
                </c:pt>
                <c:pt idx="606">
                  <c:v>52</c:v>
                </c:pt>
                <c:pt idx="607">
                  <c:v>43</c:v>
                </c:pt>
                <c:pt idx="608">
                  <c:v>69</c:v>
                </c:pt>
                <c:pt idx="609">
                  <c:v>43</c:v>
                </c:pt>
                <c:pt idx="610">
                  <c:v>35</c:v>
                </c:pt>
                <c:pt idx="611">
                  <c:v>37</c:v>
                </c:pt>
                <c:pt idx="612">
                  <c:v>58</c:v>
                </c:pt>
                <c:pt idx="613">
                  <c:v>43</c:v>
                </c:pt>
                <c:pt idx="614">
                  <c:v>54</c:v>
                </c:pt>
                <c:pt idx="615">
                  <c:v>38</c:v>
                </c:pt>
                <c:pt idx="616">
                  <c:v>42</c:v>
                </c:pt>
                <c:pt idx="617">
                  <c:v>50</c:v>
                </c:pt>
                <c:pt idx="618">
                  <c:v>52</c:v>
                </c:pt>
                <c:pt idx="619">
                  <c:v>56</c:v>
                </c:pt>
                <c:pt idx="620">
                  <c:v>49</c:v>
                </c:pt>
                <c:pt idx="621">
                  <c:v>55</c:v>
                </c:pt>
                <c:pt idx="622">
                  <c:v>50</c:v>
                </c:pt>
                <c:pt idx="623">
                  <c:v>61</c:v>
                </c:pt>
                <c:pt idx="624">
                  <c:v>64</c:v>
                </c:pt>
                <c:pt idx="625">
                  <c:v>68</c:v>
                </c:pt>
                <c:pt idx="626">
                  <c:v>46</c:v>
                </c:pt>
                <c:pt idx="627">
                  <c:v>52</c:v>
                </c:pt>
                <c:pt idx="628">
                  <c:v>67</c:v>
                </c:pt>
                <c:pt idx="629">
                  <c:v>42</c:v>
                </c:pt>
                <c:pt idx="630">
                  <c:v>55</c:v>
                </c:pt>
                <c:pt idx="631">
                  <c:v>49</c:v>
                </c:pt>
                <c:pt idx="632">
                  <c:v>46</c:v>
                </c:pt>
                <c:pt idx="633">
                  <c:v>37</c:v>
                </c:pt>
                <c:pt idx="634">
                  <c:v>62</c:v>
                </c:pt>
                <c:pt idx="635">
                  <c:v>62</c:v>
                </c:pt>
                <c:pt idx="636">
                  <c:v>50</c:v>
                </c:pt>
                <c:pt idx="637">
                  <c:v>57</c:v>
                </c:pt>
                <c:pt idx="638">
                  <c:v>54</c:v>
                </c:pt>
                <c:pt idx="639">
                  <c:v>57</c:v>
                </c:pt>
                <c:pt idx="640">
                  <c:v>52</c:v>
                </c:pt>
                <c:pt idx="641">
                  <c:v>64</c:v>
                </c:pt>
                <c:pt idx="642">
                  <c:v>54</c:v>
                </c:pt>
                <c:pt idx="643">
                  <c:v>46</c:v>
                </c:pt>
                <c:pt idx="644">
                  <c:v>37</c:v>
                </c:pt>
                <c:pt idx="645">
                  <c:v>61</c:v>
                </c:pt>
                <c:pt idx="646">
                  <c:v>49</c:v>
                </c:pt>
                <c:pt idx="647">
                  <c:v>50</c:v>
                </c:pt>
                <c:pt idx="648">
                  <c:v>57</c:v>
                </c:pt>
                <c:pt idx="649">
                  <c:v>44</c:v>
                </c:pt>
                <c:pt idx="650">
                  <c:v>59</c:v>
                </c:pt>
                <c:pt idx="651">
                  <c:v>52</c:v>
                </c:pt>
                <c:pt idx="652">
                  <c:v>54</c:v>
                </c:pt>
                <c:pt idx="653">
                  <c:v>45</c:v>
                </c:pt>
                <c:pt idx="654">
                  <c:v>45</c:v>
                </c:pt>
                <c:pt idx="655">
                  <c:v>72</c:v>
                </c:pt>
                <c:pt idx="656">
                  <c:v>62</c:v>
                </c:pt>
                <c:pt idx="657">
                  <c:v>54</c:v>
                </c:pt>
                <c:pt idx="658">
                  <c:v>47</c:v>
                </c:pt>
                <c:pt idx="659">
                  <c:v>42</c:v>
                </c:pt>
                <c:pt idx="660">
                  <c:v>63</c:v>
                </c:pt>
                <c:pt idx="661">
                  <c:v>55</c:v>
                </c:pt>
                <c:pt idx="662">
                  <c:v>48</c:v>
                </c:pt>
                <c:pt idx="663">
                  <c:v>48</c:v>
                </c:pt>
                <c:pt idx="664">
                  <c:v>45</c:v>
                </c:pt>
                <c:pt idx="665">
                  <c:v>53</c:v>
                </c:pt>
                <c:pt idx="666">
                  <c:v>61</c:v>
                </c:pt>
                <c:pt idx="667">
                  <c:v>65</c:v>
                </c:pt>
                <c:pt idx="668">
                  <c:v>29</c:v>
                </c:pt>
                <c:pt idx="669">
                  <c:v>49</c:v>
                </c:pt>
                <c:pt idx="670">
                  <c:v>41</c:v>
                </c:pt>
                <c:pt idx="671">
                  <c:v>27</c:v>
                </c:pt>
                <c:pt idx="672">
                  <c:v>61</c:v>
                </c:pt>
                <c:pt idx="673">
                  <c:v>31</c:v>
                </c:pt>
                <c:pt idx="674">
                  <c:v>43</c:v>
                </c:pt>
                <c:pt idx="675">
                  <c:v>44</c:v>
                </c:pt>
                <c:pt idx="676">
                  <c:v>43</c:v>
                </c:pt>
                <c:pt idx="677">
                  <c:v>47</c:v>
                </c:pt>
                <c:pt idx="678">
                  <c:v>59</c:v>
                </c:pt>
                <c:pt idx="679">
                  <c:v>56</c:v>
                </c:pt>
                <c:pt idx="680">
                  <c:v>61</c:v>
                </c:pt>
                <c:pt idx="681">
                  <c:v>47</c:v>
                </c:pt>
                <c:pt idx="682">
                  <c:v>66</c:v>
                </c:pt>
                <c:pt idx="683">
                  <c:v>49</c:v>
                </c:pt>
                <c:pt idx="684">
                  <c:v>58</c:v>
                </c:pt>
                <c:pt idx="685">
                  <c:v>45</c:v>
                </c:pt>
                <c:pt idx="686">
                  <c:v>33</c:v>
                </c:pt>
                <c:pt idx="687">
                  <c:v>46</c:v>
                </c:pt>
                <c:pt idx="688">
                  <c:v>35</c:v>
                </c:pt>
                <c:pt idx="689">
                  <c:v>51</c:v>
                </c:pt>
                <c:pt idx="690">
                  <c:v>50</c:v>
                </c:pt>
                <c:pt idx="691">
                  <c:v>44</c:v>
                </c:pt>
                <c:pt idx="692">
                  <c:v>47</c:v>
                </c:pt>
                <c:pt idx="693">
                  <c:v>41</c:v>
                </c:pt>
                <c:pt idx="694">
                  <c:v>56</c:v>
                </c:pt>
                <c:pt idx="695">
                  <c:v>50</c:v>
                </c:pt>
                <c:pt idx="696">
                  <c:v>60</c:v>
                </c:pt>
                <c:pt idx="697">
                  <c:v>56</c:v>
                </c:pt>
                <c:pt idx="698">
                  <c:v>55</c:v>
                </c:pt>
                <c:pt idx="699">
                  <c:v>47</c:v>
                </c:pt>
                <c:pt idx="700">
                  <c:v>58</c:v>
                </c:pt>
                <c:pt idx="701">
                  <c:v>68</c:v>
                </c:pt>
                <c:pt idx="702">
                  <c:v>64</c:v>
                </c:pt>
                <c:pt idx="703">
                  <c:v>51</c:v>
                </c:pt>
                <c:pt idx="704">
                  <c:v>46</c:v>
                </c:pt>
                <c:pt idx="705">
                  <c:v>68</c:v>
                </c:pt>
                <c:pt idx="706">
                  <c:v>58</c:v>
                </c:pt>
                <c:pt idx="707">
                  <c:v>49</c:v>
                </c:pt>
                <c:pt idx="708">
                  <c:v>47</c:v>
                </c:pt>
                <c:pt idx="709">
                  <c:v>30</c:v>
                </c:pt>
                <c:pt idx="710">
                  <c:v>59</c:v>
                </c:pt>
                <c:pt idx="711">
                  <c:v>60</c:v>
                </c:pt>
                <c:pt idx="712">
                  <c:v>52</c:v>
                </c:pt>
                <c:pt idx="713">
                  <c:v>42</c:v>
                </c:pt>
                <c:pt idx="714">
                  <c:v>70</c:v>
                </c:pt>
                <c:pt idx="715">
                  <c:v>43</c:v>
                </c:pt>
                <c:pt idx="716">
                  <c:v>49</c:v>
                </c:pt>
                <c:pt idx="717">
                  <c:v>47</c:v>
                </c:pt>
                <c:pt idx="718">
                  <c:v>40</c:v>
                </c:pt>
                <c:pt idx="719">
                  <c:v>54</c:v>
                </c:pt>
                <c:pt idx="720">
                  <c:v>50</c:v>
                </c:pt>
                <c:pt idx="721">
                  <c:v>65</c:v>
                </c:pt>
                <c:pt idx="722">
                  <c:v>56</c:v>
                </c:pt>
                <c:pt idx="723">
                  <c:v>66</c:v>
                </c:pt>
                <c:pt idx="724">
                  <c:v>38</c:v>
                </c:pt>
                <c:pt idx="725">
                  <c:v>44</c:v>
                </c:pt>
                <c:pt idx="726">
                  <c:v>64</c:v>
                </c:pt>
                <c:pt idx="727">
                  <c:v>42</c:v>
                </c:pt>
                <c:pt idx="728">
                  <c:v>36</c:v>
                </c:pt>
                <c:pt idx="729">
                  <c:v>38</c:v>
                </c:pt>
                <c:pt idx="730">
                  <c:v>52</c:v>
                </c:pt>
                <c:pt idx="731">
                  <c:v>60</c:v>
                </c:pt>
                <c:pt idx="732">
                  <c:v>67</c:v>
                </c:pt>
                <c:pt idx="733">
                  <c:v>57</c:v>
                </c:pt>
                <c:pt idx="734">
                  <c:v>67</c:v>
                </c:pt>
                <c:pt idx="735">
                  <c:v>42</c:v>
                </c:pt>
                <c:pt idx="736">
                  <c:v>38</c:v>
                </c:pt>
                <c:pt idx="737">
                  <c:v>66</c:v>
                </c:pt>
                <c:pt idx="738">
                  <c:v>37</c:v>
                </c:pt>
                <c:pt idx="739">
                  <c:v>57</c:v>
                </c:pt>
                <c:pt idx="740">
                  <c:v>54</c:v>
                </c:pt>
                <c:pt idx="741">
                  <c:v>62</c:v>
                </c:pt>
                <c:pt idx="742">
                  <c:v>46</c:v>
                </c:pt>
                <c:pt idx="743">
                  <c:v>42</c:v>
                </c:pt>
                <c:pt idx="744">
                  <c:v>47</c:v>
                </c:pt>
                <c:pt idx="745">
                  <c:v>58</c:v>
                </c:pt>
                <c:pt idx="746">
                  <c:v>28</c:v>
                </c:pt>
                <c:pt idx="747">
                  <c:v>54</c:v>
                </c:pt>
                <c:pt idx="748">
                  <c:v>40</c:v>
                </c:pt>
                <c:pt idx="749">
                  <c:v>65</c:v>
                </c:pt>
                <c:pt idx="750">
                  <c:v>46</c:v>
                </c:pt>
                <c:pt idx="751">
                  <c:v>39</c:v>
                </c:pt>
                <c:pt idx="752">
                  <c:v>43</c:v>
                </c:pt>
                <c:pt idx="753">
                  <c:v>31</c:v>
                </c:pt>
                <c:pt idx="754">
                  <c:v>70</c:v>
                </c:pt>
                <c:pt idx="755">
                  <c:v>30</c:v>
                </c:pt>
                <c:pt idx="756">
                  <c:v>39</c:v>
                </c:pt>
                <c:pt idx="757">
                  <c:v>54</c:v>
                </c:pt>
                <c:pt idx="758">
                  <c:v>44</c:v>
                </c:pt>
                <c:pt idx="759">
                  <c:v>59</c:v>
                </c:pt>
                <c:pt idx="760">
                  <c:v>70</c:v>
                </c:pt>
                <c:pt idx="761">
                  <c:v>46</c:v>
                </c:pt>
                <c:pt idx="762">
                  <c:v>67</c:v>
                </c:pt>
                <c:pt idx="763">
                  <c:v>48</c:v>
                </c:pt>
                <c:pt idx="764">
                  <c:v>58</c:v>
                </c:pt>
                <c:pt idx="765">
                  <c:v>39</c:v>
                </c:pt>
                <c:pt idx="766">
                  <c:v>36</c:v>
                </c:pt>
                <c:pt idx="767">
                  <c:v>62</c:v>
                </c:pt>
                <c:pt idx="768">
                  <c:v>40</c:v>
                </c:pt>
                <c:pt idx="769">
                  <c:v>51</c:v>
                </c:pt>
                <c:pt idx="770">
                  <c:v>53</c:v>
                </c:pt>
                <c:pt idx="771">
                  <c:v>72</c:v>
                </c:pt>
                <c:pt idx="772">
                  <c:v>61</c:v>
                </c:pt>
                <c:pt idx="773">
                  <c:v>39</c:v>
                </c:pt>
                <c:pt idx="774">
                  <c:v>49</c:v>
                </c:pt>
                <c:pt idx="775">
                  <c:v>38</c:v>
                </c:pt>
                <c:pt idx="776">
                  <c:v>57</c:v>
                </c:pt>
                <c:pt idx="777">
                  <c:v>55</c:v>
                </c:pt>
                <c:pt idx="778">
                  <c:v>60</c:v>
                </c:pt>
                <c:pt idx="779">
                  <c:v>49</c:v>
                </c:pt>
                <c:pt idx="780">
                  <c:v>34</c:v>
                </c:pt>
                <c:pt idx="781">
                  <c:v>27</c:v>
                </c:pt>
                <c:pt idx="782">
                  <c:v>56</c:v>
                </c:pt>
                <c:pt idx="783">
                  <c:v>65</c:v>
                </c:pt>
                <c:pt idx="784">
                  <c:v>45</c:v>
                </c:pt>
                <c:pt idx="785">
                  <c:v>55</c:v>
                </c:pt>
                <c:pt idx="786">
                  <c:v>62</c:v>
                </c:pt>
                <c:pt idx="787">
                  <c:v>58</c:v>
                </c:pt>
                <c:pt idx="788">
                  <c:v>44</c:v>
                </c:pt>
                <c:pt idx="789">
                  <c:v>49</c:v>
                </c:pt>
                <c:pt idx="790">
                  <c:v>45</c:v>
                </c:pt>
                <c:pt idx="791">
                  <c:v>50</c:v>
                </c:pt>
                <c:pt idx="792">
                  <c:v>55</c:v>
                </c:pt>
                <c:pt idx="793">
                  <c:v>31</c:v>
                </c:pt>
                <c:pt idx="794">
                  <c:v>48</c:v>
                </c:pt>
                <c:pt idx="795">
                  <c:v>59</c:v>
                </c:pt>
                <c:pt idx="796">
                  <c:v>45</c:v>
                </c:pt>
                <c:pt idx="797">
                  <c:v>40</c:v>
                </c:pt>
                <c:pt idx="798">
                  <c:v>37</c:v>
                </c:pt>
                <c:pt idx="799">
                  <c:v>36</c:v>
                </c:pt>
                <c:pt idx="800">
                  <c:v>25</c:v>
                </c:pt>
                <c:pt idx="801">
                  <c:v>58</c:v>
                </c:pt>
                <c:pt idx="802">
                  <c:v>46</c:v>
                </c:pt>
                <c:pt idx="803">
                  <c:v>48</c:v>
                </c:pt>
                <c:pt idx="804">
                  <c:v>57</c:v>
                </c:pt>
                <c:pt idx="805">
                  <c:v>51</c:v>
                </c:pt>
                <c:pt idx="806">
                  <c:v>42</c:v>
                </c:pt>
                <c:pt idx="807">
                  <c:v>57</c:v>
                </c:pt>
                <c:pt idx="808">
                  <c:v>57</c:v>
                </c:pt>
                <c:pt idx="809">
                  <c:v>59</c:v>
                </c:pt>
                <c:pt idx="810">
                  <c:v>47</c:v>
                </c:pt>
                <c:pt idx="811">
                  <c:v>45</c:v>
                </c:pt>
                <c:pt idx="812">
                  <c:v>43</c:v>
                </c:pt>
                <c:pt idx="813">
                  <c:v>62</c:v>
                </c:pt>
                <c:pt idx="814">
                  <c:v>31</c:v>
                </c:pt>
                <c:pt idx="815">
                  <c:v>57</c:v>
                </c:pt>
                <c:pt idx="816">
                  <c:v>58</c:v>
                </c:pt>
                <c:pt idx="817">
                  <c:v>50</c:v>
                </c:pt>
                <c:pt idx="818">
                  <c:v>55</c:v>
                </c:pt>
                <c:pt idx="819">
                  <c:v>70</c:v>
                </c:pt>
                <c:pt idx="820">
                  <c:v>48</c:v>
                </c:pt>
                <c:pt idx="821">
                  <c:v>58</c:v>
                </c:pt>
                <c:pt idx="822">
                  <c:v>43</c:v>
                </c:pt>
                <c:pt idx="823">
                  <c:v>53</c:v>
                </c:pt>
                <c:pt idx="824">
                  <c:v>50</c:v>
                </c:pt>
                <c:pt idx="825">
                  <c:v>39</c:v>
                </c:pt>
                <c:pt idx="826">
                  <c:v>59</c:v>
                </c:pt>
                <c:pt idx="827">
                  <c:v>46</c:v>
                </c:pt>
                <c:pt idx="828">
                  <c:v>58</c:v>
                </c:pt>
                <c:pt idx="829">
                  <c:v>36</c:v>
                </c:pt>
                <c:pt idx="830">
                  <c:v>47</c:v>
                </c:pt>
                <c:pt idx="831">
                  <c:v>56</c:v>
                </c:pt>
                <c:pt idx="832">
                  <c:v>43</c:v>
                </c:pt>
                <c:pt idx="833">
                  <c:v>49</c:v>
                </c:pt>
                <c:pt idx="834">
                  <c:v>63</c:v>
                </c:pt>
                <c:pt idx="835">
                  <c:v>43</c:v>
                </c:pt>
                <c:pt idx="836">
                  <c:v>60</c:v>
                </c:pt>
                <c:pt idx="837">
                  <c:v>56</c:v>
                </c:pt>
                <c:pt idx="838">
                  <c:v>39</c:v>
                </c:pt>
                <c:pt idx="839">
                  <c:v>38</c:v>
                </c:pt>
                <c:pt idx="840">
                  <c:v>51</c:v>
                </c:pt>
                <c:pt idx="841">
                  <c:v>34</c:v>
                </c:pt>
                <c:pt idx="842">
                  <c:v>45</c:v>
                </c:pt>
                <c:pt idx="843">
                  <c:v>40</c:v>
                </c:pt>
                <c:pt idx="844">
                  <c:v>68</c:v>
                </c:pt>
                <c:pt idx="845">
                  <c:v>59</c:v>
                </c:pt>
                <c:pt idx="846">
                  <c:v>56</c:v>
                </c:pt>
                <c:pt idx="847">
                  <c:v>63</c:v>
                </c:pt>
                <c:pt idx="848">
                  <c:v>58</c:v>
                </c:pt>
                <c:pt idx="849">
                  <c:v>48</c:v>
                </c:pt>
                <c:pt idx="850">
                  <c:v>63</c:v>
                </c:pt>
                <c:pt idx="851">
                  <c:v>54</c:v>
                </c:pt>
                <c:pt idx="852">
                  <c:v>48</c:v>
                </c:pt>
                <c:pt idx="853">
                  <c:v>54</c:v>
                </c:pt>
                <c:pt idx="854">
                  <c:v>44</c:v>
                </c:pt>
                <c:pt idx="855">
                  <c:v>49</c:v>
                </c:pt>
                <c:pt idx="856">
                  <c:v>43</c:v>
                </c:pt>
                <c:pt idx="857">
                  <c:v>56</c:v>
                </c:pt>
                <c:pt idx="858">
                  <c:v>47</c:v>
                </c:pt>
                <c:pt idx="859">
                  <c:v>65</c:v>
                </c:pt>
                <c:pt idx="860">
                  <c:v>47</c:v>
                </c:pt>
                <c:pt idx="861">
                  <c:v>57</c:v>
                </c:pt>
                <c:pt idx="862">
                  <c:v>61</c:v>
                </c:pt>
                <c:pt idx="863">
                  <c:v>60</c:v>
                </c:pt>
                <c:pt idx="864">
                  <c:v>37</c:v>
                </c:pt>
                <c:pt idx="865">
                  <c:v>38</c:v>
                </c:pt>
                <c:pt idx="866">
                  <c:v>47</c:v>
                </c:pt>
                <c:pt idx="867">
                  <c:v>51</c:v>
                </c:pt>
                <c:pt idx="868">
                  <c:v>40</c:v>
                </c:pt>
                <c:pt idx="869">
                  <c:v>33</c:v>
                </c:pt>
                <c:pt idx="870">
                  <c:v>66</c:v>
                </c:pt>
                <c:pt idx="871">
                  <c:v>56</c:v>
                </c:pt>
                <c:pt idx="872">
                  <c:v>46</c:v>
                </c:pt>
                <c:pt idx="873">
                  <c:v>46</c:v>
                </c:pt>
                <c:pt idx="874">
                  <c:v>61</c:v>
                </c:pt>
                <c:pt idx="875">
                  <c:v>60</c:v>
                </c:pt>
                <c:pt idx="876">
                  <c:v>55</c:v>
                </c:pt>
                <c:pt idx="877">
                  <c:v>58</c:v>
                </c:pt>
                <c:pt idx="878">
                  <c:v>65</c:v>
                </c:pt>
                <c:pt idx="879">
                  <c:v>36</c:v>
                </c:pt>
                <c:pt idx="880">
                  <c:v>56</c:v>
                </c:pt>
                <c:pt idx="881">
                  <c:v>50</c:v>
                </c:pt>
                <c:pt idx="882">
                  <c:v>56</c:v>
                </c:pt>
                <c:pt idx="883">
                  <c:v>34</c:v>
                </c:pt>
                <c:pt idx="884">
                  <c:v>61</c:v>
                </c:pt>
                <c:pt idx="885">
                  <c:v>41</c:v>
                </c:pt>
                <c:pt idx="886">
                  <c:v>51</c:v>
                </c:pt>
                <c:pt idx="887">
                  <c:v>44</c:v>
                </c:pt>
                <c:pt idx="888">
                  <c:v>51</c:v>
                </c:pt>
                <c:pt idx="889">
                  <c:v>53</c:v>
                </c:pt>
                <c:pt idx="890">
                  <c:v>54</c:v>
                </c:pt>
                <c:pt idx="891">
                  <c:v>47</c:v>
                </c:pt>
                <c:pt idx="892">
                  <c:v>52</c:v>
                </c:pt>
                <c:pt idx="893">
                  <c:v>60</c:v>
                </c:pt>
                <c:pt idx="894">
                  <c:v>67</c:v>
                </c:pt>
                <c:pt idx="895">
                  <c:v>35</c:v>
                </c:pt>
                <c:pt idx="896">
                  <c:v>34</c:v>
                </c:pt>
                <c:pt idx="897">
                  <c:v>50</c:v>
                </c:pt>
                <c:pt idx="898">
                  <c:v>51</c:v>
                </c:pt>
                <c:pt idx="899">
                  <c:v>48</c:v>
                </c:pt>
                <c:pt idx="900">
                  <c:v>74</c:v>
                </c:pt>
                <c:pt idx="901">
                  <c:v>50</c:v>
                </c:pt>
                <c:pt idx="902">
                  <c:v>54</c:v>
                </c:pt>
                <c:pt idx="903">
                  <c:v>69</c:v>
                </c:pt>
                <c:pt idx="904">
                  <c:v>56</c:v>
                </c:pt>
                <c:pt idx="905">
                  <c:v>46</c:v>
                </c:pt>
                <c:pt idx="906">
                  <c:v>51</c:v>
                </c:pt>
                <c:pt idx="907">
                  <c:v>50</c:v>
                </c:pt>
                <c:pt idx="908">
                  <c:v>42</c:v>
                </c:pt>
                <c:pt idx="909">
                  <c:v>61</c:v>
                </c:pt>
                <c:pt idx="910">
                  <c:v>54</c:v>
                </c:pt>
                <c:pt idx="911">
                  <c:v>57</c:v>
                </c:pt>
                <c:pt idx="912">
                  <c:v>56</c:v>
                </c:pt>
                <c:pt idx="913">
                  <c:v>45</c:v>
                </c:pt>
                <c:pt idx="914">
                  <c:v>56</c:v>
                </c:pt>
                <c:pt idx="915">
                  <c:v>54</c:v>
                </c:pt>
                <c:pt idx="916">
                  <c:v>62</c:v>
                </c:pt>
                <c:pt idx="917">
                  <c:v>77</c:v>
                </c:pt>
                <c:pt idx="918">
                  <c:v>50</c:v>
                </c:pt>
                <c:pt idx="919">
                  <c:v>39</c:v>
                </c:pt>
                <c:pt idx="920">
                  <c:v>50</c:v>
                </c:pt>
                <c:pt idx="921">
                  <c:v>43</c:v>
                </c:pt>
                <c:pt idx="922">
                  <c:v>41</c:v>
                </c:pt>
                <c:pt idx="923">
                  <c:v>65</c:v>
                </c:pt>
                <c:pt idx="924">
                  <c:v>60</c:v>
                </c:pt>
                <c:pt idx="925">
                  <c:v>34</c:v>
                </c:pt>
                <c:pt idx="926">
                  <c:v>53</c:v>
                </c:pt>
                <c:pt idx="927">
                  <c:v>52</c:v>
                </c:pt>
                <c:pt idx="928">
                  <c:v>37</c:v>
                </c:pt>
                <c:pt idx="929">
                  <c:v>53</c:v>
                </c:pt>
                <c:pt idx="930">
                  <c:v>50</c:v>
                </c:pt>
                <c:pt idx="931">
                  <c:v>52</c:v>
                </c:pt>
                <c:pt idx="932">
                  <c:v>43</c:v>
                </c:pt>
                <c:pt idx="933">
                  <c:v>43</c:v>
                </c:pt>
                <c:pt idx="934">
                  <c:v>60</c:v>
                </c:pt>
                <c:pt idx="935">
                  <c:v>61</c:v>
                </c:pt>
                <c:pt idx="936">
                  <c:v>49</c:v>
                </c:pt>
                <c:pt idx="937">
                  <c:v>55</c:v>
                </c:pt>
                <c:pt idx="938">
                  <c:v>62</c:v>
                </c:pt>
                <c:pt idx="939">
                  <c:v>49</c:v>
                </c:pt>
                <c:pt idx="940">
                  <c:v>64</c:v>
                </c:pt>
                <c:pt idx="941">
                  <c:v>47</c:v>
                </c:pt>
                <c:pt idx="942">
                  <c:v>47</c:v>
                </c:pt>
                <c:pt idx="943">
                  <c:v>47</c:v>
                </c:pt>
                <c:pt idx="944">
                  <c:v>48</c:v>
                </c:pt>
                <c:pt idx="945">
                  <c:v>46</c:v>
                </c:pt>
                <c:pt idx="946">
                  <c:v>67</c:v>
                </c:pt>
                <c:pt idx="947">
                  <c:v>59</c:v>
                </c:pt>
                <c:pt idx="948">
                  <c:v>51</c:v>
                </c:pt>
                <c:pt idx="949">
                  <c:v>56</c:v>
                </c:pt>
                <c:pt idx="950">
                  <c:v>53</c:v>
                </c:pt>
                <c:pt idx="951">
                  <c:v>26</c:v>
                </c:pt>
                <c:pt idx="952">
                  <c:v>50</c:v>
                </c:pt>
                <c:pt idx="953">
                  <c:v>64</c:v>
                </c:pt>
                <c:pt idx="954">
                  <c:v>63</c:v>
                </c:pt>
                <c:pt idx="955">
                  <c:v>59</c:v>
                </c:pt>
                <c:pt idx="956">
                  <c:v>56</c:v>
                </c:pt>
                <c:pt idx="957">
                  <c:v>62</c:v>
                </c:pt>
                <c:pt idx="958">
                  <c:v>50</c:v>
                </c:pt>
                <c:pt idx="959">
                  <c:v>57</c:v>
                </c:pt>
                <c:pt idx="960">
                  <c:v>56</c:v>
                </c:pt>
                <c:pt idx="961">
                  <c:v>45</c:v>
                </c:pt>
                <c:pt idx="962">
                  <c:v>61</c:v>
                </c:pt>
                <c:pt idx="963">
                  <c:v>67</c:v>
                </c:pt>
                <c:pt idx="964">
                  <c:v>56</c:v>
                </c:pt>
                <c:pt idx="965">
                  <c:v>62</c:v>
                </c:pt>
                <c:pt idx="966">
                  <c:v>50</c:v>
                </c:pt>
                <c:pt idx="967">
                  <c:v>55</c:v>
                </c:pt>
                <c:pt idx="968">
                  <c:v>53</c:v>
                </c:pt>
                <c:pt idx="969">
                  <c:v>50</c:v>
                </c:pt>
                <c:pt idx="970">
                  <c:v>42</c:v>
                </c:pt>
                <c:pt idx="971">
                  <c:v>53</c:v>
                </c:pt>
                <c:pt idx="972">
                  <c:v>39</c:v>
                </c:pt>
                <c:pt idx="973">
                  <c:v>66</c:v>
                </c:pt>
                <c:pt idx="974">
                  <c:v>36</c:v>
                </c:pt>
                <c:pt idx="975">
                  <c:v>49</c:v>
                </c:pt>
                <c:pt idx="976">
                  <c:v>48</c:v>
                </c:pt>
                <c:pt idx="977">
                  <c:v>59</c:v>
                </c:pt>
                <c:pt idx="978">
                  <c:v>44</c:v>
                </c:pt>
                <c:pt idx="979">
                  <c:v>51</c:v>
                </c:pt>
                <c:pt idx="980">
                  <c:v>55</c:v>
                </c:pt>
                <c:pt idx="981">
                  <c:v>48</c:v>
                </c:pt>
                <c:pt idx="982">
                  <c:v>56</c:v>
                </c:pt>
                <c:pt idx="983">
                  <c:v>45</c:v>
                </c:pt>
                <c:pt idx="984">
                  <c:v>37</c:v>
                </c:pt>
                <c:pt idx="985">
                  <c:v>51</c:v>
                </c:pt>
                <c:pt idx="986">
                  <c:v>66</c:v>
                </c:pt>
                <c:pt idx="987">
                  <c:v>60</c:v>
                </c:pt>
                <c:pt idx="988">
                  <c:v>61</c:v>
                </c:pt>
                <c:pt idx="989">
                  <c:v>28</c:v>
                </c:pt>
                <c:pt idx="990">
                  <c:v>51</c:v>
                </c:pt>
                <c:pt idx="991">
                  <c:v>57</c:v>
                </c:pt>
                <c:pt idx="992">
                  <c:v>54</c:v>
                </c:pt>
                <c:pt idx="993">
                  <c:v>43</c:v>
                </c:pt>
                <c:pt idx="994">
                  <c:v>70</c:v>
                </c:pt>
                <c:pt idx="995">
                  <c:v>42</c:v>
                </c:pt>
                <c:pt idx="996">
                  <c:v>33</c:v>
                </c:pt>
                <c:pt idx="997">
                  <c:v>58</c:v>
                </c:pt>
                <c:pt idx="998">
                  <c:v>56</c:v>
                </c:pt>
                <c:pt idx="999">
                  <c:v>62</c:v>
                </c:pt>
              </c:numCache>
            </c:numRef>
          </c:xVal>
          <c:yVal>
            <c:numRef>
              <c:f>'Question 11(1)'!$C$2:$C$1047680</c:f>
              <c:numCache>
                <c:formatCode>General</c:formatCode>
                <c:ptCount val="1047679"/>
                <c:pt idx="0">
                  <c:v>66</c:v>
                </c:pt>
                <c:pt idx="1">
                  <c:v>50</c:v>
                </c:pt>
                <c:pt idx="2">
                  <c:v>50</c:v>
                </c:pt>
                <c:pt idx="3">
                  <c:v>56</c:v>
                </c:pt>
                <c:pt idx="4">
                  <c:v>54</c:v>
                </c:pt>
                <c:pt idx="5">
                  <c:v>52</c:v>
                </c:pt>
                <c:pt idx="6">
                  <c:v>68</c:v>
                </c:pt>
                <c:pt idx="7">
                  <c:v>48</c:v>
                </c:pt>
                <c:pt idx="8">
                  <c:v>56</c:v>
                </c:pt>
                <c:pt idx="9">
                  <c:v>63</c:v>
                </c:pt>
                <c:pt idx="10">
                  <c:v>65</c:v>
                </c:pt>
                <c:pt idx="11">
                  <c:v>50</c:v>
                </c:pt>
                <c:pt idx="12">
                  <c:v>78</c:v>
                </c:pt>
                <c:pt idx="13">
                  <c:v>45</c:v>
                </c:pt>
                <c:pt idx="14">
                  <c:v>54</c:v>
                </c:pt>
                <c:pt idx="15">
                  <c:v>69</c:v>
                </c:pt>
                <c:pt idx="16">
                  <c:v>54</c:v>
                </c:pt>
                <c:pt idx="17">
                  <c:v>63</c:v>
                </c:pt>
                <c:pt idx="18">
                  <c:v>63</c:v>
                </c:pt>
                <c:pt idx="19">
                  <c:v>60</c:v>
                </c:pt>
                <c:pt idx="20">
                  <c:v>61</c:v>
                </c:pt>
                <c:pt idx="21">
                  <c:v>63</c:v>
                </c:pt>
                <c:pt idx="22">
                  <c:v>66</c:v>
                </c:pt>
                <c:pt idx="23">
                  <c:v>35</c:v>
                </c:pt>
                <c:pt idx="24">
                  <c:v>68</c:v>
                </c:pt>
                <c:pt idx="25">
                  <c:v>55</c:v>
                </c:pt>
                <c:pt idx="26">
                  <c:v>63</c:v>
                </c:pt>
                <c:pt idx="27">
                  <c:v>59</c:v>
                </c:pt>
                <c:pt idx="28">
                  <c:v>57</c:v>
                </c:pt>
                <c:pt idx="29">
                  <c:v>55</c:v>
                </c:pt>
                <c:pt idx="30">
                  <c:v>56</c:v>
                </c:pt>
                <c:pt idx="31">
                  <c:v>60</c:v>
                </c:pt>
                <c:pt idx="32">
                  <c:v>60</c:v>
                </c:pt>
                <c:pt idx="33">
                  <c:v>50</c:v>
                </c:pt>
                <c:pt idx="34">
                  <c:v>67</c:v>
                </c:pt>
                <c:pt idx="35">
                  <c:v>59</c:v>
                </c:pt>
                <c:pt idx="36">
                  <c:v>63</c:v>
                </c:pt>
                <c:pt idx="37">
                  <c:v>66</c:v>
                </c:pt>
                <c:pt idx="38">
                  <c:v>69</c:v>
                </c:pt>
                <c:pt idx="39">
                  <c:v>44</c:v>
                </c:pt>
                <c:pt idx="40">
                  <c:v>56</c:v>
                </c:pt>
                <c:pt idx="41">
                  <c:v>56</c:v>
                </c:pt>
                <c:pt idx="42">
                  <c:v>46</c:v>
                </c:pt>
                <c:pt idx="43">
                  <c:v>63</c:v>
                </c:pt>
                <c:pt idx="44">
                  <c:v>58</c:v>
                </c:pt>
                <c:pt idx="45">
                  <c:v>57</c:v>
                </c:pt>
                <c:pt idx="46">
                  <c:v>61</c:v>
                </c:pt>
                <c:pt idx="47">
                  <c:v>48</c:v>
                </c:pt>
                <c:pt idx="48">
                  <c:v>41</c:v>
                </c:pt>
                <c:pt idx="49">
                  <c:v>68</c:v>
                </c:pt>
                <c:pt idx="50">
                  <c:v>77</c:v>
                </c:pt>
                <c:pt idx="51">
                  <c:v>76</c:v>
                </c:pt>
                <c:pt idx="52">
                  <c:v>55</c:v>
                </c:pt>
                <c:pt idx="53">
                  <c:v>49</c:v>
                </c:pt>
                <c:pt idx="54">
                  <c:v>55</c:v>
                </c:pt>
                <c:pt idx="55">
                  <c:v>78</c:v>
                </c:pt>
                <c:pt idx="56">
                  <c:v>78</c:v>
                </c:pt>
                <c:pt idx="57">
                  <c:v>60</c:v>
                </c:pt>
                <c:pt idx="58">
                  <c:v>60</c:v>
                </c:pt>
                <c:pt idx="59">
                  <c:v>47</c:v>
                </c:pt>
                <c:pt idx="60">
                  <c:v>57</c:v>
                </c:pt>
                <c:pt idx="61">
                  <c:v>65</c:v>
                </c:pt>
                <c:pt idx="62">
                  <c:v>58</c:v>
                </c:pt>
                <c:pt idx="63">
                  <c:v>72</c:v>
                </c:pt>
                <c:pt idx="64">
                  <c:v>73</c:v>
                </c:pt>
                <c:pt idx="65">
                  <c:v>74</c:v>
                </c:pt>
                <c:pt idx="66">
                  <c:v>57</c:v>
                </c:pt>
                <c:pt idx="67">
                  <c:v>51</c:v>
                </c:pt>
                <c:pt idx="68">
                  <c:v>62</c:v>
                </c:pt>
                <c:pt idx="69">
                  <c:v>56</c:v>
                </c:pt>
                <c:pt idx="70">
                  <c:v>69</c:v>
                </c:pt>
                <c:pt idx="71">
                  <c:v>100</c:v>
                </c:pt>
                <c:pt idx="72">
                  <c:v>44</c:v>
                </c:pt>
                <c:pt idx="73">
                  <c:v>67</c:v>
                </c:pt>
                <c:pt idx="74">
                  <c:v>70</c:v>
                </c:pt>
                <c:pt idx="75">
                  <c:v>68</c:v>
                </c:pt>
                <c:pt idx="76">
                  <c:v>67</c:v>
                </c:pt>
                <c:pt idx="77">
                  <c:v>35</c:v>
                </c:pt>
                <c:pt idx="78">
                  <c:v>67</c:v>
                </c:pt>
                <c:pt idx="79">
                  <c:v>58</c:v>
                </c:pt>
                <c:pt idx="80">
                  <c:v>47</c:v>
                </c:pt>
                <c:pt idx="81">
                  <c:v>66</c:v>
                </c:pt>
                <c:pt idx="82">
                  <c:v>51</c:v>
                </c:pt>
                <c:pt idx="83">
                  <c:v>54</c:v>
                </c:pt>
                <c:pt idx="84">
                  <c:v>72</c:v>
                </c:pt>
                <c:pt idx="85">
                  <c:v>55</c:v>
                </c:pt>
                <c:pt idx="86">
                  <c:v>50</c:v>
                </c:pt>
                <c:pt idx="87">
                  <c:v>57</c:v>
                </c:pt>
                <c:pt idx="88">
                  <c:v>55</c:v>
                </c:pt>
                <c:pt idx="89">
                  <c:v>49</c:v>
                </c:pt>
                <c:pt idx="90">
                  <c:v>49</c:v>
                </c:pt>
                <c:pt idx="91">
                  <c:v>49</c:v>
                </c:pt>
                <c:pt idx="92">
                  <c:v>52</c:v>
                </c:pt>
                <c:pt idx="93">
                  <c:v>52</c:v>
                </c:pt>
                <c:pt idx="94">
                  <c:v>70</c:v>
                </c:pt>
                <c:pt idx="95">
                  <c:v>72</c:v>
                </c:pt>
                <c:pt idx="96">
                  <c:v>100</c:v>
                </c:pt>
                <c:pt idx="97">
                  <c:v>59</c:v>
                </c:pt>
                <c:pt idx="98">
                  <c:v>51</c:v>
                </c:pt>
                <c:pt idx="99">
                  <c:v>63</c:v>
                </c:pt>
                <c:pt idx="100">
                  <c:v>65</c:v>
                </c:pt>
                <c:pt idx="101">
                  <c:v>50</c:v>
                </c:pt>
                <c:pt idx="102">
                  <c:v>38</c:v>
                </c:pt>
                <c:pt idx="103">
                  <c:v>72</c:v>
                </c:pt>
                <c:pt idx="104">
                  <c:v>65</c:v>
                </c:pt>
                <c:pt idx="105">
                  <c:v>67</c:v>
                </c:pt>
                <c:pt idx="106">
                  <c:v>54</c:v>
                </c:pt>
                <c:pt idx="107">
                  <c:v>47</c:v>
                </c:pt>
                <c:pt idx="108">
                  <c:v>60</c:v>
                </c:pt>
                <c:pt idx="109">
                  <c:v>58</c:v>
                </c:pt>
                <c:pt idx="110">
                  <c:v>68</c:v>
                </c:pt>
                <c:pt idx="111">
                  <c:v>65</c:v>
                </c:pt>
                <c:pt idx="112">
                  <c:v>64</c:v>
                </c:pt>
                <c:pt idx="113">
                  <c:v>45</c:v>
                </c:pt>
                <c:pt idx="114">
                  <c:v>90</c:v>
                </c:pt>
                <c:pt idx="115">
                  <c:v>70</c:v>
                </c:pt>
                <c:pt idx="116">
                  <c:v>61</c:v>
                </c:pt>
                <c:pt idx="117">
                  <c:v>63</c:v>
                </c:pt>
                <c:pt idx="118">
                  <c:v>72</c:v>
                </c:pt>
                <c:pt idx="119">
                  <c:v>48</c:v>
                </c:pt>
                <c:pt idx="120">
                  <c:v>69</c:v>
                </c:pt>
                <c:pt idx="121">
                  <c:v>68</c:v>
                </c:pt>
                <c:pt idx="122">
                  <c:v>75</c:v>
                </c:pt>
                <c:pt idx="123">
                  <c:v>71</c:v>
                </c:pt>
                <c:pt idx="124">
                  <c:v>59</c:v>
                </c:pt>
                <c:pt idx="125">
                  <c:v>59</c:v>
                </c:pt>
                <c:pt idx="126">
                  <c:v>67</c:v>
                </c:pt>
                <c:pt idx="127">
                  <c:v>50</c:v>
                </c:pt>
                <c:pt idx="128">
                  <c:v>56</c:v>
                </c:pt>
                <c:pt idx="129">
                  <c:v>57</c:v>
                </c:pt>
                <c:pt idx="130">
                  <c:v>57</c:v>
                </c:pt>
                <c:pt idx="131">
                  <c:v>67</c:v>
                </c:pt>
                <c:pt idx="132">
                  <c:v>66</c:v>
                </c:pt>
                <c:pt idx="133">
                  <c:v>52</c:v>
                </c:pt>
                <c:pt idx="134">
                  <c:v>63</c:v>
                </c:pt>
                <c:pt idx="135">
                  <c:v>58</c:v>
                </c:pt>
                <c:pt idx="136">
                  <c:v>64</c:v>
                </c:pt>
                <c:pt idx="137">
                  <c:v>73</c:v>
                </c:pt>
                <c:pt idx="138">
                  <c:v>63</c:v>
                </c:pt>
                <c:pt idx="139">
                  <c:v>68</c:v>
                </c:pt>
                <c:pt idx="140">
                  <c:v>65</c:v>
                </c:pt>
                <c:pt idx="141">
                  <c:v>55</c:v>
                </c:pt>
                <c:pt idx="142">
                  <c:v>64</c:v>
                </c:pt>
                <c:pt idx="143">
                  <c:v>56</c:v>
                </c:pt>
                <c:pt idx="144">
                  <c:v>67</c:v>
                </c:pt>
                <c:pt idx="145">
                  <c:v>68</c:v>
                </c:pt>
                <c:pt idx="146">
                  <c:v>61</c:v>
                </c:pt>
                <c:pt idx="147">
                  <c:v>66</c:v>
                </c:pt>
                <c:pt idx="148">
                  <c:v>51</c:v>
                </c:pt>
                <c:pt idx="149">
                  <c:v>100</c:v>
                </c:pt>
                <c:pt idx="150">
                  <c:v>60</c:v>
                </c:pt>
                <c:pt idx="151">
                  <c:v>61</c:v>
                </c:pt>
                <c:pt idx="152">
                  <c:v>52</c:v>
                </c:pt>
                <c:pt idx="153">
                  <c:v>59</c:v>
                </c:pt>
                <c:pt idx="154">
                  <c:v>62</c:v>
                </c:pt>
                <c:pt idx="155">
                  <c:v>53</c:v>
                </c:pt>
                <c:pt idx="156">
                  <c:v>49</c:v>
                </c:pt>
                <c:pt idx="157">
                  <c:v>52</c:v>
                </c:pt>
                <c:pt idx="158">
                  <c:v>53</c:v>
                </c:pt>
                <c:pt idx="159">
                  <c:v>64</c:v>
                </c:pt>
                <c:pt idx="160">
                  <c:v>63</c:v>
                </c:pt>
                <c:pt idx="161">
                  <c:v>66</c:v>
                </c:pt>
                <c:pt idx="162">
                  <c:v>55</c:v>
                </c:pt>
                <c:pt idx="163">
                  <c:v>45</c:v>
                </c:pt>
                <c:pt idx="164">
                  <c:v>47</c:v>
                </c:pt>
                <c:pt idx="165">
                  <c:v>48</c:v>
                </c:pt>
                <c:pt idx="166">
                  <c:v>55</c:v>
                </c:pt>
                <c:pt idx="167">
                  <c:v>69</c:v>
                </c:pt>
                <c:pt idx="168">
                  <c:v>68</c:v>
                </c:pt>
                <c:pt idx="169">
                  <c:v>56</c:v>
                </c:pt>
                <c:pt idx="170">
                  <c:v>70</c:v>
                </c:pt>
                <c:pt idx="171">
                  <c:v>45</c:v>
                </c:pt>
                <c:pt idx="172">
                  <c:v>48</c:v>
                </c:pt>
                <c:pt idx="173">
                  <c:v>64</c:v>
                </c:pt>
                <c:pt idx="174">
                  <c:v>66</c:v>
                </c:pt>
                <c:pt idx="175">
                  <c:v>63</c:v>
                </c:pt>
                <c:pt idx="176">
                  <c:v>53</c:v>
                </c:pt>
                <c:pt idx="177">
                  <c:v>70</c:v>
                </c:pt>
                <c:pt idx="178">
                  <c:v>71</c:v>
                </c:pt>
                <c:pt idx="179">
                  <c:v>51</c:v>
                </c:pt>
                <c:pt idx="180">
                  <c:v>38</c:v>
                </c:pt>
                <c:pt idx="181">
                  <c:v>53</c:v>
                </c:pt>
                <c:pt idx="182">
                  <c:v>52</c:v>
                </c:pt>
                <c:pt idx="183">
                  <c:v>54</c:v>
                </c:pt>
                <c:pt idx="184">
                  <c:v>56</c:v>
                </c:pt>
                <c:pt idx="185">
                  <c:v>78</c:v>
                </c:pt>
                <c:pt idx="186">
                  <c:v>56</c:v>
                </c:pt>
                <c:pt idx="187">
                  <c:v>61</c:v>
                </c:pt>
                <c:pt idx="188">
                  <c:v>46</c:v>
                </c:pt>
                <c:pt idx="189">
                  <c:v>54</c:v>
                </c:pt>
                <c:pt idx="190">
                  <c:v>71</c:v>
                </c:pt>
                <c:pt idx="191">
                  <c:v>66</c:v>
                </c:pt>
                <c:pt idx="192">
                  <c:v>50</c:v>
                </c:pt>
                <c:pt idx="193">
                  <c:v>68</c:v>
                </c:pt>
                <c:pt idx="194">
                  <c:v>51</c:v>
                </c:pt>
                <c:pt idx="195">
                  <c:v>74</c:v>
                </c:pt>
                <c:pt idx="196">
                  <c:v>57</c:v>
                </c:pt>
                <c:pt idx="197">
                  <c:v>54</c:v>
                </c:pt>
                <c:pt idx="198">
                  <c:v>56</c:v>
                </c:pt>
                <c:pt idx="199">
                  <c:v>100</c:v>
                </c:pt>
                <c:pt idx="200">
                  <c:v>55</c:v>
                </c:pt>
                <c:pt idx="201">
                  <c:v>70</c:v>
                </c:pt>
                <c:pt idx="202">
                  <c:v>85</c:v>
                </c:pt>
                <c:pt idx="203">
                  <c:v>54</c:v>
                </c:pt>
                <c:pt idx="204">
                  <c:v>57</c:v>
                </c:pt>
                <c:pt idx="205">
                  <c:v>77</c:v>
                </c:pt>
                <c:pt idx="206">
                  <c:v>76</c:v>
                </c:pt>
                <c:pt idx="207">
                  <c:v>48</c:v>
                </c:pt>
                <c:pt idx="208">
                  <c:v>64</c:v>
                </c:pt>
                <c:pt idx="209">
                  <c:v>68</c:v>
                </c:pt>
                <c:pt idx="210">
                  <c:v>85</c:v>
                </c:pt>
                <c:pt idx="211">
                  <c:v>69</c:v>
                </c:pt>
                <c:pt idx="212">
                  <c:v>32</c:v>
                </c:pt>
                <c:pt idx="213">
                  <c:v>45</c:v>
                </c:pt>
                <c:pt idx="214">
                  <c:v>64</c:v>
                </c:pt>
                <c:pt idx="215">
                  <c:v>61</c:v>
                </c:pt>
                <c:pt idx="216">
                  <c:v>50</c:v>
                </c:pt>
                <c:pt idx="217">
                  <c:v>70</c:v>
                </c:pt>
                <c:pt idx="218">
                  <c:v>72</c:v>
                </c:pt>
                <c:pt idx="219">
                  <c:v>65</c:v>
                </c:pt>
                <c:pt idx="220">
                  <c:v>49</c:v>
                </c:pt>
                <c:pt idx="221">
                  <c:v>85</c:v>
                </c:pt>
                <c:pt idx="222">
                  <c:v>58</c:v>
                </c:pt>
                <c:pt idx="223">
                  <c:v>61</c:v>
                </c:pt>
                <c:pt idx="224">
                  <c:v>48</c:v>
                </c:pt>
                <c:pt idx="225">
                  <c:v>66</c:v>
                </c:pt>
                <c:pt idx="226">
                  <c:v>35</c:v>
                </c:pt>
                <c:pt idx="227">
                  <c:v>63</c:v>
                </c:pt>
                <c:pt idx="228">
                  <c:v>48</c:v>
                </c:pt>
                <c:pt idx="229">
                  <c:v>63</c:v>
                </c:pt>
                <c:pt idx="230">
                  <c:v>60</c:v>
                </c:pt>
                <c:pt idx="231">
                  <c:v>52</c:v>
                </c:pt>
                <c:pt idx="232">
                  <c:v>57</c:v>
                </c:pt>
                <c:pt idx="233">
                  <c:v>58</c:v>
                </c:pt>
                <c:pt idx="234">
                  <c:v>47</c:v>
                </c:pt>
                <c:pt idx="235">
                  <c:v>69</c:v>
                </c:pt>
                <c:pt idx="236">
                  <c:v>64</c:v>
                </c:pt>
                <c:pt idx="237">
                  <c:v>59</c:v>
                </c:pt>
                <c:pt idx="238">
                  <c:v>70</c:v>
                </c:pt>
                <c:pt idx="239">
                  <c:v>44</c:v>
                </c:pt>
                <c:pt idx="240">
                  <c:v>100</c:v>
                </c:pt>
                <c:pt idx="241">
                  <c:v>61</c:v>
                </c:pt>
                <c:pt idx="242">
                  <c:v>57</c:v>
                </c:pt>
                <c:pt idx="243">
                  <c:v>30</c:v>
                </c:pt>
                <c:pt idx="244">
                  <c:v>62</c:v>
                </c:pt>
                <c:pt idx="245">
                  <c:v>60</c:v>
                </c:pt>
                <c:pt idx="246">
                  <c:v>46</c:v>
                </c:pt>
                <c:pt idx="247">
                  <c:v>62</c:v>
                </c:pt>
                <c:pt idx="248">
                  <c:v>57</c:v>
                </c:pt>
                <c:pt idx="249">
                  <c:v>51</c:v>
                </c:pt>
                <c:pt idx="250">
                  <c:v>70</c:v>
                </c:pt>
                <c:pt idx="251">
                  <c:v>56</c:v>
                </c:pt>
                <c:pt idx="252">
                  <c:v>78</c:v>
                </c:pt>
                <c:pt idx="253">
                  <c:v>49</c:v>
                </c:pt>
                <c:pt idx="254">
                  <c:v>65</c:v>
                </c:pt>
                <c:pt idx="255">
                  <c:v>77</c:v>
                </c:pt>
                <c:pt idx="256">
                  <c:v>56</c:v>
                </c:pt>
                <c:pt idx="257">
                  <c:v>68</c:v>
                </c:pt>
                <c:pt idx="258">
                  <c:v>51</c:v>
                </c:pt>
                <c:pt idx="259">
                  <c:v>63</c:v>
                </c:pt>
                <c:pt idx="260">
                  <c:v>59</c:v>
                </c:pt>
                <c:pt idx="261">
                  <c:v>65</c:v>
                </c:pt>
                <c:pt idx="262">
                  <c:v>52</c:v>
                </c:pt>
                <c:pt idx="263">
                  <c:v>39</c:v>
                </c:pt>
                <c:pt idx="264">
                  <c:v>54</c:v>
                </c:pt>
                <c:pt idx="265">
                  <c:v>65</c:v>
                </c:pt>
                <c:pt idx="266">
                  <c:v>57</c:v>
                </c:pt>
                <c:pt idx="267">
                  <c:v>53</c:v>
                </c:pt>
                <c:pt idx="268">
                  <c:v>73</c:v>
                </c:pt>
                <c:pt idx="269">
                  <c:v>51</c:v>
                </c:pt>
                <c:pt idx="270">
                  <c:v>60</c:v>
                </c:pt>
                <c:pt idx="271">
                  <c:v>65</c:v>
                </c:pt>
                <c:pt idx="272">
                  <c:v>64</c:v>
                </c:pt>
                <c:pt idx="273">
                  <c:v>49</c:v>
                </c:pt>
                <c:pt idx="274">
                  <c:v>69</c:v>
                </c:pt>
                <c:pt idx="275">
                  <c:v>60</c:v>
                </c:pt>
                <c:pt idx="276">
                  <c:v>43</c:v>
                </c:pt>
                <c:pt idx="277">
                  <c:v>54</c:v>
                </c:pt>
                <c:pt idx="278">
                  <c:v>50</c:v>
                </c:pt>
                <c:pt idx="279">
                  <c:v>49</c:v>
                </c:pt>
                <c:pt idx="280">
                  <c:v>73</c:v>
                </c:pt>
                <c:pt idx="281">
                  <c:v>78</c:v>
                </c:pt>
                <c:pt idx="282">
                  <c:v>66</c:v>
                </c:pt>
                <c:pt idx="283">
                  <c:v>52</c:v>
                </c:pt>
                <c:pt idx="284">
                  <c:v>100</c:v>
                </c:pt>
                <c:pt idx="285">
                  <c:v>58</c:v>
                </c:pt>
                <c:pt idx="286">
                  <c:v>70</c:v>
                </c:pt>
                <c:pt idx="287">
                  <c:v>58</c:v>
                </c:pt>
                <c:pt idx="288">
                  <c:v>52</c:v>
                </c:pt>
                <c:pt idx="289">
                  <c:v>71</c:v>
                </c:pt>
                <c:pt idx="290">
                  <c:v>68</c:v>
                </c:pt>
                <c:pt idx="291">
                  <c:v>61</c:v>
                </c:pt>
                <c:pt idx="292">
                  <c:v>50</c:v>
                </c:pt>
                <c:pt idx="293">
                  <c:v>67</c:v>
                </c:pt>
                <c:pt idx="294">
                  <c:v>55</c:v>
                </c:pt>
                <c:pt idx="295">
                  <c:v>60</c:v>
                </c:pt>
                <c:pt idx="296">
                  <c:v>58</c:v>
                </c:pt>
                <c:pt idx="297">
                  <c:v>67</c:v>
                </c:pt>
                <c:pt idx="298">
                  <c:v>74</c:v>
                </c:pt>
                <c:pt idx="299">
                  <c:v>64</c:v>
                </c:pt>
                <c:pt idx="300">
                  <c:v>47</c:v>
                </c:pt>
                <c:pt idx="301">
                  <c:v>60</c:v>
                </c:pt>
                <c:pt idx="302">
                  <c:v>69</c:v>
                </c:pt>
                <c:pt idx="303">
                  <c:v>68</c:v>
                </c:pt>
                <c:pt idx="304">
                  <c:v>48</c:v>
                </c:pt>
                <c:pt idx="305">
                  <c:v>53</c:v>
                </c:pt>
                <c:pt idx="306">
                  <c:v>43</c:v>
                </c:pt>
                <c:pt idx="307">
                  <c:v>48</c:v>
                </c:pt>
                <c:pt idx="308">
                  <c:v>51</c:v>
                </c:pt>
                <c:pt idx="309">
                  <c:v>59</c:v>
                </c:pt>
                <c:pt idx="310">
                  <c:v>66</c:v>
                </c:pt>
                <c:pt idx="311">
                  <c:v>59</c:v>
                </c:pt>
                <c:pt idx="312">
                  <c:v>70</c:v>
                </c:pt>
                <c:pt idx="313">
                  <c:v>74</c:v>
                </c:pt>
                <c:pt idx="314">
                  <c:v>52</c:v>
                </c:pt>
                <c:pt idx="315">
                  <c:v>57</c:v>
                </c:pt>
                <c:pt idx="316">
                  <c:v>70</c:v>
                </c:pt>
                <c:pt idx="317">
                  <c:v>62</c:v>
                </c:pt>
                <c:pt idx="318">
                  <c:v>49</c:v>
                </c:pt>
                <c:pt idx="319">
                  <c:v>53</c:v>
                </c:pt>
                <c:pt idx="320">
                  <c:v>68</c:v>
                </c:pt>
                <c:pt idx="321">
                  <c:v>61</c:v>
                </c:pt>
                <c:pt idx="322">
                  <c:v>56</c:v>
                </c:pt>
                <c:pt idx="323">
                  <c:v>52</c:v>
                </c:pt>
                <c:pt idx="324">
                  <c:v>46</c:v>
                </c:pt>
                <c:pt idx="325">
                  <c:v>53</c:v>
                </c:pt>
                <c:pt idx="326">
                  <c:v>64</c:v>
                </c:pt>
                <c:pt idx="327">
                  <c:v>67</c:v>
                </c:pt>
                <c:pt idx="328">
                  <c:v>46</c:v>
                </c:pt>
                <c:pt idx="329">
                  <c:v>67</c:v>
                </c:pt>
                <c:pt idx="330">
                  <c:v>75</c:v>
                </c:pt>
                <c:pt idx="331">
                  <c:v>55</c:v>
                </c:pt>
                <c:pt idx="332">
                  <c:v>53</c:v>
                </c:pt>
                <c:pt idx="333">
                  <c:v>56</c:v>
                </c:pt>
                <c:pt idx="334">
                  <c:v>70</c:v>
                </c:pt>
                <c:pt idx="335">
                  <c:v>73</c:v>
                </c:pt>
                <c:pt idx="336">
                  <c:v>71</c:v>
                </c:pt>
                <c:pt idx="337">
                  <c:v>69</c:v>
                </c:pt>
                <c:pt idx="338">
                  <c:v>60</c:v>
                </c:pt>
                <c:pt idx="339">
                  <c:v>53</c:v>
                </c:pt>
                <c:pt idx="340">
                  <c:v>60</c:v>
                </c:pt>
                <c:pt idx="341">
                  <c:v>60</c:v>
                </c:pt>
                <c:pt idx="342">
                  <c:v>58</c:v>
                </c:pt>
                <c:pt idx="343">
                  <c:v>62</c:v>
                </c:pt>
                <c:pt idx="344">
                  <c:v>60</c:v>
                </c:pt>
                <c:pt idx="345">
                  <c:v>73</c:v>
                </c:pt>
                <c:pt idx="346">
                  <c:v>51</c:v>
                </c:pt>
                <c:pt idx="347">
                  <c:v>59</c:v>
                </c:pt>
                <c:pt idx="348">
                  <c:v>73</c:v>
                </c:pt>
                <c:pt idx="349">
                  <c:v>63</c:v>
                </c:pt>
                <c:pt idx="350">
                  <c:v>76</c:v>
                </c:pt>
                <c:pt idx="351">
                  <c:v>52</c:v>
                </c:pt>
                <c:pt idx="352">
                  <c:v>61</c:v>
                </c:pt>
                <c:pt idx="353">
                  <c:v>63</c:v>
                </c:pt>
                <c:pt idx="354">
                  <c:v>67</c:v>
                </c:pt>
                <c:pt idx="355">
                  <c:v>69</c:v>
                </c:pt>
                <c:pt idx="356">
                  <c:v>54</c:v>
                </c:pt>
                <c:pt idx="357">
                  <c:v>61</c:v>
                </c:pt>
                <c:pt idx="358">
                  <c:v>57</c:v>
                </c:pt>
                <c:pt idx="359">
                  <c:v>69</c:v>
                </c:pt>
                <c:pt idx="360">
                  <c:v>74</c:v>
                </c:pt>
                <c:pt idx="361">
                  <c:v>52</c:v>
                </c:pt>
                <c:pt idx="362">
                  <c:v>66</c:v>
                </c:pt>
                <c:pt idx="363">
                  <c:v>63</c:v>
                </c:pt>
                <c:pt idx="364">
                  <c:v>60</c:v>
                </c:pt>
                <c:pt idx="365">
                  <c:v>51</c:v>
                </c:pt>
                <c:pt idx="366">
                  <c:v>54</c:v>
                </c:pt>
                <c:pt idx="367">
                  <c:v>52</c:v>
                </c:pt>
                <c:pt idx="368">
                  <c:v>75</c:v>
                </c:pt>
                <c:pt idx="369">
                  <c:v>64</c:v>
                </c:pt>
                <c:pt idx="370">
                  <c:v>65</c:v>
                </c:pt>
                <c:pt idx="371">
                  <c:v>63</c:v>
                </c:pt>
                <c:pt idx="372">
                  <c:v>51</c:v>
                </c:pt>
                <c:pt idx="373">
                  <c:v>63</c:v>
                </c:pt>
                <c:pt idx="374">
                  <c:v>60</c:v>
                </c:pt>
                <c:pt idx="375">
                  <c:v>45</c:v>
                </c:pt>
                <c:pt idx="376">
                  <c:v>64</c:v>
                </c:pt>
                <c:pt idx="377">
                  <c:v>61</c:v>
                </c:pt>
                <c:pt idx="378">
                  <c:v>53</c:v>
                </c:pt>
                <c:pt idx="379">
                  <c:v>61</c:v>
                </c:pt>
                <c:pt idx="380">
                  <c:v>64</c:v>
                </c:pt>
                <c:pt idx="381">
                  <c:v>78</c:v>
                </c:pt>
                <c:pt idx="382">
                  <c:v>46</c:v>
                </c:pt>
                <c:pt idx="383">
                  <c:v>56</c:v>
                </c:pt>
                <c:pt idx="384">
                  <c:v>54</c:v>
                </c:pt>
                <c:pt idx="385">
                  <c:v>75</c:v>
                </c:pt>
                <c:pt idx="386">
                  <c:v>51</c:v>
                </c:pt>
                <c:pt idx="387">
                  <c:v>70</c:v>
                </c:pt>
                <c:pt idx="388">
                  <c:v>64</c:v>
                </c:pt>
                <c:pt idx="389">
                  <c:v>71</c:v>
                </c:pt>
                <c:pt idx="390">
                  <c:v>57</c:v>
                </c:pt>
                <c:pt idx="391">
                  <c:v>52</c:v>
                </c:pt>
                <c:pt idx="392">
                  <c:v>72</c:v>
                </c:pt>
                <c:pt idx="393">
                  <c:v>47</c:v>
                </c:pt>
                <c:pt idx="394">
                  <c:v>64</c:v>
                </c:pt>
                <c:pt idx="395">
                  <c:v>50</c:v>
                </c:pt>
                <c:pt idx="396">
                  <c:v>66</c:v>
                </c:pt>
                <c:pt idx="397">
                  <c:v>63</c:v>
                </c:pt>
                <c:pt idx="398">
                  <c:v>69</c:v>
                </c:pt>
                <c:pt idx="399">
                  <c:v>61</c:v>
                </c:pt>
                <c:pt idx="400">
                  <c:v>71</c:v>
                </c:pt>
                <c:pt idx="401">
                  <c:v>100</c:v>
                </c:pt>
                <c:pt idx="402">
                  <c:v>52</c:v>
                </c:pt>
                <c:pt idx="403">
                  <c:v>54</c:v>
                </c:pt>
                <c:pt idx="404">
                  <c:v>51</c:v>
                </c:pt>
                <c:pt idx="405">
                  <c:v>69</c:v>
                </c:pt>
                <c:pt idx="406">
                  <c:v>60</c:v>
                </c:pt>
                <c:pt idx="407">
                  <c:v>55</c:v>
                </c:pt>
                <c:pt idx="408">
                  <c:v>100</c:v>
                </c:pt>
                <c:pt idx="409">
                  <c:v>60</c:v>
                </c:pt>
                <c:pt idx="410">
                  <c:v>64</c:v>
                </c:pt>
                <c:pt idx="411">
                  <c:v>56</c:v>
                </c:pt>
                <c:pt idx="412">
                  <c:v>70</c:v>
                </c:pt>
                <c:pt idx="413">
                  <c:v>63</c:v>
                </c:pt>
                <c:pt idx="414">
                  <c:v>56</c:v>
                </c:pt>
                <c:pt idx="415">
                  <c:v>41</c:v>
                </c:pt>
                <c:pt idx="416">
                  <c:v>43</c:v>
                </c:pt>
                <c:pt idx="417">
                  <c:v>53</c:v>
                </c:pt>
                <c:pt idx="418">
                  <c:v>69</c:v>
                </c:pt>
                <c:pt idx="419">
                  <c:v>56</c:v>
                </c:pt>
                <c:pt idx="420">
                  <c:v>75</c:v>
                </c:pt>
                <c:pt idx="421">
                  <c:v>73</c:v>
                </c:pt>
                <c:pt idx="422">
                  <c:v>62</c:v>
                </c:pt>
                <c:pt idx="423">
                  <c:v>63</c:v>
                </c:pt>
                <c:pt idx="424">
                  <c:v>57</c:v>
                </c:pt>
                <c:pt idx="425">
                  <c:v>50</c:v>
                </c:pt>
                <c:pt idx="426">
                  <c:v>51</c:v>
                </c:pt>
                <c:pt idx="427">
                  <c:v>39</c:v>
                </c:pt>
                <c:pt idx="428">
                  <c:v>69</c:v>
                </c:pt>
                <c:pt idx="429">
                  <c:v>62</c:v>
                </c:pt>
                <c:pt idx="430">
                  <c:v>47</c:v>
                </c:pt>
                <c:pt idx="431">
                  <c:v>67</c:v>
                </c:pt>
                <c:pt idx="432">
                  <c:v>100</c:v>
                </c:pt>
                <c:pt idx="433">
                  <c:v>67</c:v>
                </c:pt>
                <c:pt idx="434">
                  <c:v>69</c:v>
                </c:pt>
                <c:pt idx="435">
                  <c:v>62</c:v>
                </c:pt>
                <c:pt idx="436">
                  <c:v>61</c:v>
                </c:pt>
                <c:pt idx="437">
                  <c:v>55</c:v>
                </c:pt>
                <c:pt idx="438">
                  <c:v>63</c:v>
                </c:pt>
                <c:pt idx="439">
                  <c:v>77</c:v>
                </c:pt>
                <c:pt idx="440">
                  <c:v>69</c:v>
                </c:pt>
                <c:pt idx="441">
                  <c:v>100</c:v>
                </c:pt>
                <c:pt idx="442">
                  <c:v>79</c:v>
                </c:pt>
                <c:pt idx="443">
                  <c:v>67</c:v>
                </c:pt>
                <c:pt idx="444">
                  <c:v>68</c:v>
                </c:pt>
                <c:pt idx="445">
                  <c:v>51</c:v>
                </c:pt>
                <c:pt idx="446">
                  <c:v>44</c:v>
                </c:pt>
                <c:pt idx="447">
                  <c:v>69</c:v>
                </c:pt>
                <c:pt idx="448">
                  <c:v>59</c:v>
                </c:pt>
                <c:pt idx="449">
                  <c:v>61</c:v>
                </c:pt>
                <c:pt idx="450">
                  <c:v>50</c:v>
                </c:pt>
                <c:pt idx="451">
                  <c:v>53</c:v>
                </c:pt>
                <c:pt idx="452">
                  <c:v>49</c:v>
                </c:pt>
                <c:pt idx="453">
                  <c:v>70</c:v>
                </c:pt>
                <c:pt idx="454">
                  <c:v>61</c:v>
                </c:pt>
                <c:pt idx="455">
                  <c:v>40</c:v>
                </c:pt>
                <c:pt idx="456">
                  <c:v>73</c:v>
                </c:pt>
                <c:pt idx="457">
                  <c:v>45</c:v>
                </c:pt>
                <c:pt idx="458">
                  <c:v>72</c:v>
                </c:pt>
                <c:pt idx="459">
                  <c:v>62</c:v>
                </c:pt>
                <c:pt idx="460">
                  <c:v>50</c:v>
                </c:pt>
                <c:pt idx="461">
                  <c:v>56</c:v>
                </c:pt>
                <c:pt idx="462">
                  <c:v>71</c:v>
                </c:pt>
                <c:pt idx="463">
                  <c:v>56</c:v>
                </c:pt>
                <c:pt idx="464">
                  <c:v>51</c:v>
                </c:pt>
                <c:pt idx="465">
                  <c:v>50</c:v>
                </c:pt>
                <c:pt idx="466">
                  <c:v>67</c:v>
                </c:pt>
                <c:pt idx="467">
                  <c:v>100</c:v>
                </c:pt>
                <c:pt idx="468">
                  <c:v>57</c:v>
                </c:pt>
                <c:pt idx="469">
                  <c:v>75</c:v>
                </c:pt>
                <c:pt idx="470">
                  <c:v>43</c:v>
                </c:pt>
                <c:pt idx="471">
                  <c:v>68</c:v>
                </c:pt>
                <c:pt idx="472">
                  <c:v>54</c:v>
                </c:pt>
                <c:pt idx="473">
                  <c:v>68</c:v>
                </c:pt>
                <c:pt idx="474">
                  <c:v>41</c:v>
                </c:pt>
                <c:pt idx="475">
                  <c:v>59</c:v>
                </c:pt>
                <c:pt idx="476">
                  <c:v>51</c:v>
                </c:pt>
                <c:pt idx="477">
                  <c:v>62</c:v>
                </c:pt>
                <c:pt idx="478">
                  <c:v>78</c:v>
                </c:pt>
                <c:pt idx="479">
                  <c:v>49</c:v>
                </c:pt>
                <c:pt idx="480">
                  <c:v>54</c:v>
                </c:pt>
                <c:pt idx="481">
                  <c:v>64</c:v>
                </c:pt>
                <c:pt idx="482">
                  <c:v>59</c:v>
                </c:pt>
                <c:pt idx="483">
                  <c:v>71</c:v>
                </c:pt>
                <c:pt idx="484">
                  <c:v>62</c:v>
                </c:pt>
                <c:pt idx="485">
                  <c:v>73</c:v>
                </c:pt>
                <c:pt idx="486">
                  <c:v>60</c:v>
                </c:pt>
                <c:pt idx="487">
                  <c:v>51</c:v>
                </c:pt>
                <c:pt idx="488">
                  <c:v>56</c:v>
                </c:pt>
                <c:pt idx="489">
                  <c:v>55</c:v>
                </c:pt>
                <c:pt idx="490">
                  <c:v>64</c:v>
                </c:pt>
                <c:pt idx="491">
                  <c:v>56</c:v>
                </c:pt>
                <c:pt idx="492">
                  <c:v>71</c:v>
                </c:pt>
                <c:pt idx="493">
                  <c:v>54</c:v>
                </c:pt>
                <c:pt idx="494">
                  <c:v>48</c:v>
                </c:pt>
                <c:pt idx="495">
                  <c:v>67</c:v>
                </c:pt>
                <c:pt idx="496">
                  <c:v>62</c:v>
                </c:pt>
                <c:pt idx="497">
                  <c:v>66</c:v>
                </c:pt>
                <c:pt idx="498">
                  <c:v>40</c:v>
                </c:pt>
                <c:pt idx="499">
                  <c:v>71</c:v>
                </c:pt>
                <c:pt idx="500">
                  <c:v>59</c:v>
                </c:pt>
                <c:pt idx="501">
                  <c:v>57</c:v>
                </c:pt>
                <c:pt idx="502">
                  <c:v>59</c:v>
                </c:pt>
                <c:pt idx="503">
                  <c:v>68</c:v>
                </c:pt>
                <c:pt idx="504">
                  <c:v>60</c:v>
                </c:pt>
                <c:pt idx="505">
                  <c:v>42</c:v>
                </c:pt>
                <c:pt idx="506">
                  <c:v>49</c:v>
                </c:pt>
                <c:pt idx="507">
                  <c:v>67</c:v>
                </c:pt>
                <c:pt idx="508">
                  <c:v>60</c:v>
                </c:pt>
                <c:pt idx="509">
                  <c:v>50</c:v>
                </c:pt>
                <c:pt idx="510">
                  <c:v>58</c:v>
                </c:pt>
                <c:pt idx="511">
                  <c:v>78</c:v>
                </c:pt>
                <c:pt idx="512">
                  <c:v>48</c:v>
                </c:pt>
                <c:pt idx="513">
                  <c:v>75</c:v>
                </c:pt>
                <c:pt idx="514">
                  <c:v>75</c:v>
                </c:pt>
                <c:pt idx="515">
                  <c:v>60</c:v>
                </c:pt>
                <c:pt idx="516">
                  <c:v>41</c:v>
                </c:pt>
                <c:pt idx="517">
                  <c:v>54</c:v>
                </c:pt>
                <c:pt idx="518">
                  <c:v>63</c:v>
                </c:pt>
                <c:pt idx="519">
                  <c:v>48</c:v>
                </c:pt>
                <c:pt idx="520">
                  <c:v>58</c:v>
                </c:pt>
                <c:pt idx="521">
                  <c:v>57</c:v>
                </c:pt>
                <c:pt idx="522">
                  <c:v>100</c:v>
                </c:pt>
                <c:pt idx="523">
                  <c:v>75</c:v>
                </c:pt>
                <c:pt idx="524">
                  <c:v>62</c:v>
                </c:pt>
                <c:pt idx="525">
                  <c:v>65</c:v>
                </c:pt>
                <c:pt idx="526">
                  <c:v>57</c:v>
                </c:pt>
                <c:pt idx="527">
                  <c:v>55</c:v>
                </c:pt>
                <c:pt idx="528">
                  <c:v>61</c:v>
                </c:pt>
                <c:pt idx="529">
                  <c:v>44</c:v>
                </c:pt>
                <c:pt idx="530">
                  <c:v>61</c:v>
                </c:pt>
                <c:pt idx="531">
                  <c:v>50</c:v>
                </c:pt>
                <c:pt idx="532">
                  <c:v>54</c:v>
                </c:pt>
                <c:pt idx="533">
                  <c:v>56</c:v>
                </c:pt>
                <c:pt idx="534">
                  <c:v>59</c:v>
                </c:pt>
                <c:pt idx="535">
                  <c:v>56</c:v>
                </c:pt>
                <c:pt idx="536">
                  <c:v>74</c:v>
                </c:pt>
                <c:pt idx="537">
                  <c:v>56</c:v>
                </c:pt>
                <c:pt idx="538">
                  <c:v>67</c:v>
                </c:pt>
                <c:pt idx="539">
                  <c:v>66</c:v>
                </c:pt>
                <c:pt idx="540">
                  <c:v>47</c:v>
                </c:pt>
                <c:pt idx="541">
                  <c:v>75</c:v>
                </c:pt>
                <c:pt idx="542">
                  <c:v>70</c:v>
                </c:pt>
                <c:pt idx="543">
                  <c:v>52</c:v>
                </c:pt>
                <c:pt idx="544">
                  <c:v>72</c:v>
                </c:pt>
                <c:pt idx="545">
                  <c:v>48</c:v>
                </c:pt>
                <c:pt idx="546">
                  <c:v>54</c:v>
                </c:pt>
                <c:pt idx="547">
                  <c:v>63</c:v>
                </c:pt>
                <c:pt idx="548">
                  <c:v>68</c:v>
                </c:pt>
                <c:pt idx="549">
                  <c:v>73</c:v>
                </c:pt>
                <c:pt idx="550">
                  <c:v>53</c:v>
                </c:pt>
                <c:pt idx="551">
                  <c:v>100</c:v>
                </c:pt>
                <c:pt idx="552">
                  <c:v>73</c:v>
                </c:pt>
                <c:pt idx="553">
                  <c:v>62</c:v>
                </c:pt>
                <c:pt idx="554">
                  <c:v>43</c:v>
                </c:pt>
                <c:pt idx="555">
                  <c:v>54</c:v>
                </c:pt>
                <c:pt idx="556">
                  <c:v>50</c:v>
                </c:pt>
                <c:pt idx="557">
                  <c:v>53</c:v>
                </c:pt>
                <c:pt idx="558">
                  <c:v>51</c:v>
                </c:pt>
                <c:pt idx="559">
                  <c:v>63</c:v>
                </c:pt>
                <c:pt idx="560">
                  <c:v>66</c:v>
                </c:pt>
                <c:pt idx="561">
                  <c:v>42</c:v>
                </c:pt>
                <c:pt idx="562">
                  <c:v>46</c:v>
                </c:pt>
                <c:pt idx="563">
                  <c:v>71</c:v>
                </c:pt>
                <c:pt idx="564">
                  <c:v>78</c:v>
                </c:pt>
                <c:pt idx="565">
                  <c:v>62</c:v>
                </c:pt>
                <c:pt idx="566">
                  <c:v>61</c:v>
                </c:pt>
                <c:pt idx="567">
                  <c:v>56</c:v>
                </c:pt>
                <c:pt idx="568">
                  <c:v>100</c:v>
                </c:pt>
                <c:pt idx="569">
                  <c:v>62</c:v>
                </c:pt>
                <c:pt idx="570">
                  <c:v>69</c:v>
                </c:pt>
                <c:pt idx="571">
                  <c:v>53</c:v>
                </c:pt>
                <c:pt idx="572">
                  <c:v>67</c:v>
                </c:pt>
                <c:pt idx="573">
                  <c:v>61</c:v>
                </c:pt>
                <c:pt idx="574">
                  <c:v>70</c:v>
                </c:pt>
                <c:pt idx="575">
                  <c:v>49</c:v>
                </c:pt>
                <c:pt idx="576">
                  <c:v>40</c:v>
                </c:pt>
                <c:pt idx="577">
                  <c:v>29</c:v>
                </c:pt>
                <c:pt idx="578">
                  <c:v>100</c:v>
                </c:pt>
                <c:pt idx="579">
                  <c:v>73</c:v>
                </c:pt>
                <c:pt idx="580">
                  <c:v>58</c:v>
                </c:pt>
                <c:pt idx="581">
                  <c:v>54</c:v>
                </c:pt>
                <c:pt idx="582">
                  <c:v>70</c:v>
                </c:pt>
                <c:pt idx="583">
                  <c:v>55</c:v>
                </c:pt>
                <c:pt idx="584">
                  <c:v>100</c:v>
                </c:pt>
                <c:pt idx="585">
                  <c:v>65</c:v>
                </c:pt>
                <c:pt idx="586">
                  <c:v>55</c:v>
                </c:pt>
                <c:pt idx="587">
                  <c:v>62</c:v>
                </c:pt>
                <c:pt idx="588">
                  <c:v>49</c:v>
                </c:pt>
                <c:pt idx="589">
                  <c:v>63</c:v>
                </c:pt>
                <c:pt idx="590">
                  <c:v>49</c:v>
                </c:pt>
                <c:pt idx="591">
                  <c:v>64</c:v>
                </c:pt>
                <c:pt idx="592">
                  <c:v>35</c:v>
                </c:pt>
                <c:pt idx="593">
                  <c:v>77</c:v>
                </c:pt>
                <c:pt idx="594">
                  <c:v>46</c:v>
                </c:pt>
                <c:pt idx="595">
                  <c:v>61</c:v>
                </c:pt>
                <c:pt idx="596">
                  <c:v>61</c:v>
                </c:pt>
                <c:pt idx="597">
                  <c:v>40</c:v>
                </c:pt>
                <c:pt idx="598">
                  <c:v>48</c:v>
                </c:pt>
                <c:pt idx="599">
                  <c:v>49</c:v>
                </c:pt>
                <c:pt idx="600">
                  <c:v>57</c:v>
                </c:pt>
                <c:pt idx="601">
                  <c:v>69</c:v>
                </c:pt>
                <c:pt idx="602">
                  <c:v>55</c:v>
                </c:pt>
                <c:pt idx="603">
                  <c:v>62</c:v>
                </c:pt>
                <c:pt idx="604">
                  <c:v>35</c:v>
                </c:pt>
                <c:pt idx="605">
                  <c:v>46</c:v>
                </c:pt>
                <c:pt idx="606">
                  <c:v>57</c:v>
                </c:pt>
                <c:pt idx="607">
                  <c:v>47</c:v>
                </c:pt>
                <c:pt idx="608">
                  <c:v>67</c:v>
                </c:pt>
                <c:pt idx="609">
                  <c:v>57</c:v>
                </c:pt>
                <c:pt idx="610">
                  <c:v>70</c:v>
                </c:pt>
                <c:pt idx="611">
                  <c:v>67</c:v>
                </c:pt>
                <c:pt idx="612">
                  <c:v>67</c:v>
                </c:pt>
                <c:pt idx="613">
                  <c:v>59</c:v>
                </c:pt>
                <c:pt idx="614">
                  <c:v>55</c:v>
                </c:pt>
                <c:pt idx="615">
                  <c:v>59</c:v>
                </c:pt>
                <c:pt idx="616">
                  <c:v>57</c:v>
                </c:pt>
                <c:pt idx="617">
                  <c:v>66</c:v>
                </c:pt>
                <c:pt idx="618">
                  <c:v>68</c:v>
                </c:pt>
                <c:pt idx="619">
                  <c:v>62</c:v>
                </c:pt>
                <c:pt idx="620">
                  <c:v>57</c:v>
                </c:pt>
                <c:pt idx="621">
                  <c:v>67</c:v>
                </c:pt>
                <c:pt idx="622">
                  <c:v>56</c:v>
                </c:pt>
                <c:pt idx="623">
                  <c:v>70</c:v>
                </c:pt>
                <c:pt idx="624">
                  <c:v>69</c:v>
                </c:pt>
                <c:pt idx="625">
                  <c:v>63</c:v>
                </c:pt>
                <c:pt idx="626">
                  <c:v>60</c:v>
                </c:pt>
                <c:pt idx="627">
                  <c:v>50</c:v>
                </c:pt>
                <c:pt idx="628">
                  <c:v>56</c:v>
                </c:pt>
                <c:pt idx="629">
                  <c:v>56</c:v>
                </c:pt>
                <c:pt idx="630">
                  <c:v>52</c:v>
                </c:pt>
                <c:pt idx="631">
                  <c:v>68</c:v>
                </c:pt>
                <c:pt idx="632">
                  <c:v>58</c:v>
                </c:pt>
                <c:pt idx="633">
                  <c:v>70</c:v>
                </c:pt>
                <c:pt idx="634">
                  <c:v>56</c:v>
                </c:pt>
                <c:pt idx="635">
                  <c:v>54</c:v>
                </c:pt>
                <c:pt idx="636">
                  <c:v>61</c:v>
                </c:pt>
                <c:pt idx="637">
                  <c:v>67</c:v>
                </c:pt>
                <c:pt idx="638">
                  <c:v>45</c:v>
                </c:pt>
                <c:pt idx="639">
                  <c:v>44</c:v>
                </c:pt>
                <c:pt idx="640">
                  <c:v>54</c:v>
                </c:pt>
                <c:pt idx="641">
                  <c:v>62</c:v>
                </c:pt>
                <c:pt idx="642">
                  <c:v>55</c:v>
                </c:pt>
                <c:pt idx="643">
                  <c:v>100</c:v>
                </c:pt>
                <c:pt idx="644">
                  <c:v>72</c:v>
                </c:pt>
                <c:pt idx="645">
                  <c:v>67</c:v>
                </c:pt>
                <c:pt idx="646">
                  <c:v>55</c:v>
                </c:pt>
                <c:pt idx="647">
                  <c:v>66</c:v>
                </c:pt>
                <c:pt idx="648">
                  <c:v>63</c:v>
                </c:pt>
                <c:pt idx="649">
                  <c:v>67</c:v>
                </c:pt>
                <c:pt idx="650">
                  <c:v>66</c:v>
                </c:pt>
                <c:pt idx="651">
                  <c:v>56</c:v>
                </c:pt>
                <c:pt idx="652">
                  <c:v>37</c:v>
                </c:pt>
                <c:pt idx="653">
                  <c:v>70</c:v>
                </c:pt>
                <c:pt idx="654">
                  <c:v>49</c:v>
                </c:pt>
                <c:pt idx="655">
                  <c:v>57</c:v>
                </c:pt>
                <c:pt idx="656">
                  <c:v>50</c:v>
                </c:pt>
                <c:pt idx="657">
                  <c:v>44</c:v>
                </c:pt>
                <c:pt idx="658">
                  <c:v>64</c:v>
                </c:pt>
                <c:pt idx="659">
                  <c:v>63</c:v>
                </c:pt>
                <c:pt idx="660">
                  <c:v>67</c:v>
                </c:pt>
                <c:pt idx="661">
                  <c:v>65</c:v>
                </c:pt>
                <c:pt idx="662">
                  <c:v>100</c:v>
                </c:pt>
                <c:pt idx="663">
                  <c:v>58</c:v>
                </c:pt>
                <c:pt idx="664">
                  <c:v>62</c:v>
                </c:pt>
                <c:pt idx="665">
                  <c:v>56</c:v>
                </c:pt>
                <c:pt idx="666">
                  <c:v>76</c:v>
                </c:pt>
                <c:pt idx="667">
                  <c:v>43</c:v>
                </c:pt>
                <c:pt idx="668">
                  <c:v>45</c:v>
                </c:pt>
                <c:pt idx="669">
                  <c:v>100</c:v>
                </c:pt>
                <c:pt idx="670">
                  <c:v>40</c:v>
                </c:pt>
                <c:pt idx="671">
                  <c:v>53</c:v>
                </c:pt>
                <c:pt idx="672">
                  <c:v>55</c:v>
                </c:pt>
                <c:pt idx="673">
                  <c:v>58</c:v>
                </c:pt>
                <c:pt idx="674">
                  <c:v>45</c:v>
                </c:pt>
                <c:pt idx="675">
                  <c:v>69</c:v>
                </c:pt>
                <c:pt idx="676">
                  <c:v>66</c:v>
                </c:pt>
                <c:pt idx="677">
                  <c:v>47</c:v>
                </c:pt>
                <c:pt idx="678">
                  <c:v>64</c:v>
                </c:pt>
                <c:pt idx="679">
                  <c:v>59</c:v>
                </c:pt>
                <c:pt idx="680">
                  <c:v>42</c:v>
                </c:pt>
                <c:pt idx="681">
                  <c:v>66</c:v>
                </c:pt>
                <c:pt idx="682">
                  <c:v>48</c:v>
                </c:pt>
                <c:pt idx="683">
                  <c:v>100</c:v>
                </c:pt>
                <c:pt idx="684">
                  <c:v>67</c:v>
                </c:pt>
                <c:pt idx="685">
                  <c:v>56</c:v>
                </c:pt>
                <c:pt idx="686">
                  <c:v>54</c:v>
                </c:pt>
                <c:pt idx="687">
                  <c:v>56</c:v>
                </c:pt>
                <c:pt idx="688">
                  <c:v>63</c:v>
                </c:pt>
                <c:pt idx="689">
                  <c:v>53</c:v>
                </c:pt>
                <c:pt idx="690">
                  <c:v>54</c:v>
                </c:pt>
                <c:pt idx="691">
                  <c:v>55</c:v>
                </c:pt>
                <c:pt idx="692">
                  <c:v>49</c:v>
                </c:pt>
                <c:pt idx="693">
                  <c:v>60</c:v>
                </c:pt>
                <c:pt idx="694">
                  <c:v>100</c:v>
                </c:pt>
                <c:pt idx="695">
                  <c:v>50</c:v>
                </c:pt>
                <c:pt idx="696">
                  <c:v>55</c:v>
                </c:pt>
                <c:pt idx="697">
                  <c:v>60</c:v>
                </c:pt>
                <c:pt idx="698">
                  <c:v>100</c:v>
                </c:pt>
                <c:pt idx="699">
                  <c:v>67</c:v>
                </c:pt>
                <c:pt idx="700">
                  <c:v>69</c:v>
                </c:pt>
                <c:pt idx="701">
                  <c:v>56</c:v>
                </c:pt>
                <c:pt idx="702">
                  <c:v>59</c:v>
                </c:pt>
                <c:pt idx="703">
                  <c:v>69</c:v>
                </c:pt>
                <c:pt idx="704">
                  <c:v>61</c:v>
                </c:pt>
                <c:pt idx="705">
                  <c:v>68</c:v>
                </c:pt>
                <c:pt idx="706">
                  <c:v>57</c:v>
                </c:pt>
                <c:pt idx="707">
                  <c:v>62</c:v>
                </c:pt>
                <c:pt idx="708">
                  <c:v>65</c:v>
                </c:pt>
                <c:pt idx="709">
                  <c:v>74</c:v>
                </c:pt>
                <c:pt idx="710">
                  <c:v>59</c:v>
                </c:pt>
                <c:pt idx="711">
                  <c:v>73</c:v>
                </c:pt>
                <c:pt idx="712">
                  <c:v>57</c:v>
                </c:pt>
                <c:pt idx="713">
                  <c:v>74</c:v>
                </c:pt>
                <c:pt idx="714">
                  <c:v>62</c:v>
                </c:pt>
                <c:pt idx="715">
                  <c:v>62</c:v>
                </c:pt>
                <c:pt idx="716">
                  <c:v>100</c:v>
                </c:pt>
                <c:pt idx="717">
                  <c:v>64</c:v>
                </c:pt>
                <c:pt idx="718">
                  <c:v>63</c:v>
                </c:pt>
                <c:pt idx="719">
                  <c:v>68</c:v>
                </c:pt>
                <c:pt idx="720">
                  <c:v>72</c:v>
                </c:pt>
                <c:pt idx="721">
                  <c:v>54</c:v>
                </c:pt>
                <c:pt idx="722">
                  <c:v>53</c:v>
                </c:pt>
                <c:pt idx="723">
                  <c:v>60</c:v>
                </c:pt>
                <c:pt idx="724">
                  <c:v>67</c:v>
                </c:pt>
                <c:pt idx="725">
                  <c:v>67</c:v>
                </c:pt>
                <c:pt idx="726">
                  <c:v>38</c:v>
                </c:pt>
                <c:pt idx="727">
                  <c:v>59</c:v>
                </c:pt>
                <c:pt idx="728">
                  <c:v>55</c:v>
                </c:pt>
                <c:pt idx="729">
                  <c:v>61</c:v>
                </c:pt>
                <c:pt idx="730">
                  <c:v>65</c:v>
                </c:pt>
                <c:pt idx="731">
                  <c:v>53</c:v>
                </c:pt>
                <c:pt idx="732">
                  <c:v>68</c:v>
                </c:pt>
                <c:pt idx="733">
                  <c:v>57</c:v>
                </c:pt>
                <c:pt idx="734">
                  <c:v>45</c:v>
                </c:pt>
                <c:pt idx="735">
                  <c:v>58</c:v>
                </c:pt>
                <c:pt idx="736">
                  <c:v>57</c:v>
                </c:pt>
                <c:pt idx="737">
                  <c:v>60</c:v>
                </c:pt>
                <c:pt idx="738">
                  <c:v>58</c:v>
                </c:pt>
                <c:pt idx="739">
                  <c:v>60</c:v>
                </c:pt>
                <c:pt idx="740">
                  <c:v>58</c:v>
                </c:pt>
                <c:pt idx="741">
                  <c:v>53</c:v>
                </c:pt>
                <c:pt idx="742">
                  <c:v>64</c:v>
                </c:pt>
                <c:pt idx="743">
                  <c:v>56</c:v>
                </c:pt>
                <c:pt idx="744">
                  <c:v>75</c:v>
                </c:pt>
                <c:pt idx="745">
                  <c:v>54</c:v>
                </c:pt>
                <c:pt idx="746">
                  <c:v>64</c:v>
                </c:pt>
                <c:pt idx="747">
                  <c:v>53</c:v>
                </c:pt>
                <c:pt idx="748">
                  <c:v>100</c:v>
                </c:pt>
                <c:pt idx="749">
                  <c:v>55</c:v>
                </c:pt>
                <c:pt idx="750">
                  <c:v>50</c:v>
                </c:pt>
                <c:pt idx="751">
                  <c:v>59</c:v>
                </c:pt>
                <c:pt idx="752">
                  <c:v>68</c:v>
                </c:pt>
                <c:pt idx="753">
                  <c:v>50</c:v>
                </c:pt>
                <c:pt idx="754">
                  <c:v>49</c:v>
                </c:pt>
                <c:pt idx="755">
                  <c:v>59</c:v>
                </c:pt>
                <c:pt idx="756">
                  <c:v>73</c:v>
                </c:pt>
                <c:pt idx="757">
                  <c:v>47</c:v>
                </c:pt>
                <c:pt idx="758">
                  <c:v>49</c:v>
                </c:pt>
                <c:pt idx="759">
                  <c:v>48</c:v>
                </c:pt>
                <c:pt idx="760">
                  <c:v>55</c:v>
                </c:pt>
                <c:pt idx="761">
                  <c:v>66</c:v>
                </c:pt>
                <c:pt idx="762">
                  <c:v>59</c:v>
                </c:pt>
                <c:pt idx="763">
                  <c:v>77</c:v>
                </c:pt>
                <c:pt idx="764">
                  <c:v>100</c:v>
                </c:pt>
                <c:pt idx="765">
                  <c:v>58</c:v>
                </c:pt>
                <c:pt idx="766">
                  <c:v>57</c:v>
                </c:pt>
                <c:pt idx="767">
                  <c:v>71</c:v>
                </c:pt>
                <c:pt idx="768">
                  <c:v>61</c:v>
                </c:pt>
                <c:pt idx="769">
                  <c:v>76</c:v>
                </c:pt>
                <c:pt idx="770">
                  <c:v>62</c:v>
                </c:pt>
                <c:pt idx="771">
                  <c:v>68</c:v>
                </c:pt>
                <c:pt idx="772">
                  <c:v>74</c:v>
                </c:pt>
                <c:pt idx="773">
                  <c:v>56</c:v>
                </c:pt>
                <c:pt idx="774">
                  <c:v>56</c:v>
                </c:pt>
                <c:pt idx="775">
                  <c:v>51</c:v>
                </c:pt>
                <c:pt idx="776">
                  <c:v>63</c:v>
                </c:pt>
                <c:pt idx="777">
                  <c:v>37</c:v>
                </c:pt>
                <c:pt idx="778">
                  <c:v>63</c:v>
                </c:pt>
                <c:pt idx="779">
                  <c:v>63</c:v>
                </c:pt>
                <c:pt idx="780">
                  <c:v>45</c:v>
                </c:pt>
                <c:pt idx="781">
                  <c:v>59</c:v>
                </c:pt>
                <c:pt idx="782">
                  <c:v>56</c:v>
                </c:pt>
                <c:pt idx="783">
                  <c:v>63</c:v>
                </c:pt>
                <c:pt idx="784">
                  <c:v>70</c:v>
                </c:pt>
                <c:pt idx="785">
                  <c:v>55</c:v>
                </c:pt>
                <c:pt idx="786">
                  <c:v>72</c:v>
                </c:pt>
                <c:pt idx="787">
                  <c:v>57</c:v>
                </c:pt>
                <c:pt idx="788">
                  <c:v>63</c:v>
                </c:pt>
                <c:pt idx="789">
                  <c:v>54</c:v>
                </c:pt>
                <c:pt idx="790">
                  <c:v>51</c:v>
                </c:pt>
                <c:pt idx="791">
                  <c:v>56</c:v>
                </c:pt>
                <c:pt idx="792">
                  <c:v>74</c:v>
                </c:pt>
                <c:pt idx="793">
                  <c:v>66</c:v>
                </c:pt>
                <c:pt idx="794">
                  <c:v>71</c:v>
                </c:pt>
                <c:pt idx="795">
                  <c:v>58</c:v>
                </c:pt>
                <c:pt idx="796">
                  <c:v>48</c:v>
                </c:pt>
                <c:pt idx="797">
                  <c:v>62</c:v>
                </c:pt>
                <c:pt idx="798">
                  <c:v>64</c:v>
                </c:pt>
                <c:pt idx="799">
                  <c:v>61</c:v>
                </c:pt>
                <c:pt idx="800">
                  <c:v>69</c:v>
                </c:pt>
                <c:pt idx="801">
                  <c:v>59</c:v>
                </c:pt>
                <c:pt idx="802">
                  <c:v>56</c:v>
                </c:pt>
                <c:pt idx="803">
                  <c:v>52</c:v>
                </c:pt>
                <c:pt idx="804">
                  <c:v>64</c:v>
                </c:pt>
                <c:pt idx="805">
                  <c:v>56</c:v>
                </c:pt>
                <c:pt idx="806">
                  <c:v>59</c:v>
                </c:pt>
                <c:pt idx="807">
                  <c:v>56</c:v>
                </c:pt>
                <c:pt idx="808">
                  <c:v>60</c:v>
                </c:pt>
                <c:pt idx="809">
                  <c:v>47</c:v>
                </c:pt>
                <c:pt idx="810">
                  <c:v>58</c:v>
                </c:pt>
                <c:pt idx="811">
                  <c:v>36</c:v>
                </c:pt>
                <c:pt idx="812">
                  <c:v>63</c:v>
                </c:pt>
                <c:pt idx="813">
                  <c:v>59</c:v>
                </c:pt>
                <c:pt idx="814">
                  <c:v>65</c:v>
                </c:pt>
                <c:pt idx="815">
                  <c:v>65</c:v>
                </c:pt>
                <c:pt idx="816">
                  <c:v>54</c:v>
                </c:pt>
                <c:pt idx="817">
                  <c:v>100</c:v>
                </c:pt>
                <c:pt idx="818">
                  <c:v>61</c:v>
                </c:pt>
                <c:pt idx="819">
                  <c:v>61</c:v>
                </c:pt>
                <c:pt idx="820">
                  <c:v>51</c:v>
                </c:pt>
                <c:pt idx="821">
                  <c:v>67</c:v>
                </c:pt>
                <c:pt idx="822">
                  <c:v>61</c:v>
                </c:pt>
                <c:pt idx="823">
                  <c:v>53</c:v>
                </c:pt>
                <c:pt idx="824">
                  <c:v>66</c:v>
                </c:pt>
                <c:pt idx="825">
                  <c:v>54</c:v>
                </c:pt>
                <c:pt idx="826">
                  <c:v>61</c:v>
                </c:pt>
                <c:pt idx="827">
                  <c:v>69</c:v>
                </c:pt>
                <c:pt idx="828">
                  <c:v>56</c:v>
                </c:pt>
                <c:pt idx="829">
                  <c:v>53</c:v>
                </c:pt>
                <c:pt idx="830">
                  <c:v>77</c:v>
                </c:pt>
                <c:pt idx="831">
                  <c:v>66</c:v>
                </c:pt>
                <c:pt idx="832">
                  <c:v>54</c:v>
                </c:pt>
                <c:pt idx="833">
                  <c:v>59</c:v>
                </c:pt>
                <c:pt idx="834">
                  <c:v>47</c:v>
                </c:pt>
                <c:pt idx="835">
                  <c:v>56</c:v>
                </c:pt>
                <c:pt idx="836">
                  <c:v>51</c:v>
                </c:pt>
                <c:pt idx="837">
                  <c:v>75</c:v>
                </c:pt>
                <c:pt idx="838">
                  <c:v>66</c:v>
                </c:pt>
                <c:pt idx="839">
                  <c:v>65</c:v>
                </c:pt>
                <c:pt idx="840">
                  <c:v>52</c:v>
                </c:pt>
                <c:pt idx="841">
                  <c:v>50</c:v>
                </c:pt>
                <c:pt idx="842">
                  <c:v>47</c:v>
                </c:pt>
                <c:pt idx="843">
                  <c:v>77</c:v>
                </c:pt>
                <c:pt idx="844">
                  <c:v>56</c:v>
                </c:pt>
                <c:pt idx="845">
                  <c:v>65</c:v>
                </c:pt>
                <c:pt idx="846">
                  <c:v>73</c:v>
                </c:pt>
                <c:pt idx="847">
                  <c:v>68</c:v>
                </c:pt>
                <c:pt idx="848">
                  <c:v>65</c:v>
                </c:pt>
                <c:pt idx="849">
                  <c:v>57</c:v>
                </c:pt>
                <c:pt idx="850">
                  <c:v>41</c:v>
                </c:pt>
                <c:pt idx="851">
                  <c:v>58</c:v>
                </c:pt>
                <c:pt idx="852">
                  <c:v>52</c:v>
                </c:pt>
                <c:pt idx="853">
                  <c:v>64</c:v>
                </c:pt>
                <c:pt idx="854">
                  <c:v>60</c:v>
                </c:pt>
                <c:pt idx="855">
                  <c:v>60</c:v>
                </c:pt>
                <c:pt idx="856">
                  <c:v>59</c:v>
                </c:pt>
                <c:pt idx="857">
                  <c:v>51</c:v>
                </c:pt>
                <c:pt idx="858">
                  <c:v>71</c:v>
                </c:pt>
                <c:pt idx="859">
                  <c:v>51</c:v>
                </c:pt>
                <c:pt idx="860">
                  <c:v>61</c:v>
                </c:pt>
                <c:pt idx="861">
                  <c:v>73</c:v>
                </c:pt>
                <c:pt idx="862">
                  <c:v>48</c:v>
                </c:pt>
                <c:pt idx="863">
                  <c:v>47</c:v>
                </c:pt>
                <c:pt idx="864">
                  <c:v>51</c:v>
                </c:pt>
                <c:pt idx="865">
                  <c:v>77</c:v>
                </c:pt>
                <c:pt idx="866">
                  <c:v>64</c:v>
                </c:pt>
                <c:pt idx="867">
                  <c:v>57</c:v>
                </c:pt>
                <c:pt idx="868">
                  <c:v>75</c:v>
                </c:pt>
                <c:pt idx="869">
                  <c:v>79</c:v>
                </c:pt>
                <c:pt idx="870">
                  <c:v>42</c:v>
                </c:pt>
                <c:pt idx="871">
                  <c:v>61</c:v>
                </c:pt>
                <c:pt idx="872">
                  <c:v>59</c:v>
                </c:pt>
                <c:pt idx="873">
                  <c:v>68</c:v>
                </c:pt>
                <c:pt idx="874">
                  <c:v>73</c:v>
                </c:pt>
                <c:pt idx="875">
                  <c:v>66</c:v>
                </c:pt>
                <c:pt idx="876">
                  <c:v>47</c:v>
                </c:pt>
                <c:pt idx="877">
                  <c:v>54</c:v>
                </c:pt>
                <c:pt idx="878">
                  <c:v>40</c:v>
                </c:pt>
                <c:pt idx="879">
                  <c:v>62</c:v>
                </c:pt>
                <c:pt idx="880">
                  <c:v>49</c:v>
                </c:pt>
                <c:pt idx="881">
                  <c:v>67</c:v>
                </c:pt>
                <c:pt idx="882">
                  <c:v>68</c:v>
                </c:pt>
                <c:pt idx="883">
                  <c:v>49</c:v>
                </c:pt>
                <c:pt idx="884">
                  <c:v>49</c:v>
                </c:pt>
                <c:pt idx="885">
                  <c:v>37</c:v>
                </c:pt>
                <c:pt idx="886">
                  <c:v>54</c:v>
                </c:pt>
                <c:pt idx="887">
                  <c:v>50</c:v>
                </c:pt>
                <c:pt idx="888">
                  <c:v>63</c:v>
                </c:pt>
                <c:pt idx="889">
                  <c:v>26</c:v>
                </c:pt>
                <c:pt idx="890">
                  <c:v>60</c:v>
                </c:pt>
                <c:pt idx="891">
                  <c:v>61</c:v>
                </c:pt>
                <c:pt idx="892">
                  <c:v>66</c:v>
                </c:pt>
                <c:pt idx="893">
                  <c:v>57</c:v>
                </c:pt>
                <c:pt idx="894">
                  <c:v>58</c:v>
                </c:pt>
                <c:pt idx="895">
                  <c:v>75</c:v>
                </c:pt>
                <c:pt idx="896">
                  <c:v>70</c:v>
                </c:pt>
                <c:pt idx="897">
                  <c:v>45</c:v>
                </c:pt>
                <c:pt idx="898">
                  <c:v>49</c:v>
                </c:pt>
                <c:pt idx="899">
                  <c:v>71</c:v>
                </c:pt>
                <c:pt idx="900">
                  <c:v>61</c:v>
                </c:pt>
                <c:pt idx="901">
                  <c:v>67</c:v>
                </c:pt>
                <c:pt idx="902">
                  <c:v>58</c:v>
                </c:pt>
                <c:pt idx="903">
                  <c:v>39</c:v>
                </c:pt>
                <c:pt idx="904">
                  <c:v>72</c:v>
                </c:pt>
                <c:pt idx="905">
                  <c:v>68</c:v>
                </c:pt>
                <c:pt idx="906">
                  <c:v>59</c:v>
                </c:pt>
                <c:pt idx="907">
                  <c:v>55</c:v>
                </c:pt>
                <c:pt idx="908">
                  <c:v>56</c:v>
                </c:pt>
                <c:pt idx="909">
                  <c:v>67</c:v>
                </c:pt>
                <c:pt idx="910">
                  <c:v>56</c:v>
                </c:pt>
                <c:pt idx="911">
                  <c:v>100</c:v>
                </c:pt>
                <c:pt idx="912">
                  <c:v>51</c:v>
                </c:pt>
                <c:pt idx="913">
                  <c:v>58</c:v>
                </c:pt>
                <c:pt idx="914">
                  <c:v>39</c:v>
                </c:pt>
                <c:pt idx="915">
                  <c:v>55</c:v>
                </c:pt>
                <c:pt idx="916">
                  <c:v>62</c:v>
                </c:pt>
                <c:pt idx="917">
                  <c:v>51</c:v>
                </c:pt>
                <c:pt idx="918">
                  <c:v>58</c:v>
                </c:pt>
                <c:pt idx="919">
                  <c:v>51</c:v>
                </c:pt>
                <c:pt idx="920">
                  <c:v>55</c:v>
                </c:pt>
                <c:pt idx="921">
                  <c:v>50</c:v>
                </c:pt>
                <c:pt idx="922">
                  <c:v>79</c:v>
                </c:pt>
                <c:pt idx="923">
                  <c:v>47</c:v>
                </c:pt>
                <c:pt idx="924">
                  <c:v>61</c:v>
                </c:pt>
                <c:pt idx="925">
                  <c:v>46</c:v>
                </c:pt>
                <c:pt idx="926">
                  <c:v>60</c:v>
                </c:pt>
                <c:pt idx="927">
                  <c:v>54</c:v>
                </c:pt>
                <c:pt idx="928">
                  <c:v>74</c:v>
                </c:pt>
                <c:pt idx="929">
                  <c:v>62</c:v>
                </c:pt>
                <c:pt idx="930">
                  <c:v>43</c:v>
                </c:pt>
                <c:pt idx="931">
                  <c:v>54</c:v>
                </c:pt>
                <c:pt idx="932">
                  <c:v>64</c:v>
                </c:pt>
                <c:pt idx="933">
                  <c:v>57</c:v>
                </c:pt>
                <c:pt idx="934">
                  <c:v>44</c:v>
                </c:pt>
                <c:pt idx="935">
                  <c:v>66</c:v>
                </c:pt>
                <c:pt idx="936">
                  <c:v>66</c:v>
                </c:pt>
                <c:pt idx="937">
                  <c:v>62</c:v>
                </c:pt>
                <c:pt idx="938">
                  <c:v>48</c:v>
                </c:pt>
                <c:pt idx="939">
                  <c:v>52</c:v>
                </c:pt>
                <c:pt idx="940">
                  <c:v>60</c:v>
                </c:pt>
                <c:pt idx="941">
                  <c:v>54</c:v>
                </c:pt>
                <c:pt idx="942">
                  <c:v>72</c:v>
                </c:pt>
                <c:pt idx="943">
                  <c:v>69</c:v>
                </c:pt>
                <c:pt idx="944">
                  <c:v>55</c:v>
                </c:pt>
                <c:pt idx="945">
                  <c:v>59</c:v>
                </c:pt>
                <c:pt idx="946">
                  <c:v>71</c:v>
                </c:pt>
                <c:pt idx="947">
                  <c:v>59</c:v>
                </c:pt>
                <c:pt idx="948">
                  <c:v>59</c:v>
                </c:pt>
                <c:pt idx="949">
                  <c:v>59</c:v>
                </c:pt>
                <c:pt idx="950">
                  <c:v>68</c:v>
                </c:pt>
                <c:pt idx="951">
                  <c:v>69</c:v>
                </c:pt>
                <c:pt idx="952">
                  <c:v>55</c:v>
                </c:pt>
                <c:pt idx="953">
                  <c:v>59</c:v>
                </c:pt>
                <c:pt idx="954">
                  <c:v>75</c:v>
                </c:pt>
                <c:pt idx="955">
                  <c:v>57</c:v>
                </c:pt>
                <c:pt idx="956">
                  <c:v>42</c:v>
                </c:pt>
                <c:pt idx="957">
                  <c:v>68</c:v>
                </c:pt>
                <c:pt idx="958">
                  <c:v>57</c:v>
                </c:pt>
                <c:pt idx="959">
                  <c:v>58</c:v>
                </c:pt>
                <c:pt idx="960">
                  <c:v>67</c:v>
                </c:pt>
                <c:pt idx="961">
                  <c:v>61</c:v>
                </c:pt>
                <c:pt idx="962">
                  <c:v>64</c:v>
                </c:pt>
                <c:pt idx="963">
                  <c:v>61</c:v>
                </c:pt>
                <c:pt idx="964">
                  <c:v>62</c:v>
                </c:pt>
                <c:pt idx="965">
                  <c:v>64</c:v>
                </c:pt>
                <c:pt idx="966">
                  <c:v>59</c:v>
                </c:pt>
                <c:pt idx="967">
                  <c:v>61</c:v>
                </c:pt>
                <c:pt idx="968">
                  <c:v>64</c:v>
                </c:pt>
                <c:pt idx="969">
                  <c:v>66</c:v>
                </c:pt>
                <c:pt idx="970">
                  <c:v>63</c:v>
                </c:pt>
                <c:pt idx="971">
                  <c:v>64</c:v>
                </c:pt>
                <c:pt idx="972">
                  <c:v>66</c:v>
                </c:pt>
                <c:pt idx="973">
                  <c:v>70</c:v>
                </c:pt>
                <c:pt idx="974">
                  <c:v>62</c:v>
                </c:pt>
                <c:pt idx="975">
                  <c:v>63</c:v>
                </c:pt>
                <c:pt idx="976">
                  <c:v>65</c:v>
                </c:pt>
                <c:pt idx="977">
                  <c:v>60</c:v>
                </c:pt>
                <c:pt idx="978">
                  <c:v>58</c:v>
                </c:pt>
                <c:pt idx="979">
                  <c:v>79</c:v>
                </c:pt>
                <c:pt idx="980">
                  <c:v>63</c:v>
                </c:pt>
                <c:pt idx="981">
                  <c:v>59</c:v>
                </c:pt>
                <c:pt idx="982">
                  <c:v>44</c:v>
                </c:pt>
                <c:pt idx="983">
                  <c:v>48</c:v>
                </c:pt>
                <c:pt idx="984">
                  <c:v>38</c:v>
                </c:pt>
                <c:pt idx="985">
                  <c:v>53</c:v>
                </c:pt>
                <c:pt idx="986">
                  <c:v>73</c:v>
                </c:pt>
                <c:pt idx="987">
                  <c:v>65</c:v>
                </c:pt>
                <c:pt idx="988">
                  <c:v>45</c:v>
                </c:pt>
                <c:pt idx="989">
                  <c:v>67</c:v>
                </c:pt>
                <c:pt idx="990">
                  <c:v>63</c:v>
                </c:pt>
                <c:pt idx="991">
                  <c:v>72</c:v>
                </c:pt>
                <c:pt idx="992">
                  <c:v>53</c:v>
                </c:pt>
                <c:pt idx="993">
                  <c:v>54</c:v>
                </c:pt>
                <c:pt idx="994">
                  <c:v>60</c:v>
                </c:pt>
                <c:pt idx="995">
                  <c:v>72</c:v>
                </c:pt>
                <c:pt idx="996">
                  <c:v>65</c:v>
                </c:pt>
                <c:pt idx="997">
                  <c:v>68</c:v>
                </c:pt>
                <c:pt idx="998">
                  <c:v>55</c:v>
                </c:pt>
                <c:pt idx="999">
                  <c:v>45</c:v>
                </c:pt>
              </c:numCache>
            </c:numRef>
          </c:yVal>
          <c:smooth val="0"/>
          <c:extLst>
            <c:ext xmlns:c16="http://schemas.microsoft.com/office/drawing/2014/chart" uri="{C3380CC4-5D6E-409C-BE32-E72D297353CC}">
              <c16:uniqueId val="{00000000-6BFD-4871-ABBF-F2B5CB91A034}"/>
            </c:ext>
          </c:extLst>
        </c:ser>
        <c:dLbls>
          <c:showLegendKey val="0"/>
          <c:showVal val="0"/>
          <c:showCatName val="0"/>
          <c:showSerName val="0"/>
          <c:showPercent val="0"/>
          <c:showBubbleSize val="0"/>
        </c:dLbls>
        <c:axId val="582457023"/>
        <c:axId val="581361183"/>
      </c:scatterChart>
      <c:valAx>
        <c:axId val="582457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361183"/>
        <c:crosses val="autoZero"/>
        <c:crossBetween val="midCat"/>
      </c:valAx>
      <c:valAx>
        <c:axId val="58136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4570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Vs </a:t>
            </a:r>
            <a:r>
              <a:rPr lang="en-US" sz="1400" b="0" i="0" u="none" strike="noStrike" baseline="0">
                <a:effectLst/>
              </a:rPr>
              <a:t>Sales Value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11(2)'!$B$1</c:f>
              <c:strCache>
                <c:ptCount val="1"/>
                <c:pt idx="0">
                  <c:v>Sales Value in Million(Yi)</c:v>
                </c:pt>
              </c:strCache>
            </c:strRef>
          </c:tx>
          <c:spPr>
            <a:ln w="28575" cap="rnd">
              <a:noFill/>
              <a:round/>
            </a:ln>
            <a:effectLst/>
          </c:spPr>
          <c:marker>
            <c:symbol val="circle"/>
            <c:size val="5"/>
            <c:spPr>
              <a:solidFill>
                <a:schemeClr val="accent1"/>
              </a:solidFill>
              <a:ln w="9525">
                <a:solidFill>
                  <a:schemeClr val="accent1"/>
                </a:solidFill>
              </a:ln>
              <a:effectLst/>
            </c:spPr>
          </c:marker>
          <c:xVal>
            <c:numRef>
              <c:f>'Question 11(2)'!$A$2:$A$1001</c:f>
              <c:numCache>
                <c:formatCode>General</c:formatCode>
                <c:ptCount val="1000"/>
                <c:pt idx="0">
                  <c:v>29</c:v>
                </c:pt>
                <c:pt idx="1">
                  <c:v>46</c:v>
                </c:pt>
                <c:pt idx="2">
                  <c:v>70</c:v>
                </c:pt>
                <c:pt idx="3">
                  <c:v>46</c:v>
                </c:pt>
                <c:pt idx="4">
                  <c:v>32</c:v>
                </c:pt>
                <c:pt idx="5">
                  <c:v>65</c:v>
                </c:pt>
                <c:pt idx="6">
                  <c:v>50</c:v>
                </c:pt>
                <c:pt idx="7">
                  <c:v>74</c:v>
                </c:pt>
                <c:pt idx="8">
                  <c:v>46</c:v>
                </c:pt>
                <c:pt idx="9">
                  <c:v>57</c:v>
                </c:pt>
                <c:pt idx="10">
                  <c:v>50</c:v>
                </c:pt>
                <c:pt idx="11">
                  <c:v>58</c:v>
                </c:pt>
                <c:pt idx="12">
                  <c:v>60</c:v>
                </c:pt>
                <c:pt idx="13">
                  <c:v>58</c:v>
                </c:pt>
                <c:pt idx="14">
                  <c:v>46</c:v>
                </c:pt>
                <c:pt idx="15">
                  <c:v>44</c:v>
                </c:pt>
                <c:pt idx="16">
                  <c:v>66</c:v>
                </c:pt>
                <c:pt idx="17">
                  <c:v>61</c:v>
                </c:pt>
                <c:pt idx="18">
                  <c:v>55</c:v>
                </c:pt>
                <c:pt idx="19">
                  <c:v>42</c:v>
                </c:pt>
                <c:pt idx="20">
                  <c:v>47</c:v>
                </c:pt>
                <c:pt idx="21">
                  <c:v>61</c:v>
                </c:pt>
                <c:pt idx="22">
                  <c:v>38</c:v>
                </c:pt>
                <c:pt idx="23">
                  <c:v>56</c:v>
                </c:pt>
                <c:pt idx="24">
                  <c:v>52</c:v>
                </c:pt>
                <c:pt idx="25">
                  <c:v>40</c:v>
                </c:pt>
                <c:pt idx="26">
                  <c:v>69</c:v>
                </c:pt>
                <c:pt idx="27">
                  <c:v>52</c:v>
                </c:pt>
                <c:pt idx="28">
                  <c:v>36</c:v>
                </c:pt>
                <c:pt idx="29">
                  <c:v>56</c:v>
                </c:pt>
                <c:pt idx="30">
                  <c:v>45</c:v>
                </c:pt>
                <c:pt idx="31">
                  <c:v>49</c:v>
                </c:pt>
                <c:pt idx="32">
                  <c:v>51</c:v>
                </c:pt>
                <c:pt idx="33">
                  <c:v>49</c:v>
                </c:pt>
                <c:pt idx="34">
                  <c:v>54</c:v>
                </c:pt>
                <c:pt idx="35">
                  <c:v>34</c:v>
                </c:pt>
                <c:pt idx="36">
                  <c:v>57</c:v>
                </c:pt>
                <c:pt idx="37">
                  <c:v>63</c:v>
                </c:pt>
                <c:pt idx="38">
                  <c:v>42</c:v>
                </c:pt>
                <c:pt idx="39">
                  <c:v>59</c:v>
                </c:pt>
                <c:pt idx="40">
                  <c:v>50</c:v>
                </c:pt>
                <c:pt idx="41">
                  <c:v>45</c:v>
                </c:pt>
                <c:pt idx="42">
                  <c:v>38</c:v>
                </c:pt>
                <c:pt idx="43">
                  <c:v>56</c:v>
                </c:pt>
                <c:pt idx="44">
                  <c:v>41</c:v>
                </c:pt>
                <c:pt idx="45">
                  <c:v>59</c:v>
                </c:pt>
                <c:pt idx="46">
                  <c:v>70</c:v>
                </c:pt>
                <c:pt idx="47">
                  <c:v>46</c:v>
                </c:pt>
                <c:pt idx="48">
                  <c:v>52</c:v>
                </c:pt>
                <c:pt idx="49">
                  <c:v>59</c:v>
                </c:pt>
                <c:pt idx="50">
                  <c:v>38</c:v>
                </c:pt>
                <c:pt idx="51">
                  <c:v>44</c:v>
                </c:pt>
                <c:pt idx="52">
                  <c:v>61</c:v>
                </c:pt>
                <c:pt idx="53">
                  <c:v>42</c:v>
                </c:pt>
                <c:pt idx="54">
                  <c:v>57</c:v>
                </c:pt>
                <c:pt idx="55">
                  <c:v>40</c:v>
                </c:pt>
                <c:pt idx="56">
                  <c:v>67</c:v>
                </c:pt>
                <c:pt idx="57">
                  <c:v>57</c:v>
                </c:pt>
                <c:pt idx="58">
                  <c:v>65</c:v>
                </c:pt>
                <c:pt idx="59">
                  <c:v>57</c:v>
                </c:pt>
                <c:pt idx="60">
                  <c:v>61</c:v>
                </c:pt>
                <c:pt idx="61">
                  <c:v>42</c:v>
                </c:pt>
                <c:pt idx="62">
                  <c:v>63</c:v>
                </c:pt>
                <c:pt idx="63">
                  <c:v>62</c:v>
                </c:pt>
                <c:pt idx="64">
                  <c:v>58</c:v>
                </c:pt>
                <c:pt idx="65">
                  <c:v>47</c:v>
                </c:pt>
                <c:pt idx="66">
                  <c:v>58</c:v>
                </c:pt>
                <c:pt idx="67">
                  <c:v>62</c:v>
                </c:pt>
                <c:pt idx="68">
                  <c:v>39</c:v>
                </c:pt>
                <c:pt idx="69">
                  <c:v>34</c:v>
                </c:pt>
                <c:pt idx="70">
                  <c:v>43</c:v>
                </c:pt>
                <c:pt idx="71">
                  <c:v>46</c:v>
                </c:pt>
                <c:pt idx="72">
                  <c:v>43</c:v>
                </c:pt>
                <c:pt idx="73">
                  <c:v>53</c:v>
                </c:pt>
                <c:pt idx="74">
                  <c:v>33</c:v>
                </c:pt>
                <c:pt idx="75">
                  <c:v>55</c:v>
                </c:pt>
                <c:pt idx="76">
                  <c:v>45</c:v>
                </c:pt>
                <c:pt idx="77">
                  <c:v>58</c:v>
                </c:pt>
                <c:pt idx="78">
                  <c:v>37</c:v>
                </c:pt>
                <c:pt idx="79">
                  <c:v>40</c:v>
                </c:pt>
                <c:pt idx="80">
                  <c:v>64</c:v>
                </c:pt>
                <c:pt idx="81">
                  <c:v>51</c:v>
                </c:pt>
                <c:pt idx="82">
                  <c:v>36</c:v>
                </c:pt>
                <c:pt idx="83">
                  <c:v>52</c:v>
                </c:pt>
                <c:pt idx="84">
                  <c:v>36</c:v>
                </c:pt>
                <c:pt idx="85">
                  <c:v>33</c:v>
                </c:pt>
                <c:pt idx="86">
                  <c:v>57</c:v>
                </c:pt>
                <c:pt idx="87">
                  <c:v>53</c:v>
                </c:pt>
                <c:pt idx="88">
                  <c:v>47</c:v>
                </c:pt>
                <c:pt idx="89">
                  <c:v>44</c:v>
                </c:pt>
                <c:pt idx="90">
                  <c:v>35</c:v>
                </c:pt>
                <c:pt idx="91">
                  <c:v>49</c:v>
                </c:pt>
                <c:pt idx="92">
                  <c:v>63</c:v>
                </c:pt>
                <c:pt idx="93">
                  <c:v>54</c:v>
                </c:pt>
                <c:pt idx="94">
                  <c:v>74</c:v>
                </c:pt>
                <c:pt idx="95">
                  <c:v>77</c:v>
                </c:pt>
                <c:pt idx="96">
                  <c:v>73</c:v>
                </c:pt>
                <c:pt idx="97">
                  <c:v>69</c:v>
                </c:pt>
                <c:pt idx="98">
                  <c:v>68</c:v>
                </c:pt>
                <c:pt idx="99">
                  <c:v>49</c:v>
                </c:pt>
                <c:pt idx="100">
                  <c:v>39</c:v>
                </c:pt>
                <c:pt idx="101">
                  <c:v>51</c:v>
                </c:pt>
                <c:pt idx="102">
                  <c:v>49</c:v>
                </c:pt>
                <c:pt idx="103">
                  <c:v>38</c:v>
                </c:pt>
                <c:pt idx="104">
                  <c:v>66</c:v>
                </c:pt>
                <c:pt idx="105">
                  <c:v>61</c:v>
                </c:pt>
                <c:pt idx="106">
                  <c:v>61</c:v>
                </c:pt>
                <c:pt idx="107">
                  <c:v>47</c:v>
                </c:pt>
                <c:pt idx="108">
                  <c:v>58</c:v>
                </c:pt>
                <c:pt idx="109">
                  <c:v>57</c:v>
                </c:pt>
                <c:pt idx="110">
                  <c:v>65</c:v>
                </c:pt>
                <c:pt idx="111">
                  <c:v>39</c:v>
                </c:pt>
                <c:pt idx="112">
                  <c:v>47</c:v>
                </c:pt>
                <c:pt idx="113">
                  <c:v>50</c:v>
                </c:pt>
                <c:pt idx="114">
                  <c:v>46</c:v>
                </c:pt>
                <c:pt idx="115">
                  <c:v>41</c:v>
                </c:pt>
                <c:pt idx="116">
                  <c:v>55</c:v>
                </c:pt>
                <c:pt idx="117">
                  <c:v>55</c:v>
                </c:pt>
                <c:pt idx="118">
                  <c:v>65</c:v>
                </c:pt>
                <c:pt idx="119">
                  <c:v>59</c:v>
                </c:pt>
                <c:pt idx="120">
                  <c:v>68</c:v>
                </c:pt>
                <c:pt idx="121">
                  <c:v>46</c:v>
                </c:pt>
                <c:pt idx="122">
                  <c:v>48</c:v>
                </c:pt>
                <c:pt idx="123">
                  <c:v>50</c:v>
                </c:pt>
                <c:pt idx="124">
                  <c:v>53</c:v>
                </c:pt>
                <c:pt idx="125">
                  <c:v>57</c:v>
                </c:pt>
                <c:pt idx="126">
                  <c:v>43</c:v>
                </c:pt>
                <c:pt idx="127">
                  <c:v>50</c:v>
                </c:pt>
                <c:pt idx="128">
                  <c:v>41</c:v>
                </c:pt>
                <c:pt idx="129">
                  <c:v>64</c:v>
                </c:pt>
                <c:pt idx="130">
                  <c:v>34</c:v>
                </c:pt>
                <c:pt idx="131">
                  <c:v>53</c:v>
                </c:pt>
                <c:pt idx="132">
                  <c:v>52</c:v>
                </c:pt>
                <c:pt idx="133">
                  <c:v>51</c:v>
                </c:pt>
                <c:pt idx="134">
                  <c:v>50</c:v>
                </c:pt>
                <c:pt idx="135">
                  <c:v>52</c:v>
                </c:pt>
                <c:pt idx="136">
                  <c:v>57</c:v>
                </c:pt>
                <c:pt idx="137">
                  <c:v>56</c:v>
                </c:pt>
                <c:pt idx="138">
                  <c:v>62</c:v>
                </c:pt>
                <c:pt idx="139">
                  <c:v>54</c:v>
                </c:pt>
                <c:pt idx="140">
                  <c:v>32</c:v>
                </c:pt>
                <c:pt idx="141">
                  <c:v>46</c:v>
                </c:pt>
                <c:pt idx="142">
                  <c:v>35</c:v>
                </c:pt>
                <c:pt idx="143">
                  <c:v>45</c:v>
                </c:pt>
                <c:pt idx="144">
                  <c:v>41</c:v>
                </c:pt>
                <c:pt idx="145">
                  <c:v>58</c:v>
                </c:pt>
                <c:pt idx="146">
                  <c:v>45</c:v>
                </c:pt>
                <c:pt idx="147">
                  <c:v>44</c:v>
                </c:pt>
                <c:pt idx="148">
                  <c:v>33</c:v>
                </c:pt>
                <c:pt idx="149">
                  <c:v>64</c:v>
                </c:pt>
                <c:pt idx="150">
                  <c:v>64</c:v>
                </c:pt>
                <c:pt idx="151">
                  <c:v>54</c:v>
                </c:pt>
                <c:pt idx="152">
                  <c:v>55</c:v>
                </c:pt>
                <c:pt idx="153">
                  <c:v>64</c:v>
                </c:pt>
                <c:pt idx="154">
                  <c:v>50</c:v>
                </c:pt>
                <c:pt idx="155">
                  <c:v>52</c:v>
                </c:pt>
                <c:pt idx="156">
                  <c:v>53</c:v>
                </c:pt>
                <c:pt idx="157">
                  <c:v>60</c:v>
                </c:pt>
                <c:pt idx="158">
                  <c:v>37</c:v>
                </c:pt>
                <c:pt idx="159">
                  <c:v>71</c:v>
                </c:pt>
                <c:pt idx="160">
                  <c:v>55</c:v>
                </c:pt>
                <c:pt idx="161">
                  <c:v>59</c:v>
                </c:pt>
                <c:pt idx="162">
                  <c:v>65</c:v>
                </c:pt>
                <c:pt idx="163">
                  <c:v>41</c:v>
                </c:pt>
                <c:pt idx="164">
                  <c:v>62</c:v>
                </c:pt>
                <c:pt idx="165">
                  <c:v>51</c:v>
                </c:pt>
                <c:pt idx="166">
                  <c:v>32</c:v>
                </c:pt>
                <c:pt idx="167">
                  <c:v>40</c:v>
                </c:pt>
                <c:pt idx="168">
                  <c:v>73</c:v>
                </c:pt>
                <c:pt idx="169">
                  <c:v>40</c:v>
                </c:pt>
                <c:pt idx="170">
                  <c:v>37</c:v>
                </c:pt>
                <c:pt idx="171">
                  <c:v>46</c:v>
                </c:pt>
                <c:pt idx="172">
                  <c:v>46</c:v>
                </c:pt>
                <c:pt idx="173">
                  <c:v>58</c:v>
                </c:pt>
                <c:pt idx="174">
                  <c:v>58</c:v>
                </c:pt>
                <c:pt idx="175">
                  <c:v>56</c:v>
                </c:pt>
                <c:pt idx="176">
                  <c:v>52</c:v>
                </c:pt>
                <c:pt idx="177">
                  <c:v>26</c:v>
                </c:pt>
                <c:pt idx="178">
                  <c:v>70</c:v>
                </c:pt>
                <c:pt idx="179">
                  <c:v>52</c:v>
                </c:pt>
                <c:pt idx="180">
                  <c:v>42</c:v>
                </c:pt>
                <c:pt idx="181">
                  <c:v>52</c:v>
                </c:pt>
                <c:pt idx="182">
                  <c:v>46</c:v>
                </c:pt>
                <c:pt idx="183">
                  <c:v>45</c:v>
                </c:pt>
                <c:pt idx="184">
                  <c:v>46</c:v>
                </c:pt>
                <c:pt idx="185">
                  <c:v>53</c:v>
                </c:pt>
                <c:pt idx="186">
                  <c:v>38</c:v>
                </c:pt>
                <c:pt idx="187">
                  <c:v>63</c:v>
                </c:pt>
                <c:pt idx="188">
                  <c:v>47</c:v>
                </c:pt>
                <c:pt idx="189">
                  <c:v>43</c:v>
                </c:pt>
                <c:pt idx="190">
                  <c:v>57</c:v>
                </c:pt>
                <c:pt idx="191">
                  <c:v>55</c:v>
                </c:pt>
                <c:pt idx="192">
                  <c:v>55</c:v>
                </c:pt>
                <c:pt idx="193">
                  <c:v>52</c:v>
                </c:pt>
                <c:pt idx="194">
                  <c:v>58</c:v>
                </c:pt>
                <c:pt idx="195">
                  <c:v>45</c:v>
                </c:pt>
                <c:pt idx="196">
                  <c:v>53</c:v>
                </c:pt>
                <c:pt idx="197">
                  <c:v>52</c:v>
                </c:pt>
                <c:pt idx="198">
                  <c:v>70</c:v>
                </c:pt>
                <c:pt idx="199">
                  <c:v>41</c:v>
                </c:pt>
                <c:pt idx="200">
                  <c:v>46</c:v>
                </c:pt>
                <c:pt idx="201">
                  <c:v>39</c:v>
                </c:pt>
                <c:pt idx="202">
                  <c:v>77</c:v>
                </c:pt>
                <c:pt idx="203">
                  <c:v>47</c:v>
                </c:pt>
                <c:pt idx="204">
                  <c:v>68</c:v>
                </c:pt>
                <c:pt idx="205">
                  <c:v>62</c:v>
                </c:pt>
                <c:pt idx="206">
                  <c:v>43</c:v>
                </c:pt>
                <c:pt idx="207">
                  <c:v>59</c:v>
                </c:pt>
                <c:pt idx="208">
                  <c:v>34</c:v>
                </c:pt>
                <c:pt idx="209">
                  <c:v>52</c:v>
                </c:pt>
                <c:pt idx="210">
                  <c:v>53</c:v>
                </c:pt>
                <c:pt idx="211">
                  <c:v>63</c:v>
                </c:pt>
                <c:pt idx="212">
                  <c:v>55</c:v>
                </c:pt>
                <c:pt idx="213">
                  <c:v>56</c:v>
                </c:pt>
                <c:pt idx="214">
                  <c:v>44</c:v>
                </c:pt>
                <c:pt idx="215">
                  <c:v>59</c:v>
                </c:pt>
                <c:pt idx="216">
                  <c:v>40</c:v>
                </c:pt>
                <c:pt idx="217">
                  <c:v>34</c:v>
                </c:pt>
                <c:pt idx="218">
                  <c:v>68</c:v>
                </c:pt>
                <c:pt idx="219">
                  <c:v>30</c:v>
                </c:pt>
                <c:pt idx="220">
                  <c:v>48</c:v>
                </c:pt>
                <c:pt idx="221">
                  <c:v>50</c:v>
                </c:pt>
                <c:pt idx="222">
                  <c:v>50</c:v>
                </c:pt>
                <c:pt idx="223">
                  <c:v>51</c:v>
                </c:pt>
                <c:pt idx="224">
                  <c:v>36</c:v>
                </c:pt>
                <c:pt idx="225">
                  <c:v>65</c:v>
                </c:pt>
                <c:pt idx="226">
                  <c:v>51</c:v>
                </c:pt>
                <c:pt idx="227">
                  <c:v>48</c:v>
                </c:pt>
                <c:pt idx="228">
                  <c:v>51</c:v>
                </c:pt>
                <c:pt idx="229">
                  <c:v>49</c:v>
                </c:pt>
                <c:pt idx="230">
                  <c:v>54</c:v>
                </c:pt>
                <c:pt idx="231">
                  <c:v>58</c:v>
                </c:pt>
                <c:pt idx="232">
                  <c:v>51</c:v>
                </c:pt>
                <c:pt idx="233">
                  <c:v>53</c:v>
                </c:pt>
                <c:pt idx="234">
                  <c:v>55</c:v>
                </c:pt>
                <c:pt idx="235">
                  <c:v>63</c:v>
                </c:pt>
                <c:pt idx="236">
                  <c:v>44</c:v>
                </c:pt>
                <c:pt idx="237">
                  <c:v>71</c:v>
                </c:pt>
                <c:pt idx="238">
                  <c:v>53</c:v>
                </c:pt>
                <c:pt idx="239">
                  <c:v>42</c:v>
                </c:pt>
                <c:pt idx="240">
                  <c:v>62</c:v>
                </c:pt>
                <c:pt idx="241">
                  <c:v>49</c:v>
                </c:pt>
                <c:pt idx="242">
                  <c:v>44</c:v>
                </c:pt>
                <c:pt idx="243">
                  <c:v>53</c:v>
                </c:pt>
                <c:pt idx="244">
                  <c:v>56</c:v>
                </c:pt>
                <c:pt idx="245">
                  <c:v>44</c:v>
                </c:pt>
                <c:pt idx="246">
                  <c:v>45</c:v>
                </c:pt>
                <c:pt idx="247">
                  <c:v>41</c:v>
                </c:pt>
                <c:pt idx="248">
                  <c:v>45</c:v>
                </c:pt>
                <c:pt idx="249">
                  <c:v>61</c:v>
                </c:pt>
                <c:pt idx="250">
                  <c:v>39</c:v>
                </c:pt>
                <c:pt idx="251">
                  <c:v>62</c:v>
                </c:pt>
                <c:pt idx="252">
                  <c:v>47</c:v>
                </c:pt>
                <c:pt idx="253">
                  <c:v>51</c:v>
                </c:pt>
                <c:pt idx="254">
                  <c:v>68</c:v>
                </c:pt>
                <c:pt idx="255">
                  <c:v>45</c:v>
                </c:pt>
                <c:pt idx="256">
                  <c:v>56</c:v>
                </c:pt>
                <c:pt idx="257">
                  <c:v>49</c:v>
                </c:pt>
                <c:pt idx="258">
                  <c:v>59</c:v>
                </c:pt>
                <c:pt idx="259">
                  <c:v>36</c:v>
                </c:pt>
                <c:pt idx="260">
                  <c:v>61</c:v>
                </c:pt>
                <c:pt idx="261">
                  <c:v>40</c:v>
                </c:pt>
                <c:pt idx="262">
                  <c:v>55</c:v>
                </c:pt>
                <c:pt idx="263">
                  <c:v>38</c:v>
                </c:pt>
                <c:pt idx="264">
                  <c:v>37</c:v>
                </c:pt>
                <c:pt idx="265">
                  <c:v>53</c:v>
                </c:pt>
                <c:pt idx="266">
                  <c:v>69</c:v>
                </c:pt>
                <c:pt idx="267">
                  <c:v>48</c:v>
                </c:pt>
                <c:pt idx="268">
                  <c:v>53</c:v>
                </c:pt>
                <c:pt idx="269">
                  <c:v>41</c:v>
                </c:pt>
                <c:pt idx="270">
                  <c:v>41</c:v>
                </c:pt>
                <c:pt idx="271">
                  <c:v>66</c:v>
                </c:pt>
                <c:pt idx="272">
                  <c:v>64</c:v>
                </c:pt>
                <c:pt idx="273">
                  <c:v>64</c:v>
                </c:pt>
                <c:pt idx="274">
                  <c:v>63</c:v>
                </c:pt>
                <c:pt idx="275">
                  <c:v>60</c:v>
                </c:pt>
                <c:pt idx="276">
                  <c:v>44</c:v>
                </c:pt>
                <c:pt idx="277">
                  <c:v>55</c:v>
                </c:pt>
                <c:pt idx="278">
                  <c:v>45</c:v>
                </c:pt>
                <c:pt idx="279">
                  <c:v>62</c:v>
                </c:pt>
                <c:pt idx="280">
                  <c:v>79</c:v>
                </c:pt>
                <c:pt idx="281">
                  <c:v>54</c:v>
                </c:pt>
                <c:pt idx="282">
                  <c:v>50</c:v>
                </c:pt>
                <c:pt idx="283">
                  <c:v>46</c:v>
                </c:pt>
                <c:pt idx="284">
                  <c:v>44</c:v>
                </c:pt>
                <c:pt idx="285">
                  <c:v>50</c:v>
                </c:pt>
                <c:pt idx="286">
                  <c:v>43</c:v>
                </c:pt>
                <c:pt idx="287">
                  <c:v>34</c:v>
                </c:pt>
                <c:pt idx="288">
                  <c:v>42</c:v>
                </c:pt>
                <c:pt idx="289">
                  <c:v>57</c:v>
                </c:pt>
                <c:pt idx="290">
                  <c:v>43</c:v>
                </c:pt>
                <c:pt idx="291">
                  <c:v>47</c:v>
                </c:pt>
                <c:pt idx="292">
                  <c:v>50</c:v>
                </c:pt>
                <c:pt idx="293">
                  <c:v>54</c:v>
                </c:pt>
                <c:pt idx="294">
                  <c:v>44</c:v>
                </c:pt>
                <c:pt idx="295">
                  <c:v>49</c:v>
                </c:pt>
                <c:pt idx="296">
                  <c:v>62</c:v>
                </c:pt>
                <c:pt idx="297">
                  <c:v>65</c:v>
                </c:pt>
                <c:pt idx="298">
                  <c:v>59</c:v>
                </c:pt>
                <c:pt idx="299">
                  <c:v>43</c:v>
                </c:pt>
                <c:pt idx="300">
                  <c:v>50</c:v>
                </c:pt>
                <c:pt idx="301">
                  <c:v>43</c:v>
                </c:pt>
                <c:pt idx="302">
                  <c:v>46</c:v>
                </c:pt>
                <c:pt idx="303">
                  <c:v>49</c:v>
                </c:pt>
                <c:pt idx="304">
                  <c:v>27</c:v>
                </c:pt>
                <c:pt idx="305">
                  <c:v>45</c:v>
                </c:pt>
                <c:pt idx="306">
                  <c:v>38</c:v>
                </c:pt>
                <c:pt idx="307">
                  <c:v>53</c:v>
                </c:pt>
                <c:pt idx="308">
                  <c:v>62</c:v>
                </c:pt>
                <c:pt idx="309">
                  <c:v>46</c:v>
                </c:pt>
                <c:pt idx="310">
                  <c:v>67</c:v>
                </c:pt>
                <c:pt idx="311">
                  <c:v>62</c:v>
                </c:pt>
                <c:pt idx="312">
                  <c:v>27</c:v>
                </c:pt>
                <c:pt idx="313">
                  <c:v>49</c:v>
                </c:pt>
                <c:pt idx="314">
                  <c:v>38</c:v>
                </c:pt>
                <c:pt idx="315">
                  <c:v>54</c:v>
                </c:pt>
                <c:pt idx="316">
                  <c:v>24</c:v>
                </c:pt>
                <c:pt idx="317">
                  <c:v>45</c:v>
                </c:pt>
                <c:pt idx="318">
                  <c:v>71</c:v>
                </c:pt>
                <c:pt idx="319">
                  <c:v>49</c:v>
                </c:pt>
                <c:pt idx="320">
                  <c:v>46</c:v>
                </c:pt>
                <c:pt idx="321">
                  <c:v>54</c:v>
                </c:pt>
                <c:pt idx="322">
                  <c:v>68</c:v>
                </c:pt>
                <c:pt idx="323">
                  <c:v>47</c:v>
                </c:pt>
                <c:pt idx="324">
                  <c:v>42</c:v>
                </c:pt>
                <c:pt idx="325">
                  <c:v>33</c:v>
                </c:pt>
                <c:pt idx="326">
                  <c:v>56</c:v>
                </c:pt>
                <c:pt idx="327">
                  <c:v>35</c:v>
                </c:pt>
                <c:pt idx="328">
                  <c:v>63</c:v>
                </c:pt>
                <c:pt idx="329">
                  <c:v>32</c:v>
                </c:pt>
                <c:pt idx="330">
                  <c:v>44</c:v>
                </c:pt>
                <c:pt idx="331">
                  <c:v>53</c:v>
                </c:pt>
                <c:pt idx="332">
                  <c:v>45</c:v>
                </c:pt>
                <c:pt idx="333">
                  <c:v>50</c:v>
                </c:pt>
                <c:pt idx="334">
                  <c:v>38</c:v>
                </c:pt>
                <c:pt idx="335">
                  <c:v>44</c:v>
                </c:pt>
                <c:pt idx="336">
                  <c:v>51</c:v>
                </c:pt>
                <c:pt idx="337">
                  <c:v>55</c:v>
                </c:pt>
                <c:pt idx="338">
                  <c:v>45</c:v>
                </c:pt>
                <c:pt idx="339">
                  <c:v>71</c:v>
                </c:pt>
                <c:pt idx="340">
                  <c:v>49</c:v>
                </c:pt>
                <c:pt idx="341">
                  <c:v>58</c:v>
                </c:pt>
                <c:pt idx="342">
                  <c:v>58</c:v>
                </c:pt>
                <c:pt idx="343">
                  <c:v>53</c:v>
                </c:pt>
                <c:pt idx="344">
                  <c:v>46</c:v>
                </c:pt>
                <c:pt idx="345">
                  <c:v>19</c:v>
                </c:pt>
                <c:pt idx="346">
                  <c:v>61</c:v>
                </c:pt>
                <c:pt idx="347">
                  <c:v>59</c:v>
                </c:pt>
                <c:pt idx="348">
                  <c:v>41</c:v>
                </c:pt>
                <c:pt idx="349">
                  <c:v>56</c:v>
                </c:pt>
                <c:pt idx="350">
                  <c:v>57</c:v>
                </c:pt>
                <c:pt idx="351">
                  <c:v>47</c:v>
                </c:pt>
                <c:pt idx="352">
                  <c:v>42</c:v>
                </c:pt>
                <c:pt idx="353">
                  <c:v>57</c:v>
                </c:pt>
                <c:pt idx="354">
                  <c:v>54</c:v>
                </c:pt>
                <c:pt idx="355">
                  <c:v>52</c:v>
                </c:pt>
                <c:pt idx="356">
                  <c:v>44</c:v>
                </c:pt>
                <c:pt idx="357">
                  <c:v>46</c:v>
                </c:pt>
                <c:pt idx="358">
                  <c:v>55</c:v>
                </c:pt>
                <c:pt idx="359">
                  <c:v>58</c:v>
                </c:pt>
                <c:pt idx="360">
                  <c:v>60</c:v>
                </c:pt>
                <c:pt idx="361">
                  <c:v>74</c:v>
                </c:pt>
                <c:pt idx="362">
                  <c:v>64</c:v>
                </c:pt>
                <c:pt idx="363">
                  <c:v>45</c:v>
                </c:pt>
                <c:pt idx="364">
                  <c:v>45</c:v>
                </c:pt>
                <c:pt idx="365">
                  <c:v>65</c:v>
                </c:pt>
                <c:pt idx="366">
                  <c:v>33</c:v>
                </c:pt>
                <c:pt idx="367">
                  <c:v>42</c:v>
                </c:pt>
                <c:pt idx="368">
                  <c:v>37</c:v>
                </c:pt>
                <c:pt idx="369">
                  <c:v>49</c:v>
                </c:pt>
                <c:pt idx="370">
                  <c:v>47</c:v>
                </c:pt>
                <c:pt idx="371">
                  <c:v>37</c:v>
                </c:pt>
                <c:pt idx="372">
                  <c:v>35</c:v>
                </c:pt>
                <c:pt idx="373">
                  <c:v>70</c:v>
                </c:pt>
                <c:pt idx="374">
                  <c:v>56</c:v>
                </c:pt>
                <c:pt idx="375">
                  <c:v>62</c:v>
                </c:pt>
                <c:pt idx="376">
                  <c:v>53</c:v>
                </c:pt>
                <c:pt idx="377">
                  <c:v>50</c:v>
                </c:pt>
                <c:pt idx="378">
                  <c:v>57</c:v>
                </c:pt>
                <c:pt idx="379">
                  <c:v>51</c:v>
                </c:pt>
                <c:pt idx="380">
                  <c:v>36</c:v>
                </c:pt>
                <c:pt idx="381">
                  <c:v>62</c:v>
                </c:pt>
                <c:pt idx="382">
                  <c:v>56</c:v>
                </c:pt>
                <c:pt idx="383">
                  <c:v>44</c:v>
                </c:pt>
                <c:pt idx="384">
                  <c:v>45</c:v>
                </c:pt>
                <c:pt idx="385">
                  <c:v>41</c:v>
                </c:pt>
                <c:pt idx="386">
                  <c:v>49</c:v>
                </c:pt>
                <c:pt idx="387">
                  <c:v>50</c:v>
                </c:pt>
                <c:pt idx="388">
                  <c:v>53</c:v>
                </c:pt>
                <c:pt idx="389">
                  <c:v>53</c:v>
                </c:pt>
                <c:pt idx="390">
                  <c:v>45</c:v>
                </c:pt>
                <c:pt idx="391">
                  <c:v>45</c:v>
                </c:pt>
                <c:pt idx="392">
                  <c:v>44</c:v>
                </c:pt>
                <c:pt idx="393">
                  <c:v>61</c:v>
                </c:pt>
                <c:pt idx="394">
                  <c:v>45</c:v>
                </c:pt>
                <c:pt idx="395">
                  <c:v>42</c:v>
                </c:pt>
                <c:pt idx="396">
                  <c:v>39</c:v>
                </c:pt>
                <c:pt idx="397">
                  <c:v>53</c:v>
                </c:pt>
                <c:pt idx="398">
                  <c:v>46</c:v>
                </c:pt>
                <c:pt idx="399">
                  <c:v>61</c:v>
                </c:pt>
                <c:pt idx="400">
                  <c:v>38</c:v>
                </c:pt>
                <c:pt idx="401">
                  <c:v>56</c:v>
                </c:pt>
                <c:pt idx="402">
                  <c:v>52</c:v>
                </c:pt>
                <c:pt idx="403">
                  <c:v>47</c:v>
                </c:pt>
                <c:pt idx="404">
                  <c:v>36</c:v>
                </c:pt>
                <c:pt idx="405">
                  <c:v>46</c:v>
                </c:pt>
                <c:pt idx="406">
                  <c:v>69</c:v>
                </c:pt>
                <c:pt idx="407">
                  <c:v>58</c:v>
                </c:pt>
                <c:pt idx="408">
                  <c:v>54</c:v>
                </c:pt>
                <c:pt idx="409">
                  <c:v>59</c:v>
                </c:pt>
                <c:pt idx="410">
                  <c:v>37</c:v>
                </c:pt>
                <c:pt idx="411">
                  <c:v>62</c:v>
                </c:pt>
                <c:pt idx="412">
                  <c:v>55</c:v>
                </c:pt>
                <c:pt idx="413">
                  <c:v>62</c:v>
                </c:pt>
                <c:pt idx="414">
                  <c:v>47</c:v>
                </c:pt>
                <c:pt idx="415">
                  <c:v>66</c:v>
                </c:pt>
                <c:pt idx="416">
                  <c:v>46</c:v>
                </c:pt>
                <c:pt idx="417">
                  <c:v>41</c:v>
                </c:pt>
                <c:pt idx="418">
                  <c:v>38</c:v>
                </c:pt>
                <c:pt idx="419">
                  <c:v>59</c:v>
                </c:pt>
                <c:pt idx="420">
                  <c:v>50</c:v>
                </c:pt>
                <c:pt idx="421">
                  <c:v>44</c:v>
                </c:pt>
                <c:pt idx="422">
                  <c:v>40</c:v>
                </c:pt>
                <c:pt idx="423">
                  <c:v>52</c:v>
                </c:pt>
                <c:pt idx="424">
                  <c:v>43</c:v>
                </c:pt>
                <c:pt idx="425">
                  <c:v>53</c:v>
                </c:pt>
                <c:pt idx="426">
                  <c:v>35</c:v>
                </c:pt>
                <c:pt idx="427">
                  <c:v>33</c:v>
                </c:pt>
                <c:pt idx="428">
                  <c:v>65</c:v>
                </c:pt>
                <c:pt idx="429">
                  <c:v>27</c:v>
                </c:pt>
                <c:pt idx="430">
                  <c:v>38</c:v>
                </c:pt>
                <c:pt idx="431">
                  <c:v>48</c:v>
                </c:pt>
                <c:pt idx="432">
                  <c:v>44</c:v>
                </c:pt>
                <c:pt idx="433">
                  <c:v>23</c:v>
                </c:pt>
                <c:pt idx="434">
                  <c:v>52</c:v>
                </c:pt>
                <c:pt idx="435">
                  <c:v>46</c:v>
                </c:pt>
                <c:pt idx="436">
                  <c:v>21</c:v>
                </c:pt>
                <c:pt idx="437">
                  <c:v>53</c:v>
                </c:pt>
                <c:pt idx="438">
                  <c:v>58</c:v>
                </c:pt>
                <c:pt idx="439">
                  <c:v>63</c:v>
                </c:pt>
                <c:pt idx="440">
                  <c:v>49</c:v>
                </c:pt>
                <c:pt idx="441">
                  <c:v>56</c:v>
                </c:pt>
                <c:pt idx="442">
                  <c:v>62</c:v>
                </c:pt>
                <c:pt idx="443">
                  <c:v>54</c:v>
                </c:pt>
                <c:pt idx="444">
                  <c:v>54</c:v>
                </c:pt>
                <c:pt idx="445">
                  <c:v>68</c:v>
                </c:pt>
                <c:pt idx="446">
                  <c:v>46</c:v>
                </c:pt>
                <c:pt idx="447">
                  <c:v>42</c:v>
                </c:pt>
                <c:pt idx="448">
                  <c:v>61</c:v>
                </c:pt>
                <c:pt idx="449">
                  <c:v>43</c:v>
                </c:pt>
                <c:pt idx="450">
                  <c:v>45</c:v>
                </c:pt>
                <c:pt idx="451">
                  <c:v>60</c:v>
                </c:pt>
                <c:pt idx="452">
                  <c:v>50</c:v>
                </c:pt>
                <c:pt idx="453">
                  <c:v>50</c:v>
                </c:pt>
                <c:pt idx="454">
                  <c:v>51</c:v>
                </c:pt>
                <c:pt idx="455">
                  <c:v>32</c:v>
                </c:pt>
                <c:pt idx="456">
                  <c:v>60</c:v>
                </c:pt>
                <c:pt idx="457">
                  <c:v>38</c:v>
                </c:pt>
                <c:pt idx="458">
                  <c:v>66</c:v>
                </c:pt>
                <c:pt idx="459">
                  <c:v>47</c:v>
                </c:pt>
                <c:pt idx="460">
                  <c:v>36</c:v>
                </c:pt>
                <c:pt idx="461">
                  <c:v>61</c:v>
                </c:pt>
                <c:pt idx="462">
                  <c:v>68</c:v>
                </c:pt>
                <c:pt idx="463">
                  <c:v>40</c:v>
                </c:pt>
                <c:pt idx="464">
                  <c:v>39</c:v>
                </c:pt>
                <c:pt idx="465">
                  <c:v>55</c:v>
                </c:pt>
                <c:pt idx="466">
                  <c:v>48</c:v>
                </c:pt>
                <c:pt idx="467">
                  <c:v>42</c:v>
                </c:pt>
                <c:pt idx="468">
                  <c:v>31</c:v>
                </c:pt>
                <c:pt idx="469">
                  <c:v>51</c:v>
                </c:pt>
                <c:pt idx="470">
                  <c:v>67</c:v>
                </c:pt>
                <c:pt idx="471">
                  <c:v>46</c:v>
                </c:pt>
                <c:pt idx="472">
                  <c:v>48</c:v>
                </c:pt>
                <c:pt idx="473">
                  <c:v>46</c:v>
                </c:pt>
                <c:pt idx="474">
                  <c:v>55</c:v>
                </c:pt>
                <c:pt idx="475">
                  <c:v>44</c:v>
                </c:pt>
                <c:pt idx="476">
                  <c:v>59</c:v>
                </c:pt>
                <c:pt idx="477">
                  <c:v>44</c:v>
                </c:pt>
                <c:pt idx="478">
                  <c:v>40</c:v>
                </c:pt>
                <c:pt idx="479">
                  <c:v>45</c:v>
                </c:pt>
                <c:pt idx="480">
                  <c:v>60</c:v>
                </c:pt>
                <c:pt idx="481">
                  <c:v>58</c:v>
                </c:pt>
                <c:pt idx="482">
                  <c:v>40</c:v>
                </c:pt>
                <c:pt idx="483">
                  <c:v>55</c:v>
                </c:pt>
                <c:pt idx="484">
                  <c:v>48</c:v>
                </c:pt>
                <c:pt idx="485">
                  <c:v>58</c:v>
                </c:pt>
                <c:pt idx="486">
                  <c:v>46</c:v>
                </c:pt>
                <c:pt idx="487">
                  <c:v>62</c:v>
                </c:pt>
                <c:pt idx="488">
                  <c:v>49</c:v>
                </c:pt>
                <c:pt idx="489">
                  <c:v>36</c:v>
                </c:pt>
                <c:pt idx="490">
                  <c:v>46</c:v>
                </c:pt>
                <c:pt idx="491">
                  <c:v>58</c:v>
                </c:pt>
                <c:pt idx="492">
                  <c:v>39</c:v>
                </c:pt>
                <c:pt idx="493">
                  <c:v>52</c:v>
                </c:pt>
                <c:pt idx="494">
                  <c:v>39</c:v>
                </c:pt>
                <c:pt idx="495">
                  <c:v>45</c:v>
                </c:pt>
                <c:pt idx="496">
                  <c:v>52</c:v>
                </c:pt>
                <c:pt idx="497">
                  <c:v>49</c:v>
                </c:pt>
                <c:pt idx="498">
                  <c:v>46</c:v>
                </c:pt>
                <c:pt idx="499">
                  <c:v>35</c:v>
                </c:pt>
                <c:pt idx="500">
                  <c:v>50</c:v>
                </c:pt>
                <c:pt idx="501">
                  <c:v>38</c:v>
                </c:pt>
                <c:pt idx="502">
                  <c:v>45</c:v>
                </c:pt>
                <c:pt idx="503">
                  <c:v>43</c:v>
                </c:pt>
                <c:pt idx="504">
                  <c:v>55</c:v>
                </c:pt>
                <c:pt idx="505">
                  <c:v>43</c:v>
                </c:pt>
                <c:pt idx="506">
                  <c:v>43</c:v>
                </c:pt>
                <c:pt idx="507">
                  <c:v>57</c:v>
                </c:pt>
                <c:pt idx="508">
                  <c:v>46</c:v>
                </c:pt>
                <c:pt idx="509">
                  <c:v>45</c:v>
                </c:pt>
                <c:pt idx="510">
                  <c:v>61</c:v>
                </c:pt>
                <c:pt idx="511">
                  <c:v>45</c:v>
                </c:pt>
                <c:pt idx="512">
                  <c:v>60</c:v>
                </c:pt>
                <c:pt idx="513">
                  <c:v>55</c:v>
                </c:pt>
                <c:pt idx="514">
                  <c:v>44</c:v>
                </c:pt>
                <c:pt idx="515">
                  <c:v>46</c:v>
                </c:pt>
                <c:pt idx="516">
                  <c:v>58</c:v>
                </c:pt>
                <c:pt idx="517">
                  <c:v>45</c:v>
                </c:pt>
                <c:pt idx="518">
                  <c:v>53</c:v>
                </c:pt>
                <c:pt idx="519">
                  <c:v>35</c:v>
                </c:pt>
                <c:pt idx="520">
                  <c:v>47</c:v>
                </c:pt>
                <c:pt idx="521">
                  <c:v>50</c:v>
                </c:pt>
                <c:pt idx="522">
                  <c:v>27</c:v>
                </c:pt>
                <c:pt idx="523">
                  <c:v>69</c:v>
                </c:pt>
                <c:pt idx="524">
                  <c:v>49</c:v>
                </c:pt>
                <c:pt idx="525">
                  <c:v>51</c:v>
                </c:pt>
                <c:pt idx="526">
                  <c:v>40</c:v>
                </c:pt>
                <c:pt idx="527">
                  <c:v>49</c:v>
                </c:pt>
                <c:pt idx="528">
                  <c:v>54</c:v>
                </c:pt>
                <c:pt idx="529">
                  <c:v>53</c:v>
                </c:pt>
                <c:pt idx="530">
                  <c:v>59</c:v>
                </c:pt>
                <c:pt idx="531">
                  <c:v>47</c:v>
                </c:pt>
                <c:pt idx="532">
                  <c:v>47</c:v>
                </c:pt>
                <c:pt idx="533">
                  <c:v>57</c:v>
                </c:pt>
                <c:pt idx="534">
                  <c:v>57</c:v>
                </c:pt>
                <c:pt idx="535">
                  <c:v>50</c:v>
                </c:pt>
                <c:pt idx="536">
                  <c:v>30</c:v>
                </c:pt>
                <c:pt idx="537">
                  <c:v>61</c:v>
                </c:pt>
                <c:pt idx="538">
                  <c:v>69</c:v>
                </c:pt>
                <c:pt idx="539">
                  <c:v>43</c:v>
                </c:pt>
                <c:pt idx="540">
                  <c:v>36</c:v>
                </c:pt>
                <c:pt idx="541">
                  <c:v>58</c:v>
                </c:pt>
                <c:pt idx="542">
                  <c:v>49</c:v>
                </c:pt>
                <c:pt idx="543">
                  <c:v>47</c:v>
                </c:pt>
                <c:pt idx="544">
                  <c:v>69</c:v>
                </c:pt>
                <c:pt idx="545">
                  <c:v>34</c:v>
                </c:pt>
                <c:pt idx="546">
                  <c:v>46</c:v>
                </c:pt>
                <c:pt idx="547">
                  <c:v>36</c:v>
                </c:pt>
                <c:pt idx="548">
                  <c:v>53</c:v>
                </c:pt>
                <c:pt idx="549">
                  <c:v>32</c:v>
                </c:pt>
                <c:pt idx="550">
                  <c:v>57</c:v>
                </c:pt>
                <c:pt idx="551">
                  <c:v>62</c:v>
                </c:pt>
                <c:pt idx="552">
                  <c:v>46</c:v>
                </c:pt>
                <c:pt idx="553">
                  <c:v>36</c:v>
                </c:pt>
                <c:pt idx="554">
                  <c:v>49</c:v>
                </c:pt>
                <c:pt idx="555">
                  <c:v>66</c:v>
                </c:pt>
                <c:pt idx="556">
                  <c:v>39</c:v>
                </c:pt>
                <c:pt idx="557">
                  <c:v>55</c:v>
                </c:pt>
                <c:pt idx="558">
                  <c:v>45</c:v>
                </c:pt>
                <c:pt idx="559">
                  <c:v>45</c:v>
                </c:pt>
                <c:pt idx="560">
                  <c:v>56</c:v>
                </c:pt>
                <c:pt idx="561">
                  <c:v>57</c:v>
                </c:pt>
                <c:pt idx="562">
                  <c:v>68</c:v>
                </c:pt>
                <c:pt idx="563">
                  <c:v>78</c:v>
                </c:pt>
                <c:pt idx="564">
                  <c:v>66</c:v>
                </c:pt>
                <c:pt idx="565">
                  <c:v>52</c:v>
                </c:pt>
                <c:pt idx="566">
                  <c:v>50</c:v>
                </c:pt>
                <c:pt idx="567">
                  <c:v>45</c:v>
                </c:pt>
                <c:pt idx="568">
                  <c:v>40</c:v>
                </c:pt>
                <c:pt idx="569">
                  <c:v>56</c:v>
                </c:pt>
                <c:pt idx="570">
                  <c:v>62</c:v>
                </c:pt>
                <c:pt idx="571">
                  <c:v>61</c:v>
                </c:pt>
                <c:pt idx="572">
                  <c:v>53</c:v>
                </c:pt>
                <c:pt idx="573">
                  <c:v>52</c:v>
                </c:pt>
                <c:pt idx="574">
                  <c:v>34</c:v>
                </c:pt>
                <c:pt idx="575">
                  <c:v>51</c:v>
                </c:pt>
                <c:pt idx="576">
                  <c:v>58</c:v>
                </c:pt>
                <c:pt idx="577">
                  <c:v>48</c:v>
                </c:pt>
                <c:pt idx="578">
                  <c:v>45</c:v>
                </c:pt>
                <c:pt idx="579">
                  <c:v>31</c:v>
                </c:pt>
                <c:pt idx="580">
                  <c:v>44</c:v>
                </c:pt>
                <c:pt idx="581">
                  <c:v>54</c:v>
                </c:pt>
                <c:pt idx="582">
                  <c:v>66</c:v>
                </c:pt>
                <c:pt idx="583">
                  <c:v>40</c:v>
                </c:pt>
                <c:pt idx="584">
                  <c:v>60</c:v>
                </c:pt>
                <c:pt idx="585">
                  <c:v>47</c:v>
                </c:pt>
                <c:pt idx="586">
                  <c:v>55</c:v>
                </c:pt>
                <c:pt idx="587">
                  <c:v>58</c:v>
                </c:pt>
                <c:pt idx="588">
                  <c:v>57</c:v>
                </c:pt>
                <c:pt idx="589">
                  <c:v>62</c:v>
                </c:pt>
                <c:pt idx="590">
                  <c:v>43</c:v>
                </c:pt>
                <c:pt idx="591">
                  <c:v>50</c:v>
                </c:pt>
                <c:pt idx="592">
                  <c:v>64</c:v>
                </c:pt>
                <c:pt idx="593">
                  <c:v>38</c:v>
                </c:pt>
                <c:pt idx="594">
                  <c:v>35</c:v>
                </c:pt>
                <c:pt idx="595">
                  <c:v>34</c:v>
                </c:pt>
                <c:pt idx="596">
                  <c:v>51</c:v>
                </c:pt>
                <c:pt idx="597">
                  <c:v>39</c:v>
                </c:pt>
                <c:pt idx="598">
                  <c:v>73</c:v>
                </c:pt>
                <c:pt idx="599">
                  <c:v>44</c:v>
                </c:pt>
                <c:pt idx="600">
                  <c:v>53</c:v>
                </c:pt>
                <c:pt idx="601">
                  <c:v>58</c:v>
                </c:pt>
                <c:pt idx="602">
                  <c:v>52</c:v>
                </c:pt>
                <c:pt idx="603">
                  <c:v>45</c:v>
                </c:pt>
                <c:pt idx="604">
                  <c:v>24</c:v>
                </c:pt>
                <c:pt idx="605">
                  <c:v>55</c:v>
                </c:pt>
                <c:pt idx="606">
                  <c:v>52</c:v>
                </c:pt>
                <c:pt idx="607">
                  <c:v>43</c:v>
                </c:pt>
                <c:pt idx="608">
                  <c:v>69</c:v>
                </c:pt>
                <c:pt idx="609">
                  <c:v>43</c:v>
                </c:pt>
                <c:pt idx="610">
                  <c:v>35</c:v>
                </c:pt>
                <c:pt idx="611">
                  <c:v>37</c:v>
                </c:pt>
                <c:pt idx="612">
                  <c:v>58</c:v>
                </c:pt>
                <c:pt idx="613">
                  <c:v>43</c:v>
                </c:pt>
                <c:pt idx="614">
                  <c:v>54</c:v>
                </c:pt>
                <c:pt idx="615">
                  <c:v>38</c:v>
                </c:pt>
                <c:pt idx="616">
                  <c:v>42</c:v>
                </c:pt>
                <c:pt idx="617">
                  <c:v>50</c:v>
                </c:pt>
                <c:pt idx="618">
                  <c:v>52</c:v>
                </c:pt>
                <c:pt idx="619">
                  <c:v>56</c:v>
                </c:pt>
                <c:pt idx="620">
                  <c:v>49</c:v>
                </c:pt>
                <c:pt idx="621">
                  <c:v>55</c:v>
                </c:pt>
                <c:pt idx="622">
                  <c:v>50</c:v>
                </c:pt>
                <c:pt idx="623">
                  <c:v>61</c:v>
                </c:pt>
                <c:pt idx="624">
                  <c:v>64</c:v>
                </c:pt>
                <c:pt idx="625">
                  <c:v>68</c:v>
                </c:pt>
                <c:pt idx="626">
                  <c:v>46</c:v>
                </c:pt>
                <c:pt idx="627">
                  <c:v>52</c:v>
                </c:pt>
                <c:pt idx="628">
                  <c:v>67</c:v>
                </c:pt>
                <c:pt idx="629">
                  <c:v>42</c:v>
                </c:pt>
                <c:pt idx="630">
                  <c:v>55</c:v>
                </c:pt>
                <c:pt idx="631">
                  <c:v>49</c:v>
                </c:pt>
                <c:pt idx="632">
                  <c:v>46</c:v>
                </c:pt>
                <c:pt idx="633">
                  <c:v>37</c:v>
                </c:pt>
                <c:pt idx="634">
                  <c:v>62</c:v>
                </c:pt>
                <c:pt idx="635">
                  <c:v>62</c:v>
                </c:pt>
                <c:pt idx="636">
                  <c:v>50</c:v>
                </c:pt>
                <c:pt idx="637">
                  <c:v>57</c:v>
                </c:pt>
                <c:pt idx="638">
                  <c:v>54</c:v>
                </c:pt>
                <c:pt idx="639">
                  <c:v>57</c:v>
                </c:pt>
                <c:pt idx="640">
                  <c:v>52</c:v>
                </c:pt>
                <c:pt idx="641">
                  <c:v>64</c:v>
                </c:pt>
                <c:pt idx="642">
                  <c:v>54</c:v>
                </c:pt>
                <c:pt idx="643">
                  <c:v>46</c:v>
                </c:pt>
                <c:pt idx="644">
                  <c:v>37</c:v>
                </c:pt>
                <c:pt idx="645">
                  <c:v>61</c:v>
                </c:pt>
                <c:pt idx="646">
                  <c:v>49</c:v>
                </c:pt>
                <c:pt idx="647">
                  <c:v>50</c:v>
                </c:pt>
                <c:pt idx="648">
                  <c:v>57</c:v>
                </c:pt>
                <c:pt idx="649">
                  <c:v>44</c:v>
                </c:pt>
                <c:pt idx="650">
                  <c:v>59</c:v>
                </c:pt>
                <c:pt idx="651">
                  <c:v>52</c:v>
                </c:pt>
                <c:pt idx="652">
                  <c:v>54</c:v>
                </c:pt>
                <c:pt idx="653">
                  <c:v>45</c:v>
                </c:pt>
                <c:pt idx="654">
                  <c:v>45</c:v>
                </c:pt>
                <c:pt idx="655">
                  <c:v>72</c:v>
                </c:pt>
                <c:pt idx="656">
                  <c:v>62</c:v>
                </c:pt>
                <c:pt idx="657">
                  <c:v>54</c:v>
                </c:pt>
                <c:pt idx="658">
                  <c:v>47</c:v>
                </c:pt>
                <c:pt idx="659">
                  <c:v>42</c:v>
                </c:pt>
                <c:pt idx="660">
                  <c:v>63</c:v>
                </c:pt>
                <c:pt idx="661">
                  <c:v>55</c:v>
                </c:pt>
                <c:pt idx="662">
                  <c:v>48</c:v>
                </c:pt>
                <c:pt idx="663">
                  <c:v>48</c:v>
                </c:pt>
                <c:pt idx="664">
                  <c:v>45</c:v>
                </c:pt>
                <c:pt idx="665">
                  <c:v>53</c:v>
                </c:pt>
                <c:pt idx="666">
                  <c:v>61</c:v>
                </c:pt>
                <c:pt idx="667">
                  <c:v>65</c:v>
                </c:pt>
                <c:pt idx="668">
                  <c:v>29</c:v>
                </c:pt>
                <c:pt idx="669">
                  <c:v>49</c:v>
                </c:pt>
                <c:pt idx="670">
                  <c:v>41</c:v>
                </c:pt>
                <c:pt idx="671">
                  <c:v>27</c:v>
                </c:pt>
                <c:pt idx="672">
                  <c:v>61</c:v>
                </c:pt>
                <c:pt idx="673">
                  <c:v>31</c:v>
                </c:pt>
                <c:pt idx="674">
                  <c:v>43</c:v>
                </c:pt>
                <c:pt idx="675">
                  <c:v>44</c:v>
                </c:pt>
                <c:pt idx="676">
                  <c:v>43</c:v>
                </c:pt>
                <c:pt idx="677">
                  <c:v>47</c:v>
                </c:pt>
                <c:pt idx="678">
                  <c:v>59</c:v>
                </c:pt>
                <c:pt idx="679">
                  <c:v>56</c:v>
                </c:pt>
                <c:pt idx="680">
                  <c:v>61</c:v>
                </c:pt>
                <c:pt idx="681">
                  <c:v>47</c:v>
                </c:pt>
                <c:pt idx="682">
                  <c:v>66</c:v>
                </c:pt>
                <c:pt idx="683">
                  <c:v>49</c:v>
                </c:pt>
                <c:pt idx="684">
                  <c:v>58</c:v>
                </c:pt>
                <c:pt idx="685">
                  <c:v>45</c:v>
                </c:pt>
                <c:pt idx="686">
                  <c:v>33</c:v>
                </c:pt>
                <c:pt idx="687">
                  <c:v>46</c:v>
                </c:pt>
                <c:pt idx="688">
                  <c:v>35</c:v>
                </c:pt>
                <c:pt idx="689">
                  <c:v>51</c:v>
                </c:pt>
                <c:pt idx="690">
                  <c:v>50</c:v>
                </c:pt>
                <c:pt idx="691">
                  <c:v>44</c:v>
                </c:pt>
                <c:pt idx="692">
                  <c:v>47</c:v>
                </c:pt>
                <c:pt idx="693">
                  <c:v>41</c:v>
                </c:pt>
                <c:pt idx="694">
                  <c:v>56</c:v>
                </c:pt>
                <c:pt idx="695">
                  <c:v>50</c:v>
                </c:pt>
                <c:pt idx="696">
                  <c:v>60</c:v>
                </c:pt>
                <c:pt idx="697">
                  <c:v>56</c:v>
                </c:pt>
                <c:pt idx="698">
                  <c:v>55</c:v>
                </c:pt>
                <c:pt idx="699">
                  <c:v>47</c:v>
                </c:pt>
                <c:pt idx="700">
                  <c:v>58</c:v>
                </c:pt>
                <c:pt idx="701">
                  <c:v>68</c:v>
                </c:pt>
                <c:pt idx="702">
                  <c:v>64</c:v>
                </c:pt>
                <c:pt idx="703">
                  <c:v>51</c:v>
                </c:pt>
                <c:pt idx="704">
                  <c:v>46</c:v>
                </c:pt>
                <c:pt idx="705">
                  <c:v>68</c:v>
                </c:pt>
                <c:pt idx="706">
                  <c:v>58</c:v>
                </c:pt>
                <c:pt idx="707">
                  <c:v>49</c:v>
                </c:pt>
                <c:pt idx="708">
                  <c:v>47</c:v>
                </c:pt>
                <c:pt idx="709">
                  <c:v>30</c:v>
                </c:pt>
                <c:pt idx="710">
                  <c:v>59</c:v>
                </c:pt>
                <c:pt idx="711">
                  <c:v>60</c:v>
                </c:pt>
                <c:pt idx="712">
                  <c:v>52</c:v>
                </c:pt>
                <c:pt idx="713">
                  <c:v>42</c:v>
                </c:pt>
                <c:pt idx="714">
                  <c:v>70</c:v>
                </c:pt>
                <c:pt idx="715">
                  <c:v>43</c:v>
                </c:pt>
                <c:pt idx="716">
                  <c:v>49</c:v>
                </c:pt>
                <c:pt idx="717">
                  <c:v>47</c:v>
                </c:pt>
                <c:pt idx="718">
                  <c:v>40</c:v>
                </c:pt>
                <c:pt idx="719">
                  <c:v>54</c:v>
                </c:pt>
                <c:pt idx="720">
                  <c:v>50</c:v>
                </c:pt>
                <c:pt idx="721">
                  <c:v>65</c:v>
                </c:pt>
                <c:pt idx="722">
                  <c:v>56</c:v>
                </c:pt>
                <c:pt idx="723">
                  <c:v>66</c:v>
                </c:pt>
                <c:pt idx="724">
                  <c:v>38</c:v>
                </c:pt>
                <c:pt idx="725">
                  <c:v>44</c:v>
                </c:pt>
                <c:pt idx="726">
                  <c:v>64</c:v>
                </c:pt>
                <c:pt idx="727">
                  <c:v>42</c:v>
                </c:pt>
                <c:pt idx="728">
                  <c:v>36</c:v>
                </c:pt>
                <c:pt idx="729">
                  <c:v>38</c:v>
                </c:pt>
                <c:pt idx="730">
                  <c:v>52</c:v>
                </c:pt>
                <c:pt idx="731">
                  <c:v>60</c:v>
                </c:pt>
                <c:pt idx="732">
                  <c:v>67</c:v>
                </c:pt>
                <c:pt idx="733">
                  <c:v>57</c:v>
                </c:pt>
                <c:pt idx="734">
                  <c:v>67</c:v>
                </c:pt>
                <c:pt idx="735">
                  <c:v>42</c:v>
                </c:pt>
                <c:pt idx="736">
                  <c:v>38</c:v>
                </c:pt>
                <c:pt idx="737">
                  <c:v>66</c:v>
                </c:pt>
                <c:pt idx="738">
                  <c:v>37</c:v>
                </c:pt>
                <c:pt idx="739">
                  <c:v>57</c:v>
                </c:pt>
                <c:pt idx="740">
                  <c:v>54</c:v>
                </c:pt>
                <c:pt idx="741">
                  <c:v>62</c:v>
                </c:pt>
                <c:pt idx="742">
                  <c:v>46</c:v>
                </c:pt>
                <c:pt idx="743">
                  <c:v>42</c:v>
                </c:pt>
                <c:pt idx="744">
                  <c:v>47</c:v>
                </c:pt>
                <c:pt idx="745">
                  <c:v>58</c:v>
                </c:pt>
                <c:pt idx="746">
                  <c:v>28</c:v>
                </c:pt>
                <c:pt idx="747">
                  <c:v>54</c:v>
                </c:pt>
                <c:pt idx="748">
                  <c:v>40</c:v>
                </c:pt>
                <c:pt idx="749">
                  <c:v>65</c:v>
                </c:pt>
                <c:pt idx="750">
                  <c:v>46</c:v>
                </c:pt>
                <c:pt idx="751">
                  <c:v>39</c:v>
                </c:pt>
                <c:pt idx="752">
                  <c:v>43</c:v>
                </c:pt>
                <c:pt idx="753">
                  <c:v>31</c:v>
                </c:pt>
                <c:pt idx="754">
                  <c:v>70</c:v>
                </c:pt>
                <c:pt idx="755">
                  <c:v>30</c:v>
                </c:pt>
                <c:pt idx="756">
                  <c:v>39</c:v>
                </c:pt>
                <c:pt idx="757">
                  <c:v>54</c:v>
                </c:pt>
                <c:pt idx="758">
                  <c:v>44</c:v>
                </c:pt>
                <c:pt idx="759">
                  <c:v>59</c:v>
                </c:pt>
                <c:pt idx="760">
                  <c:v>70</c:v>
                </c:pt>
                <c:pt idx="761">
                  <c:v>46</c:v>
                </c:pt>
                <c:pt idx="762">
                  <c:v>67</c:v>
                </c:pt>
                <c:pt idx="763">
                  <c:v>48</c:v>
                </c:pt>
                <c:pt idx="764">
                  <c:v>58</c:v>
                </c:pt>
                <c:pt idx="765">
                  <c:v>39</c:v>
                </c:pt>
                <c:pt idx="766">
                  <c:v>36</c:v>
                </c:pt>
                <c:pt idx="767">
                  <c:v>62</c:v>
                </c:pt>
                <c:pt idx="768">
                  <c:v>40</c:v>
                </c:pt>
                <c:pt idx="769">
                  <c:v>51</c:v>
                </c:pt>
                <c:pt idx="770">
                  <c:v>53</c:v>
                </c:pt>
                <c:pt idx="771">
                  <c:v>72</c:v>
                </c:pt>
                <c:pt idx="772">
                  <c:v>61</c:v>
                </c:pt>
                <c:pt idx="773">
                  <c:v>39</c:v>
                </c:pt>
                <c:pt idx="774">
                  <c:v>49</c:v>
                </c:pt>
                <c:pt idx="775">
                  <c:v>38</c:v>
                </c:pt>
                <c:pt idx="776">
                  <c:v>57</c:v>
                </c:pt>
                <c:pt idx="777">
                  <c:v>55</c:v>
                </c:pt>
                <c:pt idx="778">
                  <c:v>60</c:v>
                </c:pt>
                <c:pt idx="779">
                  <c:v>49</c:v>
                </c:pt>
                <c:pt idx="780">
                  <c:v>34</c:v>
                </c:pt>
                <c:pt idx="781">
                  <c:v>27</c:v>
                </c:pt>
                <c:pt idx="782">
                  <c:v>56</c:v>
                </c:pt>
                <c:pt idx="783">
                  <c:v>65</c:v>
                </c:pt>
                <c:pt idx="784">
                  <c:v>45</c:v>
                </c:pt>
                <c:pt idx="785">
                  <c:v>55</c:v>
                </c:pt>
                <c:pt idx="786">
                  <c:v>62</c:v>
                </c:pt>
                <c:pt idx="787">
                  <c:v>58</c:v>
                </c:pt>
                <c:pt idx="788">
                  <c:v>44</c:v>
                </c:pt>
                <c:pt idx="789">
                  <c:v>49</c:v>
                </c:pt>
                <c:pt idx="790">
                  <c:v>45</c:v>
                </c:pt>
                <c:pt idx="791">
                  <c:v>50</c:v>
                </c:pt>
                <c:pt idx="792">
                  <c:v>55</c:v>
                </c:pt>
                <c:pt idx="793">
                  <c:v>31</c:v>
                </c:pt>
                <c:pt idx="794">
                  <c:v>48</c:v>
                </c:pt>
                <c:pt idx="795">
                  <c:v>59</c:v>
                </c:pt>
                <c:pt idx="796">
                  <c:v>45</c:v>
                </c:pt>
                <c:pt idx="797">
                  <c:v>40</c:v>
                </c:pt>
                <c:pt idx="798">
                  <c:v>37</c:v>
                </c:pt>
                <c:pt idx="799">
                  <c:v>36</c:v>
                </c:pt>
                <c:pt idx="800">
                  <c:v>25</c:v>
                </c:pt>
                <c:pt idx="801">
                  <c:v>58</c:v>
                </c:pt>
                <c:pt idx="802">
                  <c:v>46</c:v>
                </c:pt>
                <c:pt idx="803">
                  <c:v>48</c:v>
                </c:pt>
                <c:pt idx="804">
                  <c:v>57</c:v>
                </c:pt>
                <c:pt idx="805">
                  <c:v>51</c:v>
                </c:pt>
                <c:pt idx="806">
                  <c:v>42</c:v>
                </c:pt>
                <c:pt idx="807">
                  <c:v>57</c:v>
                </c:pt>
                <c:pt idx="808">
                  <c:v>57</c:v>
                </c:pt>
                <c:pt idx="809">
                  <c:v>59</c:v>
                </c:pt>
                <c:pt idx="810">
                  <c:v>47</c:v>
                </c:pt>
                <c:pt idx="811">
                  <c:v>45</c:v>
                </c:pt>
                <c:pt idx="812">
                  <c:v>43</c:v>
                </c:pt>
                <c:pt idx="813">
                  <c:v>62</c:v>
                </c:pt>
                <c:pt idx="814">
                  <c:v>31</c:v>
                </c:pt>
                <c:pt idx="815">
                  <c:v>57</c:v>
                </c:pt>
                <c:pt idx="816">
                  <c:v>58</c:v>
                </c:pt>
                <c:pt idx="817">
                  <c:v>50</c:v>
                </c:pt>
                <c:pt idx="818">
                  <c:v>55</c:v>
                </c:pt>
                <c:pt idx="819">
                  <c:v>70</c:v>
                </c:pt>
                <c:pt idx="820">
                  <c:v>48</c:v>
                </c:pt>
                <c:pt idx="821">
                  <c:v>58</c:v>
                </c:pt>
                <c:pt idx="822">
                  <c:v>43</c:v>
                </c:pt>
                <c:pt idx="823">
                  <c:v>53</c:v>
                </c:pt>
                <c:pt idx="824">
                  <c:v>50</c:v>
                </c:pt>
                <c:pt idx="825">
                  <c:v>39</c:v>
                </c:pt>
                <c:pt idx="826">
                  <c:v>59</c:v>
                </c:pt>
                <c:pt idx="827">
                  <c:v>46</c:v>
                </c:pt>
                <c:pt idx="828">
                  <c:v>58</c:v>
                </c:pt>
                <c:pt idx="829">
                  <c:v>36</c:v>
                </c:pt>
                <c:pt idx="830">
                  <c:v>47</c:v>
                </c:pt>
                <c:pt idx="831">
                  <c:v>56</c:v>
                </c:pt>
                <c:pt idx="832">
                  <c:v>43</c:v>
                </c:pt>
                <c:pt idx="833">
                  <c:v>49</c:v>
                </c:pt>
                <c:pt idx="834">
                  <c:v>63</c:v>
                </c:pt>
                <c:pt idx="835">
                  <c:v>43</c:v>
                </c:pt>
                <c:pt idx="836">
                  <c:v>60</c:v>
                </c:pt>
                <c:pt idx="837">
                  <c:v>56</c:v>
                </c:pt>
                <c:pt idx="838">
                  <c:v>39</c:v>
                </c:pt>
                <c:pt idx="839">
                  <c:v>38</c:v>
                </c:pt>
                <c:pt idx="840">
                  <c:v>51</c:v>
                </c:pt>
                <c:pt idx="841">
                  <c:v>34</c:v>
                </c:pt>
                <c:pt idx="842">
                  <c:v>45</c:v>
                </c:pt>
                <c:pt idx="843">
                  <c:v>40</c:v>
                </c:pt>
                <c:pt idx="844">
                  <c:v>68</c:v>
                </c:pt>
                <c:pt idx="845">
                  <c:v>59</c:v>
                </c:pt>
                <c:pt idx="846">
                  <c:v>56</c:v>
                </c:pt>
                <c:pt idx="847">
                  <c:v>63</c:v>
                </c:pt>
                <c:pt idx="848">
                  <c:v>58</c:v>
                </c:pt>
                <c:pt idx="849">
                  <c:v>48</c:v>
                </c:pt>
                <c:pt idx="850">
                  <c:v>63</c:v>
                </c:pt>
                <c:pt idx="851">
                  <c:v>54</c:v>
                </c:pt>
                <c:pt idx="852">
                  <c:v>48</c:v>
                </c:pt>
                <c:pt idx="853">
                  <c:v>54</c:v>
                </c:pt>
                <c:pt idx="854">
                  <c:v>44</c:v>
                </c:pt>
                <c:pt idx="855">
                  <c:v>49</c:v>
                </c:pt>
                <c:pt idx="856">
                  <c:v>43</c:v>
                </c:pt>
                <c:pt idx="857">
                  <c:v>56</c:v>
                </c:pt>
                <c:pt idx="858">
                  <c:v>47</c:v>
                </c:pt>
                <c:pt idx="859">
                  <c:v>65</c:v>
                </c:pt>
                <c:pt idx="860">
                  <c:v>47</c:v>
                </c:pt>
                <c:pt idx="861">
                  <c:v>57</c:v>
                </c:pt>
                <c:pt idx="862">
                  <c:v>61</c:v>
                </c:pt>
                <c:pt idx="863">
                  <c:v>60</c:v>
                </c:pt>
                <c:pt idx="864">
                  <c:v>37</c:v>
                </c:pt>
                <c:pt idx="865">
                  <c:v>38</c:v>
                </c:pt>
                <c:pt idx="866">
                  <c:v>47</c:v>
                </c:pt>
                <c:pt idx="867">
                  <c:v>51</c:v>
                </c:pt>
                <c:pt idx="868">
                  <c:v>40</c:v>
                </c:pt>
                <c:pt idx="869">
                  <c:v>33</c:v>
                </c:pt>
                <c:pt idx="870">
                  <c:v>66</c:v>
                </c:pt>
                <c:pt idx="871">
                  <c:v>56</c:v>
                </c:pt>
                <c:pt idx="872">
                  <c:v>46</c:v>
                </c:pt>
                <c:pt idx="873">
                  <c:v>46</c:v>
                </c:pt>
                <c:pt idx="874">
                  <c:v>61</c:v>
                </c:pt>
                <c:pt idx="875">
                  <c:v>60</c:v>
                </c:pt>
                <c:pt idx="876">
                  <c:v>55</c:v>
                </c:pt>
                <c:pt idx="877">
                  <c:v>58</c:v>
                </c:pt>
                <c:pt idx="878">
                  <c:v>65</c:v>
                </c:pt>
                <c:pt idx="879">
                  <c:v>36</c:v>
                </c:pt>
                <c:pt idx="880">
                  <c:v>56</c:v>
                </c:pt>
                <c:pt idx="881">
                  <c:v>50</c:v>
                </c:pt>
                <c:pt idx="882">
                  <c:v>56</c:v>
                </c:pt>
                <c:pt idx="883">
                  <c:v>34</c:v>
                </c:pt>
                <c:pt idx="884">
                  <c:v>61</c:v>
                </c:pt>
                <c:pt idx="885">
                  <c:v>41</c:v>
                </c:pt>
                <c:pt idx="886">
                  <c:v>51</c:v>
                </c:pt>
                <c:pt idx="887">
                  <c:v>44</c:v>
                </c:pt>
                <c:pt idx="888">
                  <c:v>51</c:v>
                </c:pt>
                <c:pt idx="889">
                  <c:v>53</c:v>
                </c:pt>
                <c:pt idx="890">
                  <c:v>54</c:v>
                </c:pt>
                <c:pt idx="891">
                  <c:v>47</c:v>
                </c:pt>
                <c:pt idx="892">
                  <c:v>52</c:v>
                </c:pt>
                <c:pt idx="893">
                  <c:v>60</c:v>
                </c:pt>
                <c:pt idx="894">
                  <c:v>67</c:v>
                </c:pt>
                <c:pt idx="895">
                  <c:v>35</c:v>
                </c:pt>
                <c:pt idx="896">
                  <c:v>34</c:v>
                </c:pt>
                <c:pt idx="897">
                  <c:v>50</c:v>
                </c:pt>
                <c:pt idx="898">
                  <c:v>51</c:v>
                </c:pt>
                <c:pt idx="899">
                  <c:v>48</c:v>
                </c:pt>
                <c:pt idx="900">
                  <c:v>74</c:v>
                </c:pt>
                <c:pt idx="901">
                  <c:v>50</c:v>
                </c:pt>
                <c:pt idx="902">
                  <c:v>54</c:v>
                </c:pt>
                <c:pt idx="903">
                  <c:v>69</c:v>
                </c:pt>
                <c:pt idx="904">
                  <c:v>56</c:v>
                </c:pt>
                <c:pt idx="905">
                  <c:v>46</c:v>
                </c:pt>
                <c:pt idx="906">
                  <c:v>51</c:v>
                </c:pt>
                <c:pt idx="907">
                  <c:v>50</c:v>
                </c:pt>
                <c:pt idx="908">
                  <c:v>42</c:v>
                </c:pt>
                <c:pt idx="909">
                  <c:v>61</c:v>
                </c:pt>
                <c:pt idx="910">
                  <c:v>54</c:v>
                </c:pt>
                <c:pt idx="911">
                  <c:v>57</c:v>
                </c:pt>
                <c:pt idx="912">
                  <c:v>56</c:v>
                </c:pt>
                <c:pt idx="913">
                  <c:v>45</c:v>
                </c:pt>
                <c:pt idx="914">
                  <c:v>56</c:v>
                </c:pt>
                <c:pt idx="915">
                  <c:v>54</c:v>
                </c:pt>
                <c:pt idx="916">
                  <c:v>62</c:v>
                </c:pt>
                <c:pt idx="917">
                  <c:v>77</c:v>
                </c:pt>
                <c:pt idx="918">
                  <c:v>50</c:v>
                </c:pt>
                <c:pt idx="919">
                  <c:v>39</c:v>
                </c:pt>
                <c:pt idx="920">
                  <c:v>50</c:v>
                </c:pt>
                <c:pt idx="921">
                  <c:v>43</c:v>
                </c:pt>
                <c:pt idx="922">
                  <c:v>41</c:v>
                </c:pt>
                <c:pt idx="923">
                  <c:v>65</c:v>
                </c:pt>
                <c:pt idx="924">
                  <c:v>60</c:v>
                </c:pt>
                <c:pt idx="925">
                  <c:v>34</c:v>
                </c:pt>
                <c:pt idx="926">
                  <c:v>53</c:v>
                </c:pt>
                <c:pt idx="927">
                  <c:v>52</c:v>
                </c:pt>
                <c:pt idx="928">
                  <c:v>37</c:v>
                </c:pt>
                <c:pt idx="929">
                  <c:v>53</c:v>
                </c:pt>
                <c:pt idx="930">
                  <c:v>50</c:v>
                </c:pt>
                <c:pt idx="931">
                  <c:v>52</c:v>
                </c:pt>
                <c:pt idx="932">
                  <c:v>43</c:v>
                </c:pt>
                <c:pt idx="933">
                  <c:v>43</c:v>
                </c:pt>
                <c:pt idx="934">
                  <c:v>60</c:v>
                </c:pt>
                <c:pt idx="935">
                  <c:v>61</c:v>
                </c:pt>
                <c:pt idx="936">
                  <c:v>49</c:v>
                </c:pt>
                <c:pt idx="937">
                  <c:v>55</c:v>
                </c:pt>
                <c:pt idx="938">
                  <c:v>62</c:v>
                </c:pt>
                <c:pt idx="939">
                  <c:v>49</c:v>
                </c:pt>
                <c:pt idx="940">
                  <c:v>64</c:v>
                </c:pt>
                <c:pt idx="941">
                  <c:v>47</c:v>
                </c:pt>
                <c:pt idx="942">
                  <c:v>47</c:v>
                </c:pt>
                <c:pt idx="943">
                  <c:v>47</c:v>
                </c:pt>
                <c:pt idx="944">
                  <c:v>48</c:v>
                </c:pt>
                <c:pt idx="945">
                  <c:v>46</c:v>
                </c:pt>
                <c:pt idx="946">
                  <c:v>67</c:v>
                </c:pt>
                <c:pt idx="947">
                  <c:v>59</c:v>
                </c:pt>
                <c:pt idx="948">
                  <c:v>51</c:v>
                </c:pt>
                <c:pt idx="949">
                  <c:v>56</c:v>
                </c:pt>
                <c:pt idx="950">
                  <c:v>53</c:v>
                </c:pt>
                <c:pt idx="951">
                  <c:v>26</c:v>
                </c:pt>
                <c:pt idx="952">
                  <c:v>50</c:v>
                </c:pt>
                <c:pt idx="953">
                  <c:v>64</c:v>
                </c:pt>
                <c:pt idx="954">
                  <c:v>63</c:v>
                </c:pt>
                <c:pt idx="955">
                  <c:v>59</c:v>
                </c:pt>
                <c:pt idx="956">
                  <c:v>56</c:v>
                </c:pt>
                <c:pt idx="957">
                  <c:v>62</c:v>
                </c:pt>
                <c:pt idx="958">
                  <c:v>50</c:v>
                </c:pt>
                <c:pt idx="959">
                  <c:v>57</c:v>
                </c:pt>
                <c:pt idx="960">
                  <c:v>56</c:v>
                </c:pt>
                <c:pt idx="961">
                  <c:v>45</c:v>
                </c:pt>
                <c:pt idx="962">
                  <c:v>61</c:v>
                </c:pt>
                <c:pt idx="963">
                  <c:v>67</c:v>
                </c:pt>
                <c:pt idx="964">
                  <c:v>56</c:v>
                </c:pt>
                <c:pt idx="965">
                  <c:v>62</c:v>
                </c:pt>
                <c:pt idx="966">
                  <c:v>50</c:v>
                </c:pt>
                <c:pt idx="967">
                  <c:v>55</c:v>
                </c:pt>
                <c:pt idx="968">
                  <c:v>53</c:v>
                </c:pt>
                <c:pt idx="969">
                  <c:v>50</c:v>
                </c:pt>
                <c:pt idx="970">
                  <c:v>42</c:v>
                </c:pt>
                <c:pt idx="971">
                  <c:v>53</c:v>
                </c:pt>
                <c:pt idx="972">
                  <c:v>39</c:v>
                </c:pt>
                <c:pt idx="973">
                  <c:v>66</c:v>
                </c:pt>
                <c:pt idx="974">
                  <c:v>36</c:v>
                </c:pt>
                <c:pt idx="975">
                  <c:v>49</c:v>
                </c:pt>
                <c:pt idx="976">
                  <c:v>48</c:v>
                </c:pt>
                <c:pt idx="977">
                  <c:v>59</c:v>
                </c:pt>
                <c:pt idx="978">
                  <c:v>44</c:v>
                </c:pt>
                <c:pt idx="979">
                  <c:v>51</c:v>
                </c:pt>
                <c:pt idx="980">
                  <c:v>55</c:v>
                </c:pt>
                <c:pt idx="981">
                  <c:v>48</c:v>
                </c:pt>
                <c:pt idx="982">
                  <c:v>56</c:v>
                </c:pt>
                <c:pt idx="983">
                  <c:v>45</c:v>
                </c:pt>
                <c:pt idx="984">
                  <c:v>37</c:v>
                </c:pt>
                <c:pt idx="985">
                  <c:v>51</c:v>
                </c:pt>
                <c:pt idx="986">
                  <c:v>66</c:v>
                </c:pt>
                <c:pt idx="987">
                  <c:v>60</c:v>
                </c:pt>
                <c:pt idx="988">
                  <c:v>61</c:v>
                </c:pt>
                <c:pt idx="989">
                  <c:v>28</c:v>
                </c:pt>
                <c:pt idx="990">
                  <c:v>51</c:v>
                </c:pt>
                <c:pt idx="991">
                  <c:v>57</c:v>
                </c:pt>
                <c:pt idx="992">
                  <c:v>54</c:v>
                </c:pt>
                <c:pt idx="993">
                  <c:v>43</c:v>
                </c:pt>
                <c:pt idx="994">
                  <c:v>70</c:v>
                </c:pt>
                <c:pt idx="995">
                  <c:v>42</c:v>
                </c:pt>
                <c:pt idx="996">
                  <c:v>33</c:v>
                </c:pt>
                <c:pt idx="997">
                  <c:v>58</c:v>
                </c:pt>
                <c:pt idx="998">
                  <c:v>56</c:v>
                </c:pt>
                <c:pt idx="999">
                  <c:v>62</c:v>
                </c:pt>
              </c:numCache>
            </c:numRef>
          </c:xVal>
          <c:yVal>
            <c:numRef>
              <c:f>'Question 11(2)'!$B$2:$B$1001</c:f>
              <c:numCache>
                <c:formatCode>General</c:formatCode>
                <c:ptCount val="1000"/>
                <c:pt idx="0">
                  <c:v>10.29</c:v>
                </c:pt>
                <c:pt idx="1">
                  <c:v>11.42</c:v>
                </c:pt>
                <c:pt idx="2">
                  <c:v>5.63</c:v>
                </c:pt>
                <c:pt idx="3">
                  <c:v>10.17</c:v>
                </c:pt>
                <c:pt idx="4">
                  <c:v>10.6</c:v>
                </c:pt>
                <c:pt idx="5">
                  <c:v>6.8</c:v>
                </c:pt>
                <c:pt idx="6">
                  <c:v>5.25</c:v>
                </c:pt>
                <c:pt idx="7">
                  <c:v>7.3</c:v>
                </c:pt>
                <c:pt idx="8">
                  <c:v>6.53</c:v>
                </c:pt>
                <c:pt idx="9">
                  <c:v>9.69</c:v>
                </c:pt>
                <c:pt idx="10">
                  <c:v>6.74</c:v>
                </c:pt>
                <c:pt idx="11">
                  <c:v>11.45</c:v>
                </c:pt>
                <c:pt idx="12">
                  <c:v>5.85</c:v>
                </c:pt>
                <c:pt idx="13">
                  <c:v>7.68</c:v>
                </c:pt>
                <c:pt idx="14">
                  <c:v>7.69</c:v>
                </c:pt>
                <c:pt idx="15">
                  <c:v>7.88</c:v>
                </c:pt>
                <c:pt idx="16">
                  <c:v>9.67</c:v>
                </c:pt>
                <c:pt idx="17">
                  <c:v>4.16</c:v>
                </c:pt>
                <c:pt idx="18">
                  <c:v>7.68</c:v>
                </c:pt>
                <c:pt idx="19">
                  <c:v>10.8</c:v>
                </c:pt>
                <c:pt idx="20">
                  <c:v>6.89</c:v>
                </c:pt>
                <c:pt idx="21">
                  <c:v>8.01</c:v>
                </c:pt>
                <c:pt idx="22">
                  <c:v>9.36</c:v>
                </c:pt>
                <c:pt idx="23">
                  <c:v>6.71</c:v>
                </c:pt>
                <c:pt idx="24">
                  <c:v>9.85</c:v>
                </c:pt>
                <c:pt idx="25">
                  <c:v>6.82</c:v>
                </c:pt>
                <c:pt idx="26">
                  <c:v>5.96</c:v>
                </c:pt>
                <c:pt idx="27">
                  <c:v>8.36</c:v>
                </c:pt>
                <c:pt idx="28">
                  <c:v>9.43</c:v>
                </c:pt>
                <c:pt idx="29">
                  <c:v>5.5</c:v>
                </c:pt>
                <c:pt idx="30">
                  <c:v>6.97</c:v>
                </c:pt>
                <c:pt idx="31">
                  <c:v>8.73</c:v>
                </c:pt>
                <c:pt idx="32">
                  <c:v>6.08</c:v>
                </c:pt>
                <c:pt idx="33">
                  <c:v>6.53</c:v>
                </c:pt>
                <c:pt idx="34">
                  <c:v>5.92</c:v>
                </c:pt>
                <c:pt idx="35">
                  <c:v>8.7200000000000006</c:v>
                </c:pt>
                <c:pt idx="36">
                  <c:v>7.35</c:v>
                </c:pt>
                <c:pt idx="37">
                  <c:v>6.35</c:v>
                </c:pt>
                <c:pt idx="38">
                  <c:v>8.1199999999999992</c:v>
                </c:pt>
                <c:pt idx="39">
                  <c:v>6.04</c:v>
                </c:pt>
                <c:pt idx="40">
                  <c:v>6.14</c:v>
                </c:pt>
                <c:pt idx="41">
                  <c:v>9.32</c:v>
                </c:pt>
                <c:pt idx="42">
                  <c:v>7.32</c:v>
                </c:pt>
                <c:pt idx="43">
                  <c:v>7.42</c:v>
                </c:pt>
                <c:pt idx="44">
                  <c:v>5.69</c:v>
                </c:pt>
                <c:pt idx="45">
                  <c:v>10.58</c:v>
                </c:pt>
                <c:pt idx="46">
                  <c:v>6.07</c:v>
                </c:pt>
                <c:pt idx="47">
                  <c:v>5.77</c:v>
                </c:pt>
                <c:pt idx="48">
                  <c:v>10.039999999999999</c:v>
                </c:pt>
                <c:pt idx="49">
                  <c:v>7.19</c:v>
                </c:pt>
                <c:pt idx="50">
                  <c:v>7.18</c:v>
                </c:pt>
                <c:pt idx="51">
                  <c:v>8.5500000000000007</c:v>
                </c:pt>
                <c:pt idx="52">
                  <c:v>8.86</c:v>
                </c:pt>
                <c:pt idx="53">
                  <c:v>9.8000000000000007</c:v>
                </c:pt>
                <c:pt idx="54">
                  <c:v>7.08</c:v>
                </c:pt>
                <c:pt idx="55">
                  <c:v>10.62</c:v>
                </c:pt>
                <c:pt idx="56">
                  <c:v>4.09</c:v>
                </c:pt>
                <c:pt idx="57">
                  <c:v>10.69</c:v>
                </c:pt>
                <c:pt idx="58">
                  <c:v>6.39</c:v>
                </c:pt>
                <c:pt idx="59">
                  <c:v>7.56</c:v>
                </c:pt>
                <c:pt idx="60">
                  <c:v>4.97</c:v>
                </c:pt>
                <c:pt idx="61">
                  <c:v>10.09</c:v>
                </c:pt>
                <c:pt idx="62">
                  <c:v>8.43</c:v>
                </c:pt>
                <c:pt idx="63">
                  <c:v>5.85</c:v>
                </c:pt>
                <c:pt idx="64">
                  <c:v>7.48</c:v>
                </c:pt>
                <c:pt idx="65">
                  <c:v>11.7</c:v>
                </c:pt>
                <c:pt idx="66">
                  <c:v>10.18</c:v>
                </c:pt>
                <c:pt idx="67">
                  <c:v>11.17</c:v>
                </c:pt>
                <c:pt idx="68">
                  <c:v>6.1</c:v>
                </c:pt>
                <c:pt idx="69">
                  <c:v>9.25</c:v>
                </c:pt>
                <c:pt idx="70">
                  <c:v>10.79</c:v>
                </c:pt>
                <c:pt idx="71">
                  <c:v>7.38</c:v>
                </c:pt>
                <c:pt idx="72">
                  <c:v>7.92</c:v>
                </c:pt>
                <c:pt idx="73">
                  <c:v>8.19</c:v>
                </c:pt>
                <c:pt idx="74">
                  <c:v>9.31</c:v>
                </c:pt>
                <c:pt idx="75">
                  <c:v>6.96</c:v>
                </c:pt>
                <c:pt idx="76">
                  <c:v>8.5</c:v>
                </c:pt>
                <c:pt idx="77">
                  <c:v>9.0299999999999994</c:v>
                </c:pt>
                <c:pt idx="78">
                  <c:v>9.39</c:v>
                </c:pt>
                <c:pt idx="79">
                  <c:v>4.8899999999999997</c:v>
                </c:pt>
                <c:pt idx="80">
                  <c:v>10.48</c:v>
                </c:pt>
                <c:pt idx="81">
                  <c:v>8.31</c:v>
                </c:pt>
                <c:pt idx="82">
                  <c:v>7.5</c:v>
                </c:pt>
                <c:pt idx="83">
                  <c:v>7.64</c:v>
                </c:pt>
                <c:pt idx="84">
                  <c:v>10.19</c:v>
                </c:pt>
                <c:pt idx="85">
                  <c:v>8.1999999999999993</c:v>
                </c:pt>
                <c:pt idx="86">
                  <c:v>4.49</c:v>
                </c:pt>
                <c:pt idx="87">
                  <c:v>6.76</c:v>
                </c:pt>
                <c:pt idx="88">
                  <c:v>12.99</c:v>
                </c:pt>
                <c:pt idx="89">
                  <c:v>8.9600000000000009</c:v>
                </c:pt>
                <c:pt idx="90">
                  <c:v>9.61</c:v>
                </c:pt>
                <c:pt idx="91">
                  <c:v>5.96</c:v>
                </c:pt>
                <c:pt idx="92">
                  <c:v>7.87</c:v>
                </c:pt>
                <c:pt idx="93">
                  <c:v>11.7</c:v>
                </c:pt>
                <c:pt idx="94">
                  <c:v>6.69</c:v>
                </c:pt>
                <c:pt idx="95">
                  <c:v>8.17</c:v>
                </c:pt>
                <c:pt idx="96">
                  <c:v>9.3000000000000007</c:v>
                </c:pt>
                <c:pt idx="97">
                  <c:v>5.52</c:v>
                </c:pt>
                <c:pt idx="98">
                  <c:v>9.44</c:v>
                </c:pt>
                <c:pt idx="99">
                  <c:v>7.19</c:v>
                </c:pt>
                <c:pt idx="100">
                  <c:v>7.52</c:v>
                </c:pt>
                <c:pt idx="101">
                  <c:v>9.06</c:v>
                </c:pt>
                <c:pt idx="102">
                  <c:v>8.2200000000000006</c:v>
                </c:pt>
                <c:pt idx="103">
                  <c:v>5.78</c:v>
                </c:pt>
                <c:pt idx="104">
                  <c:v>12.18</c:v>
                </c:pt>
                <c:pt idx="105">
                  <c:v>10.119999999999999</c:v>
                </c:pt>
                <c:pt idx="106">
                  <c:v>6.29</c:v>
                </c:pt>
                <c:pt idx="107">
                  <c:v>6.85</c:v>
                </c:pt>
                <c:pt idx="108">
                  <c:v>8.06</c:v>
                </c:pt>
                <c:pt idx="109">
                  <c:v>10.09</c:v>
                </c:pt>
                <c:pt idx="110">
                  <c:v>7.28</c:v>
                </c:pt>
                <c:pt idx="111">
                  <c:v>9.0299999999999994</c:v>
                </c:pt>
                <c:pt idx="112">
                  <c:v>8.1</c:v>
                </c:pt>
                <c:pt idx="113">
                  <c:v>7.16</c:v>
                </c:pt>
                <c:pt idx="114">
                  <c:v>5.89</c:v>
                </c:pt>
                <c:pt idx="115">
                  <c:v>5.17</c:v>
                </c:pt>
                <c:pt idx="116">
                  <c:v>10.28</c:v>
                </c:pt>
                <c:pt idx="117">
                  <c:v>11.55</c:v>
                </c:pt>
                <c:pt idx="118">
                  <c:v>6.06</c:v>
                </c:pt>
                <c:pt idx="119">
                  <c:v>5.67</c:v>
                </c:pt>
                <c:pt idx="120">
                  <c:v>4.91</c:v>
                </c:pt>
                <c:pt idx="121">
                  <c:v>7.85</c:v>
                </c:pt>
                <c:pt idx="122">
                  <c:v>9.2100000000000009</c:v>
                </c:pt>
                <c:pt idx="123">
                  <c:v>6.15</c:v>
                </c:pt>
                <c:pt idx="124">
                  <c:v>3.77</c:v>
                </c:pt>
                <c:pt idx="125">
                  <c:v>8.5</c:v>
                </c:pt>
                <c:pt idx="126">
                  <c:v>6.8</c:v>
                </c:pt>
                <c:pt idx="127">
                  <c:v>5.54</c:v>
                </c:pt>
                <c:pt idx="128">
                  <c:v>9.02</c:v>
                </c:pt>
                <c:pt idx="129">
                  <c:v>9.5</c:v>
                </c:pt>
                <c:pt idx="130">
                  <c:v>6.88</c:v>
                </c:pt>
                <c:pt idx="131">
                  <c:v>8.2799999999999994</c:v>
                </c:pt>
                <c:pt idx="132">
                  <c:v>9.31</c:v>
                </c:pt>
                <c:pt idx="133">
                  <c:v>8.35</c:v>
                </c:pt>
                <c:pt idx="134">
                  <c:v>11.24</c:v>
                </c:pt>
                <c:pt idx="135">
                  <c:v>7.6</c:v>
                </c:pt>
                <c:pt idx="136">
                  <c:v>9.81</c:v>
                </c:pt>
                <c:pt idx="137">
                  <c:v>6.08</c:v>
                </c:pt>
                <c:pt idx="138">
                  <c:v>5.08</c:v>
                </c:pt>
                <c:pt idx="139">
                  <c:v>6.21</c:v>
                </c:pt>
                <c:pt idx="140">
                  <c:v>4.38</c:v>
                </c:pt>
                <c:pt idx="141">
                  <c:v>10.85</c:v>
                </c:pt>
                <c:pt idx="142">
                  <c:v>5.39</c:v>
                </c:pt>
                <c:pt idx="143">
                  <c:v>9.89</c:v>
                </c:pt>
                <c:pt idx="144">
                  <c:v>7.53</c:v>
                </c:pt>
                <c:pt idx="145">
                  <c:v>9.3699999999999992</c:v>
                </c:pt>
                <c:pt idx="146">
                  <c:v>7.02</c:v>
                </c:pt>
                <c:pt idx="147">
                  <c:v>7.38</c:v>
                </c:pt>
                <c:pt idx="148">
                  <c:v>9.57</c:v>
                </c:pt>
                <c:pt idx="149">
                  <c:v>10.42</c:v>
                </c:pt>
                <c:pt idx="150">
                  <c:v>8.74</c:v>
                </c:pt>
                <c:pt idx="151">
                  <c:v>11.31</c:v>
                </c:pt>
                <c:pt idx="152">
                  <c:v>7.47</c:v>
                </c:pt>
                <c:pt idx="153">
                  <c:v>9.6</c:v>
                </c:pt>
                <c:pt idx="154">
                  <c:v>8</c:v>
                </c:pt>
                <c:pt idx="155">
                  <c:v>7.18</c:v>
                </c:pt>
                <c:pt idx="156">
                  <c:v>7.73</c:v>
                </c:pt>
                <c:pt idx="157">
                  <c:v>6.2</c:v>
                </c:pt>
                <c:pt idx="158">
                  <c:v>9.39</c:v>
                </c:pt>
                <c:pt idx="159">
                  <c:v>10.58</c:v>
                </c:pt>
                <c:pt idx="160">
                  <c:v>4.7300000000000004</c:v>
                </c:pt>
                <c:pt idx="161">
                  <c:v>8.49</c:v>
                </c:pt>
                <c:pt idx="162">
                  <c:v>5.9</c:v>
                </c:pt>
                <c:pt idx="163">
                  <c:v>11.1</c:v>
                </c:pt>
                <c:pt idx="164">
                  <c:v>7.38</c:v>
                </c:pt>
                <c:pt idx="165">
                  <c:v>7.97</c:v>
                </c:pt>
                <c:pt idx="166">
                  <c:v>9.93</c:v>
                </c:pt>
                <c:pt idx="167">
                  <c:v>8.48</c:v>
                </c:pt>
                <c:pt idx="168">
                  <c:v>9.5500000000000007</c:v>
                </c:pt>
                <c:pt idx="169">
                  <c:v>6.79</c:v>
                </c:pt>
                <c:pt idx="170">
                  <c:v>3.08</c:v>
                </c:pt>
                <c:pt idx="171">
                  <c:v>8.7100000000000009</c:v>
                </c:pt>
                <c:pt idx="172">
                  <c:v>8.2200000000000006</c:v>
                </c:pt>
                <c:pt idx="173">
                  <c:v>7.52</c:v>
                </c:pt>
                <c:pt idx="174">
                  <c:v>10.220000000000001</c:v>
                </c:pt>
                <c:pt idx="175">
                  <c:v>7.76</c:v>
                </c:pt>
                <c:pt idx="176">
                  <c:v>7.35</c:v>
                </c:pt>
                <c:pt idx="177">
                  <c:v>8.33</c:v>
                </c:pt>
                <c:pt idx="178">
                  <c:v>9.8800000000000008</c:v>
                </c:pt>
                <c:pt idx="179">
                  <c:v>6.33</c:v>
                </c:pt>
                <c:pt idx="180">
                  <c:v>8.2200000000000006</c:v>
                </c:pt>
                <c:pt idx="181">
                  <c:v>6.54</c:v>
                </c:pt>
                <c:pt idx="182">
                  <c:v>9.26</c:v>
                </c:pt>
                <c:pt idx="183">
                  <c:v>6.34</c:v>
                </c:pt>
                <c:pt idx="184">
                  <c:v>6.63</c:v>
                </c:pt>
                <c:pt idx="185">
                  <c:v>5.42</c:v>
                </c:pt>
                <c:pt idx="186">
                  <c:v>3.09</c:v>
                </c:pt>
                <c:pt idx="187">
                  <c:v>5.59</c:v>
                </c:pt>
                <c:pt idx="188">
                  <c:v>8.02</c:v>
                </c:pt>
                <c:pt idx="189">
                  <c:v>11.14</c:v>
                </c:pt>
                <c:pt idx="190">
                  <c:v>10.6</c:v>
                </c:pt>
                <c:pt idx="191">
                  <c:v>5.76</c:v>
                </c:pt>
                <c:pt idx="192">
                  <c:v>7.05</c:v>
                </c:pt>
                <c:pt idx="193">
                  <c:v>6.95</c:v>
                </c:pt>
                <c:pt idx="194">
                  <c:v>7.05</c:v>
                </c:pt>
                <c:pt idx="195">
                  <c:v>9.2100000000000009</c:v>
                </c:pt>
                <c:pt idx="196">
                  <c:v>10.62</c:v>
                </c:pt>
                <c:pt idx="197">
                  <c:v>4.34</c:v>
                </c:pt>
                <c:pt idx="198">
                  <c:v>9.1</c:v>
                </c:pt>
                <c:pt idx="199">
                  <c:v>10.44</c:v>
                </c:pt>
                <c:pt idx="200">
                  <c:v>10.83</c:v>
                </c:pt>
                <c:pt idx="201">
                  <c:v>6.82</c:v>
                </c:pt>
                <c:pt idx="202">
                  <c:v>8.31</c:v>
                </c:pt>
                <c:pt idx="203">
                  <c:v>4.47</c:v>
                </c:pt>
                <c:pt idx="204">
                  <c:v>8.7899999999999991</c:v>
                </c:pt>
                <c:pt idx="205">
                  <c:v>8.0299999999999994</c:v>
                </c:pt>
                <c:pt idx="206">
                  <c:v>3.07</c:v>
                </c:pt>
                <c:pt idx="207">
                  <c:v>4.67</c:v>
                </c:pt>
                <c:pt idx="208">
                  <c:v>8.7899999999999991</c:v>
                </c:pt>
                <c:pt idx="209">
                  <c:v>8.4600000000000009</c:v>
                </c:pt>
                <c:pt idx="210">
                  <c:v>7.95</c:v>
                </c:pt>
                <c:pt idx="211">
                  <c:v>6.2</c:v>
                </c:pt>
                <c:pt idx="212">
                  <c:v>6.44</c:v>
                </c:pt>
                <c:pt idx="213">
                  <c:v>5.55</c:v>
                </c:pt>
                <c:pt idx="214">
                  <c:v>10.31</c:v>
                </c:pt>
                <c:pt idx="215">
                  <c:v>8.07</c:v>
                </c:pt>
                <c:pt idx="216">
                  <c:v>11.06</c:v>
                </c:pt>
                <c:pt idx="217">
                  <c:v>7.53</c:v>
                </c:pt>
                <c:pt idx="218">
                  <c:v>8.73</c:v>
                </c:pt>
                <c:pt idx="219">
                  <c:v>6.92</c:v>
                </c:pt>
                <c:pt idx="220">
                  <c:v>11.75</c:v>
                </c:pt>
                <c:pt idx="221">
                  <c:v>11.03</c:v>
                </c:pt>
                <c:pt idx="222">
                  <c:v>9.66</c:v>
                </c:pt>
                <c:pt idx="223">
                  <c:v>10.15</c:v>
                </c:pt>
                <c:pt idx="224">
                  <c:v>10.050000000000001</c:v>
                </c:pt>
                <c:pt idx="225">
                  <c:v>7.57</c:v>
                </c:pt>
                <c:pt idx="226">
                  <c:v>8.73</c:v>
                </c:pt>
                <c:pt idx="227">
                  <c:v>9.25</c:v>
                </c:pt>
                <c:pt idx="228">
                  <c:v>5.03</c:v>
                </c:pt>
                <c:pt idx="229">
                  <c:v>7.55</c:v>
                </c:pt>
                <c:pt idx="230">
                  <c:v>7.58</c:v>
                </c:pt>
                <c:pt idx="231">
                  <c:v>7.82</c:v>
                </c:pt>
                <c:pt idx="232">
                  <c:v>5.95</c:v>
                </c:pt>
                <c:pt idx="233">
                  <c:v>8.7799999999999994</c:v>
                </c:pt>
                <c:pt idx="234">
                  <c:v>5.66</c:v>
                </c:pt>
                <c:pt idx="235">
                  <c:v>9.19</c:v>
                </c:pt>
                <c:pt idx="236">
                  <c:v>4.62</c:v>
                </c:pt>
                <c:pt idx="237">
                  <c:v>7.18</c:v>
                </c:pt>
                <c:pt idx="238">
                  <c:v>8.7100000000000009</c:v>
                </c:pt>
                <c:pt idx="239">
                  <c:v>4.3499999999999996</c:v>
                </c:pt>
                <c:pt idx="240">
                  <c:v>8.48</c:v>
                </c:pt>
                <c:pt idx="241">
                  <c:v>9.85</c:v>
                </c:pt>
                <c:pt idx="242">
                  <c:v>4.13</c:v>
                </c:pt>
                <c:pt idx="243">
                  <c:v>6.59</c:v>
                </c:pt>
                <c:pt idx="244">
                  <c:v>9.65</c:v>
                </c:pt>
                <c:pt idx="245">
                  <c:v>10.32</c:v>
                </c:pt>
                <c:pt idx="246">
                  <c:v>8</c:v>
                </c:pt>
                <c:pt idx="247">
                  <c:v>7.31</c:v>
                </c:pt>
                <c:pt idx="248">
                  <c:v>8.9600000000000009</c:v>
                </c:pt>
                <c:pt idx="249">
                  <c:v>5.22</c:v>
                </c:pt>
                <c:pt idx="250">
                  <c:v>12.51</c:v>
                </c:pt>
                <c:pt idx="251">
                  <c:v>9.5299999999999994</c:v>
                </c:pt>
                <c:pt idx="252">
                  <c:v>7.05</c:v>
                </c:pt>
                <c:pt idx="253">
                  <c:v>8.25</c:v>
                </c:pt>
                <c:pt idx="254">
                  <c:v>5.87</c:v>
                </c:pt>
                <c:pt idx="255">
                  <c:v>11.62</c:v>
                </c:pt>
                <c:pt idx="256">
                  <c:v>8.8000000000000007</c:v>
                </c:pt>
                <c:pt idx="257">
                  <c:v>6.9</c:v>
                </c:pt>
                <c:pt idx="258">
                  <c:v>9.7799999999999994</c:v>
                </c:pt>
                <c:pt idx="259">
                  <c:v>8.2899999999999991</c:v>
                </c:pt>
                <c:pt idx="260">
                  <c:v>4.84</c:v>
                </c:pt>
                <c:pt idx="261">
                  <c:v>9.77</c:v>
                </c:pt>
                <c:pt idx="262">
                  <c:v>11.83</c:v>
                </c:pt>
                <c:pt idx="263">
                  <c:v>6.02</c:v>
                </c:pt>
                <c:pt idx="264">
                  <c:v>10.61</c:v>
                </c:pt>
                <c:pt idx="265">
                  <c:v>7.62</c:v>
                </c:pt>
                <c:pt idx="266">
                  <c:v>9.09</c:v>
                </c:pt>
                <c:pt idx="267">
                  <c:v>6.22</c:v>
                </c:pt>
                <c:pt idx="268">
                  <c:v>7.05</c:v>
                </c:pt>
                <c:pt idx="269">
                  <c:v>6.01</c:v>
                </c:pt>
                <c:pt idx="270">
                  <c:v>6.62</c:v>
                </c:pt>
                <c:pt idx="271">
                  <c:v>11.07</c:v>
                </c:pt>
                <c:pt idx="272">
                  <c:v>3.18</c:v>
                </c:pt>
                <c:pt idx="273">
                  <c:v>7.54</c:v>
                </c:pt>
                <c:pt idx="274">
                  <c:v>8.44</c:v>
                </c:pt>
                <c:pt idx="275">
                  <c:v>10.96</c:v>
                </c:pt>
                <c:pt idx="276">
                  <c:v>6.32</c:v>
                </c:pt>
                <c:pt idx="277">
                  <c:v>8.24</c:v>
                </c:pt>
                <c:pt idx="278">
                  <c:v>9.64</c:v>
                </c:pt>
                <c:pt idx="279">
                  <c:v>10.76</c:v>
                </c:pt>
                <c:pt idx="280">
                  <c:v>5.95</c:v>
                </c:pt>
                <c:pt idx="281">
                  <c:v>8.77</c:v>
                </c:pt>
                <c:pt idx="282">
                  <c:v>5.83</c:v>
                </c:pt>
                <c:pt idx="283">
                  <c:v>6.6</c:v>
                </c:pt>
                <c:pt idx="284">
                  <c:v>8.49</c:v>
                </c:pt>
                <c:pt idx="285">
                  <c:v>7.33</c:v>
                </c:pt>
                <c:pt idx="286">
                  <c:v>8.3000000000000007</c:v>
                </c:pt>
                <c:pt idx="287">
                  <c:v>9.27</c:v>
                </c:pt>
                <c:pt idx="288">
                  <c:v>9.2899999999999991</c:v>
                </c:pt>
                <c:pt idx="289">
                  <c:v>7.6</c:v>
                </c:pt>
                <c:pt idx="290">
                  <c:v>3.67</c:v>
                </c:pt>
                <c:pt idx="291">
                  <c:v>6.48</c:v>
                </c:pt>
                <c:pt idx="292">
                  <c:v>8.15</c:v>
                </c:pt>
                <c:pt idx="293">
                  <c:v>4.17</c:v>
                </c:pt>
                <c:pt idx="294">
                  <c:v>10.82</c:v>
                </c:pt>
                <c:pt idx="295">
                  <c:v>5.28</c:v>
                </c:pt>
                <c:pt idx="296">
                  <c:v>6.44</c:v>
                </c:pt>
                <c:pt idx="297">
                  <c:v>9.91</c:v>
                </c:pt>
                <c:pt idx="298">
                  <c:v>6.64</c:v>
                </c:pt>
                <c:pt idx="299">
                  <c:v>5.24</c:v>
                </c:pt>
                <c:pt idx="300">
                  <c:v>6.9</c:v>
                </c:pt>
                <c:pt idx="301">
                  <c:v>8.43</c:v>
                </c:pt>
                <c:pt idx="302">
                  <c:v>6.17</c:v>
                </c:pt>
                <c:pt idx="303">
                  <c:v>7.93</c:v>
                </c:pt>
                <c:pt idx="304">
                  <c:v>5</c:v>
                </c:pt>
                <c:pt idx="305">
                  <c:v>8.85</c:v>
                </c:pt>
                <c:pt idx="306">
                  <c:v>10.36</c:v>
                </c:pt>
                <c:pt idx="307">
                  <c:v>10.63</c:v>
                </c:pt>
                <c:pt idx="308">
                  <c:v>13.18</c:v>
                </c:pt>
                <c:pt idx="309">
                  <c:v>9.31</c:v>
                </c:pt>
                <c:pt idx="310">
                  <c:v>7.55</c:v>
                </c:pt>
                <c:pt idx="311">
                  <c:v>8.81</c:v>
                </c:pt>
                <c:pt idx="312">
                  <c:v>6.89</c:v>
                </c:pt>
                <c:pt idx="313">
                  <c:v>7.64</c:v>
                </c:pt>
                <c:pt idx="314">
                  <c:v>5.51</c:v>
                </c:pt>
                <c:pt idx="315">
                  <c:v>8.85</c:v>
                </c:pt>
                <c:pt idx="316">
                  <c:v>7.81</c:v>
                </c:pt>
                <c:pt idx="317">
                  <c:v>9.16</c:v>
                </c:pt>
                <c:pt idx="318">
                  <c:v>10.119999999999999</c:v>
                </c:pt>
                <c:pt idx="319">
                  <c:v>8.33</c:v>
                </c:pt>
                <c:pt idx="320">
                  <c:v>5.49</c:v>
                </c:pt>
                <c:pt idx="321">
                  <c:v>7</c:v>
                </c:pt>
                <c:pt idx="322">
                  <c:v>5.6</c:v>
                </c:pt>
                <c:pt idx="323">
                  <c:v>6.89</c:v>
                </c:pt>
                <c:pt idx="324">
                  <c:v>11.8</c:v>
                </c:pt>
                <c:pt idx="325">
                  <c:v>5.29</c:v>
                </c:pt>
                <c:pt idx="326">
                  <c:v>10.11</c:v>
                </c:pt>
                <c:pt idx="327">
                  <c:v>6.69</c:v>
                </c:pt>
                <c:pt idx="328">
                  <c:v>8.48</c:v>
                </c:pt>
                <c:pt idx="329">
                  <c:v>7.37</c:v>
                </c:pt>
                <c:pt idx="330">
                  <c:v>8.56</c:v>
                </c:pt>
                <c:pt idx="331">
                  <c:v>7.42</c:v>
                </c:pt>
                <c:pt idx="332">
                  <c:v>5.79</c:v>
                </c:pt>
                <c:pt idx="333">
                  <c:v>6.9</c:v>
                </c:pt>
                <c:pt idx="334">
                  <c:v>6.71</c:v>
                </c:pt>
                <c:pt idx="335">
                  <c:v>7.06</c:v>
                </c:pt>
                <c:pt idx="336">
                  <c:v>6.78</c:v>
                </c:pt>
                <c:pt idx="337">
                  <c:v>7.16</c:v>
                </c:pt>
                <c:pt idx="338">
                  <c:v>8.3699999999999992</c:v>
                </c:pt>
                <c:pt idx="339">
                  <c:v>11.3</c:v>
                </c:pt>
                <c:pt idx="340">
                  <c:v>10.78</c:v>
                </c:pt>
                <c:pt idx="341">
                  <c:v>12.11</c:v>
                </c:pt>
                <c:pt idx="342">
                  <c:v>9.5500000000000007</c:v>
                </c:pt>
                <c:pt idx="343">
                  <c:v>5.51</c:v>
                </c:pt>
                <c:pt idx="344">
                  <c:v>10.55</c:v>
                </c:pt>
                <c:pt idx="345">
                  <c:v>7.69</c:v>
                </c:pt>
                <c:pt idx="346">
                  <c:v>9.39</c:v>
                </c:pt>
                <c:pt idx="347">
                  <c:v>5.69</c:v>
                </c:pt>
                <c:pt idx="348">
                  <c:v>7.38</c:v>
                </c:pt>
                <c:pt idx="349">
                  <c:v>10.53</c:v>
                </c:pt>
                <c:pt idx="350">
                  <c:v>9.2899999999999991</c:v>
                </c:pt>
                <c:pt idx="351">
                  <c:v>8.31</c:v>
                </c:pt>
                <c:pt idx="352">
                  <c:v>10.220000000000001</c:v>
                </c:pt>
                <c:pt idx="353">
                  <c:v>8.07</c:v>
                </c:pt>
                <c:pt idx="354">
                  <c:v>6.5</c:v>
                </c:pt>
                <c:pt idx="355">
                  <c:v>6.81</c:v>
                </c:pt>
                <c:pt idx="356">
                  <c:v>7.33</c:v>
                </c:pt>
                <c:pt idx="357">
                  <c:v>6.48</c:v>
                </c:pt>
                <c:pt idx="358">
                  <c:v>8.7100000000000009</c:v>
                </c:pt>
                <c:pt idx="359">
                  <c:v>7.83</c:v>
                </c:pt>
                <c:pt idx="360">
                  <c:v>7.87</c:v>
                </c:pt>
                <c:pt idx="361">
                  <c:v>7.81</c:v>
                </c:pt>
                <c:pt idx="362">
                  <c:v>6.36</c:v>
                </c:pt>
                <c:pt idx="363">
                  <c:v>5.13</c:v>
                </c:pt>
                <c:pt idx="364">
                  <c:v>9.6999999999999993</c:v>
                </c:pt>
                <c:pt idx="365">
                  <c:v>8.65</c:v>
                </c:pt>
                <c:pt idx="366">
                  <c:v>7.46</c:v>
                </c:pt>
                <c:pt idx="367">
                  <c:v>8.32</c:v>
                </c:pt>
                <c:pt idx="368">
                  <c:v>5.42</c:v>
                </c:pt>
                <c:pt idx="369">
                  <c:v>7.67</c:v>
                </c:pt>
                <c:pt idx="370">
                  <c:v>11.32</c:v>
                </c:pt>
                <c:pt idx="371">
                  <c:v>10.94</c:v>
                </c:pt>
                <c:pt idx="372">
                  <c:v>6.66</c:v>
                </c:pt>
                <c:pt idx="373">
                  <c:v>6.14</c:v>
                </c:pt>
                <c:pt idx="374">
                  <c:v>7.33</c:v>
                </c:pt>
                <c:pt idx="375">
                  <c:v>7.12</c:v>
                </c:pt>
                <c:pt idx="376">
                  <c:v>6.66</c:v>
                </c:pt>
                <c:pt idx="377">
                  <c:v>7.73</c:v>
                </c:pt>
                <c:pt idx="378">
                  <c:v>7.82</c:v>
                </c:pt>
                <c:pt idx="379">
                  <c:v>9</c:v>
                </c:pt>
                <c:pt idx="380">
                  <c:v>9.43</c:v>
                </c:pt>
                <c:pt idx="381">
                  <c:v>10.11</c:v>
                </c:pt>
                <c:pt idx="382">
                  <c:v>10.119999999999999</c:v>
                </c:pt>
                <c:pt idx="383">
                  <c:v>7.74</c:v>
                </c:pt>
                <c:pt idx="384">
                  <c:v>9.1999999999999993</c:v>
                </c:pt>
                <c:pt idx="385">
                  <c:v>10.5</c:v>
                </c:pt>
                <c:pt idx="386">
                  <c:v>4.0199999999999996</c:v>
                </c:pt>
                <c:pt idx="387">
                  <c:v>6.44</c:v>
                </c:pt>
                <c:pt idx="388">
                  <c:v>9.39</c:v>
                </c:pt>
                <c:pt idx="389">
                  <c:v>5.43</c:v>
                </c:pt>
                <c:pt idx="390">
                  <c:v>9.83</c:v>
                </c:pt>
                <c:pt idx="391">
                  <c:v>7.92</c:v>
                </c:pt>
                <c:pt idx="392">
                  <c:v>9.35</c:v>
                </c:pt>
                <c:pt idx="393">
                  <c:v>7.21</c:v>
                </c:pt>
                <c:pt idx="394">
                  <c:v>8.4499999999999993</c:v>
                </c:pt>
                <c:pt idx="395">
                  <c:v>9.56</c:v>
                </c:pt>
                <c:pt idx="396">
                  <c:v>8.34</c:v>
                </c:pt>
                <c:pt idx="397">
                  <c:v>9.39</c:v>
                </c:pt>
                <c:pt idx="398">
                  <c:v>7.69</c:v>
                </c:pt>
                <c:pt idx="399">
                  <c:v>8.17</c:v>
                </c:pt>
                <c:pt idx="400">
                  <c:v>4.33</c:v>
                </c:pt>
                <c:pt idx="401">
                  <c:v>7.98</c:v>
                </c:pt>
                <c:pt idx="402">
                  <c:v>9.65</c:v>
                </c:pt>
                <c:pt idx="403">
                  <c:v>8.36</c:v>
                </c:pt>
                <c:pt idx="404">
                  <c:v>6.79</c:v>
                </c:pt>
                <c:pt idx="405">
                  <c:v>9.4</c:v>
                </c:pt>
                <c:pt idx="406">
                  <c:v>12.04</c:v>
                </c:pt>
                <c:pt idx="407">
                  <c:v>9.43</c:v>
                </c:pt>
                <c:pt idx="408">
                  <c:v>7.43</c:v>
                </c:pt>
                <c:pt idx="409">
                  <c:v>9.3699999999999992</c:v>
                </c:pt>
                <c:pt idx="410">
                  <c:v>9.3699999999999992</c:v>
                </c:pt>
                <c:pt idx="411">
                  <c:v>5.94</c:v>
                </c:pt>
                <c:pt idx="412">
                  <c:v>9.9700000000000006</c:v>
                </c:pt>
                <c:pt idx="413">
                  <c:v>6.99</c:v>
                </c:pt>
                <c:pt idx="414">
                  <c:v>5.15</c:v>
                </c:pt>
                <c:pt idx="415">
                  <c:v>6.62</c:v>
                </c:pt>
                <c:pt idx="416">
                  <c:v>7.96</c:v>
                </c:pt>
                <c:pt idx="417">
                  <c:v>10</c:v>
                </c:pt>
                <c:pt idx="418">
                  <c:v>8.01</c:v>
                </c:pt>
                <c:pt idx="419">
                  <c:v>8.23</c:v>
                </c:pt>
                <c:pt idx="420">
                  <c:v>10.32</c:v>
                </c:pt>
                <c:pt idx="421">
                  <c:v>10.91</c:v>
                </c:pt>
                <c:pt idx="422">
                  <c:v>10.07</c:v>
                </c:pt>
                <c:pt idx="423">
                  <c:v>6.58</c:v>
                </c:pt>
                <c:pt idx="424">
                  <c:v>8.6</c:v>
                </c:pt>
                <c:pt idx="425">
                  <c:v>8.61</c:v>
                </c:pt>
                <c:pt idx="426">
                  <c:v>6.11</c:v>
                </c:pt>
                <c:pt idx="427">
                  <c:v>8.82</c:v>
                </c:pt>
                <c:pt idx="428">
                  <c:v>7.99</c:v>
                </c:pt>
                <c:pt idx="429">
                  <c:v>5.81</c:v>
                </c:pt>
                <c:pt idx="430">
                  <c:v>5.68</c:v>
                </c:pt>
                <c:pt idx="431">
                  <c:v>10.01</c:v>
                </c:pt>
                <c:pt idx="432">
                  <c:v>7.42</c:v>
                </c:pt>
                <c:pt idx="433">
                  <c:v>7.25</c:v>
                </c:pt>
                <c:pt idx="434">
                  <c:v>9.39</c:v>
                </c:pt>
                <c:pt idx="435">
                  <c:v>10.88</c:v>
                </c:pt>
                <c:pt idx="436">
                  <c:v>7.16</c:v>
                </c:pt>
                <c:pt idx="437">
                  <c:v>7.59</c:v>
                </c:pt>
                <c:pt idx="438">
                  <c:v>6.83</c:v>
                </c:pt>
                <c:pt idx="439">
                  <c:v>6.42</c:v>
                </c:pt>
                <c:pt idx="440">
                  <c:v>6.7</c:v>
                </c:pt>
                <c:pt idx="441">
                  <c:v>8.43</c:v>
                </c:pt>
                <c:pt idx="442">
                  <c:v>5.62</c:v>
                </c:pt>
                <c:pt idx="443">
                  <c:v>7.45</c:v>
                </c:pt>
                <c:pt idx="444">
                  <c:v>8.67</c:v>
                </c:pt>
                <c:pt idx="445">
                  <c:v>10.119999999999999</c:v>
                </c:pt>
                <c:pt idx="446">
                  <c:v>7.82</c:v>
                </c:pt>
                <c:pt idx="447">
                  <c:v>7.68</c:v>
                </c:pt>
                <c:pt idx="448">
                  <c:v>6.76</c:v>
                </c:pt>
                <c:pt idx="449">
                  <c:v>9.66</c:v>
                </c:pt>
                <c:pt idx="450">
                  <c:v>8.0299999999999994</c:v>
                </c:pt>
                <c:pt idx="451">
                  <c:v>7.89</c:v>
                </c:pt>
                <c:pt idx="452">
                  <c:v>7.57</c:v>
                </c:pt>
                <c:pt idx="453">
                  <c:v>9.35</c:v>
                </c:pt>
                <c:pt idx="454">
                  <c:v>5.7</c:v>
                </c:pt>
                <c:pt idx="455">
                  <c:v>8.34</c:v>
                </c:pt>
                <c:pt idx="456">
                  <c:v>11.01</c:v>
                </c:pt>
                <c:pt idx="457">
                  <c:v>9.51</c:v>
                </c:pt>
                <c:pt idx="458">
                  <c:v>7.77</c:v>
                </c:pt>
                <c:pt idx="459">
                  <c:v>8.73</c:v>
                </c:pt>
                <c:pt idx="460">
                  <c:v>9.1300000000000008</c:v>
                </c:pt>
                <c:pt idx="461">
                  <c:v>8.26</c:v>
                </c:pt>
                <c:pt idx="462">
                  <c:v>6.74</c:v>
                </c:pt>
                <c:pt idx="463">
                  <c:v>7.53</c:v>
                </c:pt>
                <c:pt idx="464">
                  <c:v>10.25</c:v>
                </c:pt>
                <c:pt idx="465">
                  <c:v>3.44</c:v>
                </c:pt>
                <c:pt idx="466">
                  <c:v>8.33</c:v>
                </c:pt>
                <c:pt idx="467">
                  <c:v>10.71</c:v>
                </c:pt>
                <c:pt idx="468">
                  <c:v>10.09</c:v>
                </c:pt>
                <c:pt idx="469">
                  <c:v>4.87</c:v>
                </c:pt>
                <c:pt idx="470">
                  <c:v>11</c:v>
                </c:pt>
                <c:pt idx="471">
                  <c:v>7.61</c:v>
                </c:pt>
                <c:pt idx="472">
                  <c:v>9.8000000000000007</c:v>
                </c:pt>
                <c:pt idx="473">
                  <c:v>7.54</c:v>
                </c:pt>
                <c:pt idx="474">
                  <c:v>9.7899999999999991</c:v>
                </c:pt>
                <c:pt idx="475">
                  <c:v>6.66</c:v>
                </c:pt>
                <c:pt idx="476">
                  <c:v>9.75</c:v>
                </c:pt>
                <c:pt idx="477">
                  <c:v>8.51</c:v>
                </c:pt>
                <c:pt idx="478">
                  <c:v>4.3099999999999996</c:v>
                </c:pt>
                <c:pt idx="479">
                  <c:v>8.5500000000000007</c:v>
                </c:pt>
                <c:pt idx="480">
                  <c:v>8.98</c:v>
                </c:pt>
                <c:pt idx="481">
                  <c:v>10.5</c:v>
                </c:pt>
                <c:pt idx="482">
                  <c:v>7.35</c:v>
                </c:pt>
                <c:pt idx="483">
                  <c:v>5.83</c:v>
                </c:pt>
                <c:pt idx="484">
                  <c:v>8.52</c:v>
                </c:pt>
                <c:pt idx="485">
                  <c:v>10.34</c:v>
                </c:pt>
                <c:pt idx="486">
                  <c:v>9.42</c:v>
                </c:pt>
                <c:pt idx="487">
                  <c:v>8.14</c:v>
                </c:pt>
                <c:pt idx="488">
                  <c:v>4.5599999999999996</c:v>
                </c:pt>
                <c:pt idx="489">
                  <c:v>11.06</c:v>
                </c:pt>
                <c:pt idx="490">
                  <c:v>8.33</c:v>
                </c:pt>
                <c:pt idx="491">
                  <c:v>4.5599999999999996</c:v>
                </c:pt>
                <c:pt idx="492">
                  <c:v>8.02</c:v>
                </c:pt>
                <c:pt idx="493">
                  <c:v>7.46</c:v>
                </c:pt>
                <c:pt idx="494">
                  <c:v>8.44</c:v>
                </c:pt>
                <c:pt idx="495">
                  <c:v>8.5</c:v>
                </c:pt>
                <c:pt idx="496">
                  <c:v>11.1</c:v>
                </c:pt>
                <c:pt idx="497">
                  <c:v>10.59</c:v>
                </c:pt>
                <c:pt idx="498">
                  <c:v>6.16</c:v>
                </c:pt>
                <c:pt idx="499">
                  <c:v>6.04</c:v>
                </c:pt>
                <c:pt idx="500">
                  <c:v>5.55</c:v>
                </c:pt>
                <c:pt idx="501">
                  <c:v>7.46</c:v>
                </c:pt>
                <c:pt idx="502">
                  <c:v>9.49</c:v>
                </c:pt>
                <c:pt idx="503">
                  <c:v>6.53</c:v>
                </c:pt>
                <c:pt idx="504">
                  <c:v>7.44</c:v>
                </c:pt>
                <c:pt idx="505">
                  <c:v>11.07</c:v>
                </c:pt>
                <c:pt idx="506">
                  <c:v>1.64</c:v>
                </c:pt>
                <c:pt idx="507">
                  <c:v>5.81</c:v>
                </c:pt>
                <c:pt idx="508">
                  <c:v>6</c:v>
                </c:pt>
                <c:pt idx="509">
                  <c:v>7.94</c:v>
                </c:pt>
                <c:pt idx="510">
                  <c:v>10.97</c:v>
                </c:pt>
                <c:pt idx="511">
                  <c:v>9.49</c:v>
                </c:pt>
                <c:pt idx="512">
                  <c:v>7.75</c:v>
                </c:pt>
                <c:pt idx="513">
                  <c:v>7.96</c:v>
                </c:pt>
                <c:pt idx="514">
                  <c:v>5.95</c:v>
                </c:pt>
                <c:pt idx="515">
                  <c:v>5.53</c:v>
                </c:pt>
                <c:pt idx="516">
                  <c:v>5.71</c:v>
                </c:pt>
                <c:pt idx="517">
                  <c:v>9.6</c:v>
                </c:pt>
                <c:pt idx="518">
                  <c:v>5.49</c:v>
                </c:pt>
                <c:pt idx="519">
                  <c:v>8.7200000000000006</c:v>
                </c:pt>
                <c:pt idx="520">
                  <c:v>6.19</c:v>
                </c:pt>
                <c:pt idx="521">
                  <c:v>8.94</c:v>
                </c:pt>
                <c:pt idx="522">
                  <c:v>5.72</c:v>
                </c:pt>
                <c:pt idx="523">
                  <c:v>9.6300000000000008</c:v>
                </c:pt>
                <c:pt idx="524">
                  <c:v>6.5</c:v>
                </c:pt>
                <c:pt idx="525">
                  <c:v>7.46</c:v>
                </c:pt>
                <c:pt idx="526">
                  <c:v>9.99</c:v>
                </c:pt>
                <c:pt idx="527">
                  <c:v>9.0500000000000007</c:v>
                </c:pt>
                <c:pt idx="528">
                  <c:v>7.2</c:v>
                </c:pt>
                <c:pt idx="529">
                  <c:v>6.39</c:v>
                </c:pt>
                <c:pt idx="530">
                  <c:v>7.7</c:v>
                </c:pt>
                <c:pt idx="531">
                  <c:v>6.18</c:v>
                </c:pt>
                <c:pt idx="532">
                  <c:v>6.97</c:v>
                </c:pt>
                <c:pt idx="533">
                  <c:v>10.16</c:v>
                </c:pt>
                <c:pt idx="534">
                  <c:v>6.09</c:v>
                </c:pt>
                <c:pt idx="535">
                  <c:v>9.3699999999999992</c:v>
                </c:pt>
                <c:pt idx="536">
                  <c:v>8.48</c:v>
                </c:pt>
                <c:pt idx="537">
                  <c:v>5.09</c:v>
                </c:pt>
                <c:pt idx="538">
                  <c:v>7.22</c:v>
                </c:pt>
                <c:pt idx="539">
                  <c:v>9.98</c:v>
                </c:pt>
                <c:pt idx="540">
                  <c:v>10.66</c:v>
                </c:pt>
                <c:pt idx="541">
                  <c:v>7.34</c:v>
                </c:pt>
                <c:pt idx="542">
                  <c:v>3.8</c:v>
                </c:pt>
                <c:pt idx="543">
                  <c:v>7.91</c:v>
                </c:pt>
                <c:pt idx="544">
                  <c:v>7.89</c:v>
                </c:pt>
                <c:pt idx="545">
                  <c:v>9.24</c:v>
                </c:pt>
                <c:pt idx="546">
                  <c:v>12.28</c:v>
                </c:pt>
                <c:pt idx="547">
                  <c:v>10.62</c:v>
                </c:pt>
                <c:pt idx="548">
                  <c:v>10.51</c:v>
                </c:pt>
                <c:pt idx="549">
                  <c:v>6.04</c:v>
                </c:pt>
                <c:pt idx="550">
                  <c:v>8.99</c:v>
                </c:pt>
                <c:pt idx="551">
                  <c:v>12.98</c:v>
                </c:pt>
                <c:pt idx="552">
                  <c:v>9.2799999999999994</c:v>
                </c:pt>
                <c:pt idx="553">
                  <c:v>7.04</c:v>
                </c:pt>
                <c:pt idx="554">
                  <c:v>6.24</c:v>
                </c:pt>
                <c:pt idx="555">
                  <c:v>8.14</c:v>
                </c:pt>
                <c:pt idx="556">
                  <c:v>12.51</c:v>
                </c:pt>
                <c:pt idx="557">
                  <c:v>7.62</c:v>
                </c:pt>
                <c:pt idx="558">
                  <c:v>5.46</c:v>
                </c:pt>
                <c:pt idx="559">
                  <c:v>7.98</c:v>
                </c:pt>
                <c:pt idx="560">
                  <c:v>3.38</c:v>
                </c:pt>
                <c:pt idx="561">
                  <c:v>3.88</c:v>
                </c:pt>
                <c:pt idx="562">
                  <c:v>7.1</c:v>
                </c:pt>
                <c:pt idx="563">
                  <c:v>7.06</c:v>
                </c:pt>
                <c:pt idx="564">
                  <c:v>8.4600000000000009</c:v>
                </c:pt>
                <c:pt idx="565">
                  <c:v>10.88</c:v>
                </c:pt>
                <c:pt idx="566">
                  <c:v>10.94</c:v>
                </c:pt>
                <c:pt idx="567">
                  <c:v>11.2</c:v>
                </c:pt>
                <c:pt idx="568">
                  <c:v>7.05</c:v>
                </c:pt>
                <c:pt idx="569">
                  <c:v>10.81</c:v>
                </c:pt>
                <c:pt idx="570">
                  <c:v>13.26</c:v>
                </c:pt>
                <c:pt idx="571">
                  <c:v>9.27</c:v>
                </c:pt>
                <c:pt idx="572">
                  <c:v>8.64</c:v>
                </c:pt>
                <c:pt idx="573">
                  <c:v>8.84</c:v>
                </c:pt>
                <c:pt idx="574">
                  <c:v>9.34</c:v>
                </c:pt>
                <c:pt idx="575">
                  <c:v>6.89</c:v>
                </c:pt>
                <c:pt idx="576">
                  <c:v>8.86</c:v>
                </c:pt>
                <c:pt idx="577">
                  <c:v>7.04</c:v>
                </c:pt>
                <c:pt idx="578">
                  <c:v>8.4</c:v>
                </c:pt>
                <c:pt idx="579">
                  <c:v>8.0500000000000007</c:v>
                </c:pt>
                <c:pt idx="580">
                  <c:v>9.41</c:v>
                </c:pt>
                <c:pt idx="581">
                  <c:v>6.43</c:v>
                </c:pt>
                <c:pt idx="582">
                  <c:v>4.58</c:v>
                </c:pt>
                <c:pt idx="583">
                  <c:v>10.28</c:v>
                </c:pt>
                <c:pt idx="584">
                  <c:v>7.38</c:v>
                </c:pt>
                <c:pt idx="585">
                  <c:v>8.4600000000000009</c:v>
                </c:pt>
                <c:pt idx="586">
                  <c:v>9.34</c:v>
                </c:pt>
                <c:pt idx="587">
                  <c:v>11.02</c:v>
                </c:pt>
                <c:pt idx="588">
                  <c:v>8.2799999999999994</c:v>
                </c:pt>
                <c:pt idx="589">
                  <c:v>7.14</c:v>
                </c:pt>
                <c:pt idx="590">
                  <c:v>8.3000000000000007</c:v>
                </c:pt>
                <c:pt idx="591">
                  <c:v>4.6900000000000004</c:v>
                </c:pt>
                <c:pt idx="592">
                  <c:v>10.029999999999999</c:v>
                </c:pt>
                <c:pt idx="593">
                  <c:v>9.6999999999999993</c:v>
                </c:pt>
                <c:pt idx="594">
                  <c:v>9.15</c:v>
                </c:pt>
                <c:pt idx="595">
                  <c:v>7.35</c:v>
                </c:pt>
                <c:pt idx="596">
                  <c:v>7.63</c:v>
                </c:pt>
                <c:pt idx="597">
                  <c:v>8.4600000000000009</c:v>
                </c:pt>
                <c:pt idx="598">
                  <c:v>9.01</c:v>
                </c:pt>
                <c:pt idx="599">
                  <c:v>5.81</c:v>
                </c:pt>
                <c:pt idx="600">
                  <c:v>6.35</c:v>
                </c:pt>
                <c:pt idx="601">
                  <c:v>6.27</c:v>
                </c:pt>
                <c:pt idx="602">
                  <c:v>10.89</c:v>
                </c:pt>
                <c:pt idx="603">
                  <c:v>10</c:v>
                </c:pt>
                <c:pt idx="604">
                  <c:v>11.07</c:v>
                </c:pt>
                <c:pt idx="605">
                  <c:v>8.25</c:v>
                </c:pt>
                <c:pt idx="606">
                  <c:v>11.09</c:v>
                </c:pt>
                <c:pt idx="607">
                  <c:v>10.5</c:v>
                </c:pt>
                <c:pt idx="608">
                  <c:v>6.11</c:v>
                </c:pt>
                <c:pt idx="609">
                  <c:v>7.42</c:v>
                </c:pt>
                <c:pt idx="610">
                  <c:v>11.27</c:v>
                </c:pt>
                <c:pt idx="611">
                  <c:v>9.89</c:v>
                </c:pt>
                <c:pt idx="612">
                  <c:v>2.4</c:v>
                </c:pt>
                <c:pt idx="613">
                  <c:v>8.6199999999999992</c:v>
                </c:pt>
                <c:pt idx="614">
                  <c:v>14.23</c:v>
                </c:pt>
                <c:pt idx="615">
                  <c:v>10.36</c:v>
                </c:pt>
                <c:pt idx="616">
                  <c:v>5.94</c:v>
                </c:pt>
                <c:pt idx="617">
                  <c:v>7.04</c:v>
                </c:pt>
                <c:pt idx="618">
                  <c:v>7.66</c:v>
                </c:pt>
                <c:pt idx="619">
                  <c:v>5.38</c:v>
                </c:pt>
                <c:pt idx="620">
                  <c:v>7.26</c:v>
                </c:pt>
                <c:pt idx="621">
                  <c:v>7.62</c:v>
                </c:pt>
                <c:pt idx="622">
                  <c:v>9.2899999999999991</c:v>
                </c:pt>
                <c:pt idx="623">
                  <c:v>7.35</c:v>
                </c:pt>
                <c:pt idx="624">
                  <c:v>7.67</c:v>
                </c:pt>
                <c:pt idx="625">
                  <c:v>5.95</c:v>
                </c:pt>
                <c:pt idx="626">
                  <c:v>11.11</c:v>
                </c:pt>
                <c:pt idx="627">
                  <c:v>5.32</c:v>
                </c:pt>
                <c:pt idx="628">
                  <c:v>9.44</c:v>
                </c:pt>
                <c:pt idx="629">
                  <c:v>6.91</c:v>
                </c:pt>
                <c:pt idx="630">
                  <c:v>8.06</c:v>
                </c:pt>
                <c:pt idx="631">
                  <c:v>10.59</c:v>
                </c:pt>
                <c:pt idx="632">
                  <c:v>8.6300000000000008</c:v>
                </c:pt>
                <c:pt idx="633">
                  <c:v>7.96</c:v>
                </c:pt>
                <c:pt idx="634">
                  <c:v>7.82</c:v>
                </c:pt>
                <c:pt idx="635">
                  <c:v>8.2200000000000006</c:v>
                </c:pt>
                <c:pt idx="636">
                  <c:v>7.69</c:v>
                </c:pt>
                <c:pt idx="637">
                  <c:v>10.55</c:v>
                </c:pt>
                <c:pt idx="638">
                  <c:v>7.28</c:v>
                </c:pt>
                <c:pt idx="639">
                  <c:v>10.199999999999999</c:v>
                </c:pt>
                <c:pt idx="640">
                  <c:v>8.33</c:v>
                </c:pt>
                <c:pt idx="641">
                  <c:v>5.42</c:v>
                </c:pt>
                <c:pt idx="642">
                  <c:v>6.8</c:v>
                </c:pt>
                <c:pt idx="643">
                  <c:v>5.16</c:v>
                </c:pt>
                <c:pt idx="644">
                  <c:v>6.89</c:v>
                </c:pt>
                <c:pt idx="645">
                  <c:v>8.61</c:v>
                </c:pt>
                <c:pt idx="646">
                  <c:v>8.2799999999999994</c:v>
                </c:pt>
                <c:pt idx="647">
                  <c:v>8</c:v>
                </c:pt>
                <c:pt idx="648">
                  <c:v>11</c:v>
                </c:pt>
                <c:pt idx="649">
                  <c:v>7.3</c:v>
                </c:pt>
                <c:pt idx="650">
                  <c:v>10.050000000000001</c:v>
                </c:pt>
                <c:pt idx="651">
                  <c:v>5.63</c:v>
                </c:pt>
                <c:pt idx="652">
                  <c:v>10.210000000000001</c:v>
                </c:pt>
                <c:pt idx="653">
                  <c:v>10.19</c:v>
                </c:pt>
                <c:pt idx="654">
                  <c:v>10.97</c:v>
                </c:pt>
                <c:pt idx="655">
                  <c:v>7.2</c:v>
                </c:pt>
                <c:pt idx="656">
                  <c:v>5.84</c:v>
                </c:pt>
                <c:pt idx="657">
                  <c:v>9.4700000000000006</c:v>
                </c:pt>
                <c:pt idx="658">
                  <c:v>7.17</c:v>
                </c:pt>
                <c:pt idx="659">
                  <c:v>9.27</c:v>
                </c:pt>
                <c:pt idx="660">
                  <c:v>10.5</c:v>
                </c:pt>
                <c:pt idx="661">
                  <c:v>7.76</c:v>
                </c:pt>
                <c:pt idx="662">
                  <c:v>8.1999999999999993</c:v>
                </c:pt>
                <c:pt idx="663">
                  <c:v>10.42</c:v>
                </c:pt>
                <c:pt idx="664">
                  <c:v>5.79</c:v>
                </c:pt>
                <c:pt idx="665">
                  <c:v>5.67</c:v>
                </c:pt>
                <c:pt idx="666">
                  <c:v>8.51</c:v>
                </c:pt>
                <c:pt idx="667">
                  <c:v>6.38</c:v>
                </c:pt>
                <c:pt idx="668">
                  <c:v>7.74</c:v>
                </c:pt>
                <c:pt idx="669">
                  <c:v>4.6100000000000003</c:v>
                </c:pt>
                <c:pt idx="670">
                  <c:v>6.7</c:v>
                </c:pt>
                <c:pt idx="671">
                  <c:v>9.7200000000000006</c:v>
                </c:pt>
                <c:pt idx="672">
                  <c:v>6.26</c:v>
                </c:pt>
                <c:pt idx="673">
                  <c:v>7.72</c:v>
                </c:pt>
                <c:pt idx="674">
                  <c:v>11.59</c:v>
                </c:pt>
                <c:pt idx="675">
                  <c:v>10.32</c:v>
                </c:pt>
                <c:pt idx="676">
                  <c:v>4.22</c:v>
                </c:pt>
                <c:pt idx="677">
                  <c:v>6.7</c:v>
                </c:pt>
                <c:pt idx="678">
                  <c:v>8.51</c:v>
                </c:pt>
                <c:pt idx="679">
                  <c:v>10.7</c:v>
                </c:pt>
                <c:pt idx="680">
                  <c:v>8.16</c:v>
                </c:pt>
                <c:pt idx="681">
                  <c:v>9.93</c:v>
                </c:pt>
                <c:pt idx="682">
                  <c:v>9.7100000000000009</c:v>
                </c:pt>
                <c:pt idx="683">
                  <c:v>8.7899999999999991</c:v>
                </c:pt>
                <c:pt idx="684">
                  <c:v>9.64</c:v>
                </c:pt>
                <c:pt idx="685">
                  <c:v>7.17</c:v>
                </c:pt>
                <c:pt idx="686">
                  <c:v>6.44</c:v>
                </c:pt>
                <c:pt idx="687">
                  <c:v>8.64</c:v>
                </c:pt>
                <c:pt idx="688">
                  <c:v>8.1999999999999993</c:v>
                </c:pt>
                <c:pt idx="689">
                  <c:v>8.42</c:v>
                </c:pt>
                <c:pt idx="690">
                  <c:v>10.33</c:v>
                </c:pt>
                <c:pt idx="691">
                  <c:v>9.24</c:v>
                </c:pt>
                <c:pt idx="692">
                  <c:v>9.6</c:v>
                </c:pt>
                <c:pt idx="693">
                  <c:v>6.29</c:v>
                </c:pt>
                <c:pt idx="694">
                  <c:v>6.3</c:v>
                </c:pt>
                <c:pt idx="695">
                  <c:v>7.02</c:v>
                </c:pt>
                <c:pt idx="696">
                  <c:v>11.8</c:v>
                </c:pt>
                <c:pt idx="697">
                  <c:v>4.9400000000000004</c:v>
                </c:pt>
                <c:pt idx="698">
                  <c:v>4.57</c:v>
                </c:pt>
                <c:pt idx="699">
                  <c:v>11.02</c:v>
                </c:pt>
                <c:pt idx="700">
                  <c:v>6.76</c:v>
                </c:pt>
                <c:pt idx="701">
                  <c:v>5.97</c:v>
                </c:pt>
                <c:pt idx="702">
                  <c:v>8.0299999999999994</c:v>
                </c:pt>
                <c:pt idx="703">
                  <c:v>6.48</c:v>
                </c:pt>
                <c:pt idx="704">
                  <c:v>8.74</c:v>
                </c:pt>
                <c:pt idx="705">
                  <c:v>8.57</c:v>
                </c:pt>
                <c:pt idx="706">
                  <c:v>10.74</c:v>
                </c:pt>
                <c:pt idx="707">
                  <c:v>10.14</c:v>
                </c:pt>
                <c:pt idx="708">
                  <c:v>7.46</c:v>
                </c:pt>
                <c:pt idx="709">
                  <c:v>9.14</c:v>
                </c:pt>
                <c:pt idx="710">
                  <c:v>7.53</c:v>
                </c:pt>
                <c:pt idx="711">
                  <c:v>9.01</c:v>
                </c:pt>
                <c:pt idx="712">
                  <c:v>10.91</c:v>
                </c:pt>
                <c:pt idx="713">
                  <c:v>6.23</c:v>
                </c:pt>
                <c:pt idx="714">
                  <c:v>10.31</c:v>
                </c:pt>
                <c:pt idx="715">
                  <c:v>5.49</c:v>
                </c:pt>
                <c:pt idx="716">
                  <c:v>7.69</c:v>
                </c:pt>
                <c:pt idx="717">
                  <c:v>6.98</c:v>
                </c:pt>
                <c:pt idx="718">
                  <c:v>8.02</c:v>
                </c:pt>
                <c:pt idx="719">
                  <c:v>10.71</c:v>
                </c:pt>
                <c:pt idx="720">
                  <c:v>7.64</c:v>
                </c:pt>
                <c:pt idx="721">
                  <c:v>11.43</c:v>
                </c:pt>
                <c:pt idx="722">
                  <c:v>10.01</c:v>
                </c:pt>
                <c:pt idx="723">
                  <c:v>8.6</c:v>
                </c:pt>
                <c:pt idx="724">
                  <c:v>8.36</c:v>
                </c:pt>
                <c:pt idx="725">
                  <c:v>10.56</c:v>
                </c:pt>
                <c:pt idx="726">
                  <c:v>9.65</c:v>
                </c:pt>
                <c:pt idx="727">
                  <c:v>6.37</c:v>
                </c:pt>
                <c:pt idx="728">
                  <c:v>7.21</c:v>
                </c:pt>
                <c:pt idx="729">
                  <c:v>7.9</c:v>
                </c:pt>
                <c:pt idx="730">
                  <c:v>5.51</c:v>
                </c:pt>
                <c:pt idx="731">
                  <c:v>10.71</c:v>
                </c:pt>
                <c:pt idx="732">
                  <c:v>4.53</c:v>
                </c:pt>
                <c:pt idx="733">
                  <c:v>8.3000000000000007</c:v>
                </c:pt>
                <c:pt idx="734">
                  <c:v>7.43</c:v>
                </c:pt>
                <c:pt idx="735">
                  <c:v>10.42</c:v>
                </c:pt>
                <c:pt idx="736">
                  <c:v>7.41</c:v>
                </c:pt>
                <c:pt idx="737">
                  <c:v>7.27</c:v>
                </c:pt>
                <c:pt idx="738">
                  <c:v>9.15</c:v>
                </c:pt>
                <c:pt idx="739">
                  <c:v>14.01</c:v>
                </c:pt>
                <c:pt idx="740">
                  <c:v>5.17</c:v>
                </c:pt>
                <c:pt idx="741">
                  <c:v>5.16</c:v>
                </c:pt>
                <c:pt idx="742">
                  <c:v>10.16</c:v>
                </c:pt>
                <c:pt idx="743">
                  <c:v>7.35</c:v>
                </c:pt>
                <c:pt idx="744">
                  <c:v>10.36</c:v>
                </c:pt>
                <c:pt idx="745">
                  <c:v>3.2</c:v>
                </c:pt>
                <c:pt idx="746">
                  <c:v>5.27</c:v>
                </c:pt>
                <c:pt idx="747">
                  <c:v>12.34</c:v>
                </c:pt>
                <c:pt idx="748">
                  <c:v>3.91</c:v>
                </c:pt>
                <c:pt idx="749">
                  <c:v>9.4499999999999993</c:v>
                </c:pt>
                <c:pt idx="750">
                  <c:v>6.1</c:v>
                </c:pt>
                <c:pt idx="751">
                  <c:v>10.34</c:v>
                </c:pt>
                <c:pt idx="752">
                  <c:v>11.89</c:v>
                </c:pt>
                <c:pt idx="753">
                  <c:v>6.77</c:v>
                </c:pt>
                <c:pt idx="754">
                  <c:v>8.2200000000000006</c:v>
                </c:pt>
                <c:pt idx="755">
                  <c:v>8.6999999999999993</c:v>
                </c:pt>
                <c:pt idx="756">
                  <c:v>8.7200000000000006</c:v>
                </c:pt>
                <c:pt idx="757">
                  <c:v>6.61</c:v>
                </c:pt>
                <c:pt idx="758">
                  <c:v>9.5</c:v>
                </c:pt>
                <c:pt idx="759">
                  <c:v>7.56</c:v>
                </c:pt>
                <c:pt idx="760">
                  <c:v>5.07</c:v>
                </c:pt>
                <c:pt idx="761">
                  <c:v>12.23</c:v>
                </c:pt>
                <c:pt idx="762">
                  <c:v>12.59</c:v>
                </c:pt>
                <c:pt idx="763">
                  <c:v>5.88</c:v>
                </c:pt>
                <c:pt idx="764">
                  <c:v>9.24</c:v>
                </c:pt>
                <c:pt idx="765">
                  <c:v>9.18</c:v>
                </c:pt>
                <c:pt idx="766">
                  <c:v>8.8699999999999992</c:v>
                </c:pt>
                <c:pt idx="767">
                  <c:v>6.17</c:v>
                </c:pt>
                <c:pt idx="768">
                  <c:v>4.8899999999999997</c:v>
                </c:pt>
                <c:pt idx="769">
                  <c:v>8.3000000000000007</c:v>
                </c:pt>
                <c:pt idx="770">
                  <c:v>7.53</c:v>
                </c:pt>
                <c:pt idx="771">
                  <c:v>10.5</c:v>
                </c:pt>
                <c:pt idx="772">
                  <c:v>9.33</c:v>
                </c:pt>
                <c:pt idx="773">
                  <c:v>4.07</c:v>
                </c:pt>
                <c:pt idx="774">
                  <c:v>7.35</c:v>
                </c:pt>
                <c:pt idx="775">
                  <c:v>6.95</c:v>
                </c:pt>
                <c:pt idx="776">
                  <c:v>9.16</c:v>
                </c:pt>
                <c:pt idx="777">
                  <c:v>8.76</c:v>
                </c:pt>
                <c:pt idx="778">
                  <c:v>8.1</c:v>
                </c:pt>
                <c:pt idx="779">
                  <c:v>9</c:v>
                </c:pt>
                <c:pt idx="780">
                  <c:v>9.48</c:v>
                </c:pt>
                <c:pt idx="781">
                  <c:v>7.89</c:v>
                </c:pt>
                <c:pt idx="782">
                  <c:v>6.74</c:v>
                </c:pt>
                <c:pt idx="783">
                  <c:v>8.3699999999999992</c:v>
                </c:pt>
                <c:pt idx="784">
                  <c:v>6.78</c:v>
                </c:pt>
                <c:pt idx="785">
                  <c:v>7.94</c:v>
                </c:pt>
                <c:pt idx="786">
                  <c:v>6.27</c:v>
                </c:pt>
                <c:pt idx="787">
                  <c:v>11.02</c:v>
                </c:pt>
                <c:pt idx="788">
                  <c:v>5.14</c:v>
                </c:pt>
                <c:pt idx="789">
                  <c:v>9.1199999999999992</c:v>
                </c:pt>
                <c:pt idx="790">
                  <c:v>6.77</c:v>
                </c:pt>
                <c:pt idx="791">
                  <c:v>6.22</c:v>
                </c:pt>
                <c:pt idx="792">
                  <c:v>6.84</c:v>
                </c:pt>
                <c:pt idx="793">
                  <c:v>8.1999999999999993</c:v>
                </c:pt>
                <c:pt idx="794">
                  <c:v>5.2</c:v>
                </c:pt>
                <c:pt idx="795">
                  <c:v>6.16</c:v>
                </c:pt>
                <c:pt idx="796">
                  <c:v>9.59</c:v>
                </c:pt>
                <c:pt idx="797">
                  <c:v>4.7699999999999996</c:v>
                </c:pt>
                <c:pt idx="798">
                  <c:v>6.62</c:v>
                </c:pt>
                <c:pt idx="799">
                  <c:v>9.67</c:v>
                </c:pt>
                <c:pt idx="800">
                  <c:v>9.77</c:v>
                </c:pt>
                <c:pt idx="801">
                  <c:v>5.76</c:v>
                </c:pt>
                <c:pt idx="802">
                  <c:v>8.74</c:v>
                </c:pt>
                <c:pt idx="803">
                  <c:v>5.68</c:v>
                </c:pt>
                <c:pt idx="804">
                  <c:v>10.09</c:v>
                </c:pt>
                <c:pt idx="805">
                  <c:v>7.43</c:v>
                </c:pt>
                <c:pt idx="806">
                  <c:v>10.98</c:v>
                </c:pt>
                <c:pt idx="807">
                  <c:v>7.67</c:v>
                </c:pt>
                <c:pt idx="808">
                  <c:v>6.65</c:v>
                </c:pt>
                <c:pt idx="809">
                  <c:v>6.06</c:v>
                </c:pt>
                <c:pt idx="810">
                  <c:v>6.77</c:v>
                </c:pt>
                <c:pt idx="811">
                  <c:v>8.1199999999999992</c:v>
                </c:pt>
                <c:pt idx="812">
                  <c:v>9.15</c:v>
                </c:pt>
                <c:pt idx="813">
                  <c:v>7.2</c:v>
                </c:pt>
                <c:pt idx="814">
                  <c:v>10.36</c:v>
                </c:pt>
                <c:pt idx="815">
                  <c:v>6.14</c:v>
                </c:pt>
                <c:pt idx="816">
                  <c:v>10.82</c:v>
                </c:pt>
                <c:pt idx="817">
                  <c:v>10.41</c:v>
                </c:pt>
                <c:pt idx="818">
                  <c:v>8.2200000000000006</c:v>
                </c:pt>
                <c:pt idx="819">
                  <c:v>4.76</c:v>
                </c:pt>
                <c:pt idx="820">
                  <c:v>12.5</c:v>
                </c:pt>
                <c:pt idx="821">
                  <c:v>4.3</c:v>
                </c:pt>
                <c:pt idx="822">
                  <c:v>7.7</c:v>
                </c:pt>
                <c:pt idx="823">
                  <c:v>3.87</c:v>
                </c:pt>
                <c:pt idx="824">
                  <c:v>8.3000000000000007</c:v>
                </c:pt>
                <c:pt idx="825">
                  <c:v>5.93</c:v>
                </c:pt>
                <c:pt idx="826">
                  <c:v>10.99</c:v>
                </c:pt>
                <c:pt idx="827">
                  <c:v>9.1300000000000008</c:v>
                </c:pt>
                <c:pt idx="828">
                  <c:v>8.73</c:v>
                </c:pt>
                <c:pt idx="829">
                  <c:v>7.8</c:v>
                </c:pt>
                <c:pt idx="830">
                  <c:v>10.28</c:v>
                </c:pt>
                <c:pt idx="831">
                  <c:v>8.07</c:v>
                </c:pt>
                <c:pt idx="832">
                  <c:v>7.65</c:v>
                </c:pt>
                <c:pt idx="833">
                  <c:v>6.27</c:v>
                </c:pt>
                <c:pt idx="834">
                  <c:v>9.0500000000000007</c:v>
                </c:pt>
                <c:pt idx="835">
                  <c:v>7.64</c:v>
                </c:pt>
                <c:pt idx="836">
                  <c:v>6.9</c:v>
                </c:pt>
                <c:pt idx="837">
                  <c:v>6.89</c:v>
                </c:pt>
                <c:pt idx="838">
                  <c:v>8.09</c:v>
                </c:pt>
                <c:pt idx="839">
                  <c:v>7.01</c:v>
                </c:pt>
                <c:pt idx="840">
                  <c:v>9.32</c:v>
                </c:pt>
                <c:pt idx="841">
                  <c:v>8.5</c:v>
                </c:pt>
                <c:pt idx="842">
                  <c:v>4.9800000000000004</c:v>
                </c:pt>
                <c:pt idx="843">
                  <c:v>6.78</c:v>
                </c:pt>
                <c:pt idx="844">
                  <c:v>8.14</c:v>
                </c:pt>
                <c:pt idx="845">
                  <c:v>9.8000000000000007</c:v>
                </c:pt>
                <c:pt idx="846">
                  <c:v>7.32</c:v>
                </c:pt>
                <c:pt idx="847">
                  <c:v>7.58</c:v>
                </c:pt>
                <c:pt idx="848">
                  <c:v>6.44</c:v>
                </c:pt>
                <c:pt idx="849">
                  <c:v>9.83</c:v>
                </c:pt>
                <c:pt idx="850">
                  <c:v>7.42</c:v>
                </c:pt>
                <c:pt idx="851">
                  <c:v>7.14</c:v>
                </c:pt>
                <c:pt idx="852">
                  <c:v>9.0399999999999991</c:v>
                </c:pt>
                <c:pt idx="853">
                  <c:v>4.78</c:v>
                </c:pt>
                <c:pt idx="854">
                  <c:v>4.55</c:v>
                </c:pt>
                <c:pt idx="855">
                  <c:v>4.3099999999999996</c:v>
                </c:pt>
                <c:pt idx="856">
                  <c:v>8.7899999999999991</c:v>
                </c:pt>
                <c:pt idx="857">
                  <c:v>5.89</c:v>
                </c:pt>
                <c:pt idx="858">
                  <c:v>8.41</c:v>
                </c:pt>
                <c:pt idx="859">
                  <c:v>8.83</c:v>
                </c:pt>
                <c:pt idx="860">
                  <c:v>13.15</c:v>
                </c:pt>
                <c:pt idx="861">
                  <c:v>10.56</c:v>
                </c:pt>
                <c:pt idx="862">
                  <c:v>10.31</c:v>
                </c:pt>
                <c:pt idx="863">
                  <c:v>8.2100000000000009</c:v>
                </c:pt>
                <c:pt idx="864">
                  <c:v>5.79</c:v>
                </c:pt>
                <c:pt idx="865">
                  <c:v>7.68</c:v>
                </c:pt>
                <c:pt idx="866">
                  <c:v>6.65</c:v>
                </c:pt>
                <c:pt idx="867">
                  <c:v>5.0999999999999996</c:v>
                </c:pt>
                <c:pt idx="868">
                  <c:v>5.73</c:v>
                </c:pt>
                <c:pt idx="869">
                  <c:v>7.71</c:v>
                </c:pt>
                <c:pt idx="870">
                  <c:v>7.1</c:v>
                </c:pt>
                <c:pt idx="871">
                  <c:v>7.79</c:v>
                </c:pt>
                <c:pt idx="872">
                  <c:v>6.79</c:v>
                </c:pt>
                <c:pt idx="873">
                  <c:v>8.77</c:v>
                </c:pt>
                <c:pt idx="874">
                  <c:v>8.1300000000000008</c:v>
                </c:pt>
                <c:pt idx="875">
                  <c:v>6.75</c:v>
                </c:pt>
                <c:pt idx="876">
                  <c:v>10.49</c:v>
                </c:pt>
                <c:pt idx="877">
                  <c:v>7.17</c:v>
                </c:pt>
                <c:pt idx="878">
                  <c:v>7.09</c:v>
                </c:pt>
                <c:pt idx="879">
                  <c:v>10.73</c:v>
                </c:pt>
                <c:pt idx="880">
                  <c:v>5.94</c:v>
                </c:pt>
                <c:pt idx="881">
                  <c:v>10.68</c:v>
                </c:pt>
                <c:pt idx="882">
                  <c:v>8.24</c:v>
                </c:pt>
                <c:pt idx="883">
                  <c:v>11.38</c:v>
                </c:pt>
                <c:pt idx="884">
                  <c:v>9.0299999999999994</c:v>
                </c:pt>
                <c:pt idx="885">
                  <c:v>8.93</c:v>
                </c:pt>
                <c:pt idx="886">
                  <c:v>6.56</c:v>
                </c:pt>
                <c:pt idx="887">
                  <c:v>6.91</c:v>
                </c:pt>
                <c:pt idx="888">
                  <c:v>6.62</c:v>
                </c:pt>
                <c:pt idx="889">
                  <c:v>9.84</c:v>
                </c:pt>
                <c:pt idx="890">
                  <c:v>6.74</c:v>
                </c:pt>
                <c:pt idx="891">
                  <c:v>6.96</c:v>
                </c:pt>
                <c:pt idx="892">
                  <c:v>6.51</c:v>
                </c:pt>
                <c:pt idx="893">
                  <c:v>10.29</c:v>
                </c:pt>
                <c:pt idx="894">
                  <c:v>12.74</c:v>
                </c:pt>
                <c:pt idx="895">
                  <c:v>7.84</c:v>
                </c:pt>
                <c:pt idx="896">
                  <c:v>12.65</c:v>
                </c:pt>
                <c:pt idx="897">
                  <c:v>6.47</c:v>
                </c:pt>
                <c:pt idx="898">
                  <c:v>9.86</c:v>
                </c:pt>
                <c:pt idx="899">
                  <c:v>8.52</c:v>
                </c:pt>
                <c:pt idx="900">
                  <c:v>6.96</c:v>
                </c:pt>
                <c:pt idx="901">
                  <c:v>10.38</c:v>
                </c:pt>
                <c:pt idx="902">
                  <c:v>2.38</c:v>
                </c:pt>
                <c:pt idx="903">
                  <c:v>11.16</c:v>
                </c:pt>
                <c:pt idx="904">
                  <c:v>5.7</c:v>
                </c:pt>
                <c:pt idx="905">
                  <c:v>10.41</c:v>
                </c:pt>
                <c:pt idx="906">
                  <c:v>6.04</c:v>
                </c:pt>
                <c:pt idx="907">
                  <c:v>10.42</c:v>
                </c:pt>
                <c:pt idx="908">
                  <c:v>7.91</c:v>
                </c:pt>
                <c:pt idx="909">
                  <c:v>8.9</c:v>
                </c:pt>
                <c:pt idx="910">
                  <c:v>5.89</c:v>
                </c:pt>
                <c:pt idx="911">
                  <c:v>7.97</c:v>
                </c:pt>
                <c:pt idx="912">
                  <c:v>8.48</c:v>
                </c:pt>
                <c:pt idx="913">
                  <c:v>6.27</c:v>
                </c:pt>
                <c:pt idx="914">
                  <c:v>6.77</c:v>
                </c:pt>
                <c:pt idx="915">
                  <c:v>8.49</c:v>
                </c:pt>
                <c:pt idx="916">
                  <c:v>9.56</c:v>
                </c:pt>
                <c:pt idx="917">
                  <c:v>8.0500000000000007</c:v>
                </c:pt>
                <c:pt idx="918">
                  <c:v>6.9</c:v>
                </c:pt>
                <c:pt idx="919">
                  <c:v>8.07</c:v>
                </c:pt>
                <c:pt idx="920">
                  <c:v>5.51</c:v>
                </c:pt>
                <c:pt idx="921">
                  <c:v>8.4</c:v>
                </c:pt>
                <c:pt idx="922">
                  <c:v>10.45</c:v>
                </c:pt>
                <c:pt idx="923">
                  <c:v>7.27</c:v>
                </c:pt>
                <c:pt idx="924">
                  <c:v>8.0500000000000007</c:v>
                </c:pt>
                <c:pt idx="925">
                  <c:v>7.69</c:v>
                </c:pt>
                <c:pt idx="926">
                  <c:v>10.199999999999999</c:v>
                </c:pt>
                <c:pt idx="927">
                  <c:v>5.32</c:v>
                </c:pt>
                <c:pt idx="928">
                  <c:v>10.039999999999999</c:v>
                </c:pt>
                <c:pt idx="929">
                  <c:v>5.98</c:v>
                </c:pt>
                <c:pt idx="930">
                  <c:v>8.14</c:v>
                </c:pt>
                <c:pt idx="931">
                  <c:v>7.39</c:v>
                </c:pt>
                <c:pt idx="932">
                  <c:v>6.76</c:v>
                </c:pt>
                <c:pt idx="933">
                  <c:v>7.22</c:v>
                </c:pt>
                <c:pt idx="934">
                  <c:v>7.61</c:v>
                </c:pt>
                <c:pt idx="935">
                  <c:v>9.3000000000000007</c:v>
                </c:pt>
                <c:pt idx="936">
                  <c:v>10.91</c:v>
                </c:pt>
                <c:pt idx="937">
                  <c:v>11.07</c:v>
                </c:pt>
                <c:pt idx="938">
                  <c:v>7.88</c:v>
                </c:pt>
                <c:pt idx="939">
                  <c:v>6.64</c:v>
                </c:pt>
                <c:pt idx="940">
                  <c:v>6.05</c:v>
                </c:pt>
                <c:pt idx="941">
                  <c:v>9.0500000000000007</c:v>
                </c:pt>
                <c:pt idx="942">
                  <c:v>11.6</c:v>
                </c:pt>
                <c:pt idx="943">
                  <c:v>10.25</c:v>
                </c:pt>
                <c:pt idx="944">
                  <c:v>5.38</c:v>
                </c:pt>
                <c:pt idx="945">
                  <c:v>10.47</c:v>
                </c:pt>
                <c:pt idx="946">
                  <c:v>7.57</c:v>
                </c:pt>
                <c:pt idx="947">
                  <c:v>8.17</c:v>
                </c:pt>
                <c:pt idx="948">
                  <c:v>9.27</c:v>
                </c:pt>
                <c:pt idx="949">
                  <c:v>8.8000000000000007</c:v>
                </c:pt>
                <c:pt idx="950">
                  <c:v>7.55</c:v>
                </c:pt>
                <c:pt idx="951">
                  <c:v>6.75</c:v>
                </c:pt>
                <c:pt idx="952">
                  <c:v>12.35</c:v>
                </c:pt>
                <c:pt idx="953">
                  <c:v>9.07</c:v>
                </c:pt>
                <c:pt idx="954">
                  <c:v>11.13</c:v>
                </c:pt>
                <c:pt idx="955">
                  <c:v>6.58</c:v>
                </c:pt>
                <c:pt idx="956">
                  <c:v>9.15</c:v>
                </c:pt>
                <c:pt idx="957">
                  <c:v>8.98</c:v>
                </c:pt>
                <c:pt idx="958">
                  <c:v>6.41</c:v>
                </c:pt>
                <c:pt idx="959">
                  <c:v>7.17</c:v>
                </c:pt>
                <c:pt idx="960">
                  <c:v>10.58</c:v>
                </c:pt>
                <c:pt idx="961">
                  <c:v>6.87</c:v>
                </c:pt>
                <c:pt idx="962">
                  <c:v>8.02</c:v>
                </c:pt>
                <c:pt idx="963">
                  <c:v>9.19</c:v>
                </c:pt>
                <c:pt idx="964">
                  <c:v>5.6</c:v>
                </c:pt>
                <c:pt idx="965">
                  <c:v>8.7899999999999991</c:v>
                </c:pt>
                <c:pt idx="966">
                  <c:v>10.44</c:v>
                </c:pt>
                <c:pt idx="967">
                  <c:v>6.44</c:v>
                </c:pt>
                <c:pt idx="968">
                  <c:v>9.75</c:v>
                </c:pt>
                <c:pt idx="969">
                  <c:v>12.57</c:v>
                </c:pt>
                <c:pt idx="970">
                  <c:v>8.2899999999999991</c:v>
                </c:pt>
                <c:pt idx="971">
                  <c:v>9</c:v>
                </c:pt>
                <c:pt idx="972">
                  <c:v>6.69</c:v>
                </c:pt>
                <c:pt idx="973">
                  <c:v>8.82</c:v>
                </c:pt>
                <c:pt idx="974">
                  <c:v>9.49</c:v>
                </c:pt>
                <c:pt idx="975">
                  <c:v>3.74</c:v>
                </c:pt>
                <c:pt idx="976">
                  <c:v>6.87</c:v>
                </c:pt>
                <c:pt idx="977">
                  <c:v>10.75</c:v>
                </c:pt>
                <c:pt idx="978">
                  <c:v>10.98</c:v>
                </c:pt>
                <c:pt idx="979">
                  <c:v>5.05</c:v>
                </c:pt>
                <c:pt idx="980">
                  <c:v>7.8</c:v>
                </c:pt>
                <c:pt idx="981">
                  <c:v>3.75</c:v>
                </c:pt>
                <c:pt idx="982">
                  <c:v>10.44</c:v>
                </c:pt>
                <c:pt idx="983">
                  <c:v>10.93</c:v>
                </c:pt>
                <c:pt idx="984">
                  <c:v>8.49</c:v>
                </c:pt>
                <c:pt idx="985">
                  <c:v>7.67</c:v>
                </c:pt>
                <c:pt idx="986">
                  <c:v>7.7</c:v>
                </c:pt>
                <c:pt idx="987">
                  <c:v>10.63</c:v>
                </c:pt>
                <c:pt idx="988">
                  <c:v>8.49</c:v>
                </c:pt>
                <c:pt idx="989">
                  <c:v>6.74</c:v>
                </c:pt>
                <c:pt idx="990">
                  <c:v>4.6100000000000003</c:v>
                </c:pt>
                <c:pt idx="991">
                  <c:v>7.28</c:v>
                </c:pt>
                <c:pt idx="992">
                  <c:v>9.1999999999999993</c:v>
                </c:pt>
                <c:pt idx="993">
                  <c:v>6.16</c:v>
                </c:pt>
                <c:pt idx="994">
                  <c:v>6.61</c:v>
                </c:pt>
                <c:pt idx="995">
                  <c:v>3.97</c:v>
                </c:pt>
                <c:pt idx="996">
                  <c:v>9.31</c:v>
                </c:pt>
                <c:pt idx="997">
                  <c:v>8.18</c:v>
                </c:pt>
                <c:pt idx="998">
                  <c:v>9.7799999999999994</c:v>
                </c:pt>
                <c:pt idx="999">
                  <c:v>5.97</c:v>
                </c:pt>
              </c:numCache>
            </c:numRef>
          </c:yVal>
          <c:smooth val="0"/>
          <c:extLst>
            <c:ext xmlns:c16="http://schemas.microsoft.com/office/drawing/2014/chart" uri="{C3380CC4-5D6E-409C-BE32-E72D297353CC}">
              <c16:uniqueId val="{00000000-A4AE-AC42-A3C4-D298D7572774}"/>
            </c:ext>
          </c:extLst>
        </c:ser>
        <c:dLbls>
          <c:showLegendKey val="0"/>
          <c:showVal val="0"/>
          <c:showCatName val="0"/>
          <c:showSerName val="0"/>
          <c:showPercent val="0"/>
          <c:showBubbleSize val="0"/>
        </c:dLbls>
        <c:axId val="379996671"/>
        <c:axId val="324447727"/>
      </c:scatterChart>
      <c:valAx>
        <c:axId val="379996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447727"/>
        <c:crosses val="autoZero"/>
        <c:crossBetween val="midCat"/>
      </c:valAx>
      <c:valAx>
        <c:axId val="32444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9966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2</xdr:col>
      <xdr:colOff>28575</xdr:colOff>
      <xdr:row>0</xdr:row>
      <xdr:rowOff>175488</xdr:rowOff>
    </xdr:from>
    <xdr:to>
      <xdr:col>2</xdr:col>
      <xdr:colOff>3952875</xdr:colOff>
      <xdr:row>5</xdr:row>
      <xdr:rowOff>172364</xdr:rowOff>
    </xdr:to>
    <xdr:pic>
      <xdr:nvPicPr>
        <xdr:cNvPr id="2" name="Picture 1" descr="http://iimb-cpp.iimb.ernet.in/docs/iimb-logo/IIMB%20Logo%20unit%20Final.jp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7775" y="175488"/>
          <a:ext cx="3924300" cy="949376"/>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282820</xdr:colOff>
      <xdr:row>0</xdr:row>
      <xdr:rowOff>0</xdr:rowOff>
    </xdr:from>
    <xdr:to>
      <xdr:col>16</xdr:col>
      <xdr:colOff>668704</xdr:colOff>
      <xdr:row>12</xdr:row>
      <xdr:rowOff>76200</xdr:rowOff>
    </xdr:to>
    <xdr:graphicFrame macro="">
      <xdr:nvGraphicFramePr>
        <xdr:cNvPr id="2" name="Chart 1">
          <a:extLst>
            <a:ext uri="{FF2B5EF4-FFF2-40B4-BE49-F238E27FC236}">
              <a16:creationId xmlns:a16="http://schemas.microsoft.com/office/drawing/2014/main" id="{F81891C5-6E97-4347-A976-C26708994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412750</xdr:colOff>
      <xdr:row>13</xdr:row>
      <xdr:rowOff>95250</xdr:rowOff>
    </xdr:from>
    <xdr:to>
      <xdr:col>15</xdr:col>
      <xdr:colOff>95250</xdr:colOff>
      <xdr:row>26</xdr:row>
      <xdr:rowOff>196850</xdr:rowOff>
    </xdr:to>
    <xdr:graphicFrame macro="">
      <xdr:nvGraphicFramePr>
        <xdr:cNvPr id="3" name="Chart 2">
          <a:extLst>
            <a:ext uri="{FF2B5EF4-FFF2-40B4-BE49-F238E27FC236}">
              <a16:creationId xmlns:a16="http://schemas.microsoft.com/office/drawing/2014/main" id="{7599E978-7FD5-7849-A387-C0A1FB4658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415925</xdr:colOff>
      <xdr:row>0</xdr:row>
      <xdr:rowOff>9525</xdr:rowOff>
    </xdr:from>
    <xdr:to>
      <xdr:col>17</xdr:col>
      <xdr:colOff>34925</xdr:colOff>
      <xdr:row>12</xdr:row>
      <xdr:rowOff>193675</xdr:rowOff>
    </xdr:to>
    <xdr:graphicFrame macro="">
      <xdr:nvGraphicFramePr>
        <xdr:cNvPr id="3" name="Chart 2">
          <a:extLst>
            <a:ext uri="{FF2B5EF4-FFF2-40B4-BE49-F238E27FC236}">
              <a16:creationId xmlns:a16="http://schemas.microsoft.com/office/drawing/2014/main" id="{9BEBA254-5BE5-417F-BE10-F9CFEFC5B8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14</xdr:col>
      <xdr:colOff>63500</xdr:colOff>
      <xdr:row>1</xdr:row>
      <xdr:rowOff>152400</xdr:rowOff>
    </xdr:from>
    <xdr:ext cx="2235200" cy="571500"/>
    <xdr:pic>
      <xdr:nvPicPr>
        <xdr:cNvPr id="2" name="Picture 1" descr="&lt;math xmlns=&quot;http://www.w3.org/1998/Math/MathML&quot;&gt;&lt;mi&gt;S&lt;/mi&gt;&lt;mi&gt;S&lt;/mi&gt;&lt;mi&gt;B&lt;/mi&gt;&lt;mo&gt;&amp;#xA0;&lt;/mo&gt;&lt;mo&gt;=&lt;/mo&gt;&lt;mo&gt;&amp;#xA0;&lt;/mo&gt;&lt;munderover&gt;&lt;mo&gt;&amp;#x2211;&lt;/mo&gt;&lt;mrow&gt;&lt;mi&gt;i&lt;/mi&gt;&lt;mo&gt;=&lt;/mo&gt;&lt;mn&gt;1&lt;/mn&gt;&lt;/mrow&gt;&lt;mi&gt;k&lt;/mi&gt;&lt;/munderover&gt;&lt;msub&gt;&lt;mi&gt;n&lt;/mi&gt;&lt;mrow&gt;&lt;mi&gt;i&lt;/mi&gt;&lt;mo&gt;&amp;#xA0;&lt;/mo&gt;&lt;/mrow&gt;&lt;/msub&gt;&lt;mo&gt;&amp;#xD7;&lt;/mo&gt;&lt;msup&gt;&lt;mfenced&gt;&lt;mrow&gt;&lt;msub&gt;&lt;mi&gt;&amp;#x3BC;&lt;/mi&gt;&lt;mi&gt;i&lt;/mi&gt;&lt;/msub&gt;&lt;mo&gt;-&lt;/mo&gt;&lt;mi&gt;&amp;#x3BC;&lt;/mi&gt;&lt;/mrow&gt;&lt;/mfenced&gt;&lt;mn&gt;2&lt;/mn&gt;&lt;/msup&gt;&lt;/math&gt;">
          <a:extLst>
            <a:ext uri="{FF2B5EF4-FFF2-40B4-BE49-F238E27FC236}">
              <a16:creationId xmlns:a16="http://schemas.microsoft.com/office/drawing/2014/main" id="{4FE367FA-5BAA-2748-8B4D-7159E17AC9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601700" y="368300"/>
          <a:ext cx="2235200" cy="5715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38100</xdr:colOff>
      <xdr:row>5</xdr:row>
      <xdr:rowOff>12700</xdr:rowOff>
    </xdr:from>
    <xdr:ext cx="1320800" cy="457200"/>
    <xdr:pic>
      <xdr:nvPicPr>
        <xdr:cNvPr id="3" name="Picture 2" descr="&lt;math xmlns=&quot;http://www.w3.org/1998/Math/MathML&quot;&gt;&lt;mi&gt;M&lt;/mi&gt;&lt;mi&gt;S&lt;/mi&gt;&lt;mi&gt;B&lt;/mi&gt;&lt;mo&gt;&amp;#xA0;&lt;/mo&gt;&lt;mo&gt;=&lt;/mo&gt;&lt;mo&gt;&amp;#xA0;&lt;/mo&gt;&lt;mfrac&gt;&lt;mrow&gt;&lt;mi&gt;S&lt;/mi&gt;&lt;mi&gt;S&lt;/mi&gt;&lt;mi&gt;B&lt;/mi&gt;&lt;/mrow&gt;&lt;mrow&gt;&lt;mi&gt;k&lt;/mi&gt;&lt;mo&gt;&amp;#xA0;&lt;/mo&gt;&lt;mo&gt;-&lt;/mo&gt;&lt;mo&gt;&amp;#xA0;&lt;/mo&gt;&lt;mn&gt;1&lt;/mn&gt;&lt;/mrow&gt;&lt;/mfrac&gt;&lt;/math&gt;">
          <a:extLst>
            <a:ext uri="{FF2B5EF4-FFF2-40B4-BE49-F238E27FC236}">
              <a16:creationId xmlns:a16="http://schemas.microsoft.com/office/drawing/2014/main" id="{60593F34-AF79-AE48-818B-B5F125B6F20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595100" y="965200"/>
          <a:ext cx="1320800" cy="457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76200</xdr:colOff>
      <xdr:row>7</xdr:row>
      <xdr:rowOff>127000</xdr:rowOff>
    </xdr:from>
    <xdr:ext cx="2298700" cy="609600"/>
    <xdr:pic>
      <xdr:nvPicPr>
        <xdr:cNvPr id="4" name="Picture 3" descr="&lt;math xmlns=&quot;http://www.w3.org/1998/Math/MathML&quot;&gt;&lt;mi&gt;S&lt;/mi&gt;&lt;mi&gt;S&lt;/mi&gt;&lt;mi&gt;W&lt;/mi&gt;&lt;mo&gt;&amp;#xA0;&lt;/mo&gt;&lt;mo&gt;=&lt;/mo&gt;&lt;mo&gt;&amp;#xA0;&lt;/mo&gt;&lt;munderover&gt;&lt;mo&gt;&amp;#x2211;&lt;/mo&gt;&lt;mrow&gt;&lt;mi&gt;i&lt;/mi&gt;&lt;mo&gt;=&lt;/mo&gt;&lt;mn&gt;1&lt;/mn&gt;&lt;/mrow&gt;&lt;mi&gt;k&lt;/mi&gt;&lt;/munderover&gt;&lt;munderover&gt;&lt;mo&gt;&amp;#x2211;&lt;/mo&gt;&lt;mrow&gt;&lt;mi&gt;j&lt;/mi&gt;&lt;mo&gt;=&lt;/mo&gt;&lt;mn&gt;1&lt;/mn&gt;&lt;/mrow&gt;&lt;msub&gt;&lt;mi&gt;n&lt;/mi&gt;&lt;mi&gt;i&lt;/mi&gt;&lt;/msub&gt;&lt;/munderover&gt;&lt;msup&gt;&lt;mfenced&gt;&lt;mrow&gt;&lt;msub&gt;&lt;mi&gt;Y&lt;/mi&gt;&lt;mrow&gt;&lt;mi&gt;i&lt;/mi&gt;&lt;mi&gt;j&lt;/mi&gt;&lt;/mrow&gt;&lt;/msub&gt;&lt;mo&gt;-&lt;/mo&gt;&lt;msub&gt;&lt;mi&gt;&amp;#x3BC;&lt;/mi&gt;&lt;mi&gt;i&lt;/mi&gt;&lt;/msub&gt;&lt;/mrow&gt;&lt;/mfenced&gt;&lt;mn&gt;2&lt;/mn&gt;&lt;/msup&gt;&lt;/math&gt;">
          <a:extLst>
            <a:ext uri="{FF2B5EF4-FFF2-40B4-BE49-F238E27FC236}">
              <a16:creationId xmlns:a16="http://schemas.microsoft.com/office/drawing/2014/main" id="{EAECE469-AF9E-FE48-8E35-2E84246C709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633200" y="1460500"/>
          <a:ext cx="2298700" cy="609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88900</xdr:colOff>
      <xdr:row>11</xdr:row>
      <xdr:rowOff>101600</xdr:rowOff>
    </xdr:from>
    <xdr:ext cx="1270000" cy="457200"/>
    <xdr:pic>
      <xdr:nvPicPr>
        <xdr:cNvPr id="5" name="Picture 4" descr="&lt;math xmlns=&quot;http://www.w3.org/1998/Math/MathML&quot;&gt;&lt;mi&gt;M&lt;/mi&gt;&lt;mi&gt;S&lt;/mi&gt;&lt;mi&gt;W&lt;/mi&gt;&lt;mo&gt;&amp;#xA0;&lt;/mo&gt;&lt;mo&gt;=&lt;/mo&gt;&lt;mo&gt;&amp;#xA0;&lt;/mo&gt;&lt;mfrac&gt;&lt;mrow&gt;&lt;mi&gt;S&lt;/mi&gt;&lt;mi&gt;S&lt;/mi&gt;&lt;mi&gt;W&lt;/mi&gt;&lt;/mrow&gt;&lt;mrow&gt;&lt;mi&gt;n&lt;/mi&gt;&lt;mo&gt;-&lt;/mo&gt;&lt;mi&gt;k&lt;/mi&gt;&lt;/mrow&gt;&lt;/mfrac&gt;&lt;/math&gt;">
          <a:extLst>
            <a:ext uri="{FF2B5EF4-FFF2-40B4-BE49-F238E27FC236}">
              <a16:creationId xmlns:a16="http://schemas.microsoft.com/office/drawing/2014/main" id="{AA3D2723-9A35-4445-9326-ABB385B23D1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645900" y="2197100"/>
          <a:ext cx="1270000" cy="4572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139700</xdr:colOff>
      <xdr:row>14</xdr:row>
      <xdr:rowOff>76200</xdr:rowOff>
    </xdr:from>
    <xdr:ext cx="1206500" cy="406400"/>
    <xdr:pic>
      <xdr:nvPicPr>
        <xdr:cNvPr id="6" name="Picture 5" descr="&lt;math xmlns=&quot;http://www.w3.org/1998/Math/MathML&quot;&gt;&lt;msub&gt;&lt;mi&gt;F&lt;/mi&gt;&lt;mrow&gt;&lt;mi&gt;s&lt;/mi&gt;&lt;mi&gt;t&lt;/mi&gt;&lt;mi&gt;a&lt;/mi&gt;&lt;mi&gt;t&lt;/mi&gt;&lt;mo&gt;&amp;#xA0;&lt;/mo&gt;&lt;/mrow&gt;&lt;/msub&gt;&lt;mo&gt;=&lt;/mo&gt;&lt;mo&gt;&amp;#xA0;&lt;/mo&gt;&lt;mfrac&gt;&lt;mrow&gt;&lt;mi&gt;M&lt;/mi&gt;&lt;mi&gt;S&lt;/mi&gt;&lt;mi&gt;B&lt;/mi&gt;&lt;/mrow&gt;&lt;mrow&gt;&lt;mi&gt;M&lt;/mi&gt;&lt;mi&gt;S&lt;/mi&gt;&lt;mi&gt;W&lt;/mi&gt;&lt;/mrow&gt;&lt;/mfrac&gt;&lt;/math&gt;">
          <a:extLst>
            <a:ext uri="{FF2B5EF4-FFF2-40B4-BE49-F238E27FC236}">
              <a16:creationId xmlns:a16="http://schemas.microsoft.com/office/drawing/2014/main" id="{D4191E5C-3A35-AB4C-A707-8D39B085426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696700" y="2743200"/>
          <a:ext cx="1206500" cy="406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twoCellAnchor>
    <xdr:from>
      <xdr:col>8</xdr:col>
      <xdr:colOff>343438</xdr:colOff>
      <xdr:row>10</xdr:row>
      <xdr:rowOff>54914</xdr:rowOff>
    </xdr:from>
    <xdr:to>
      <xdr:col>14</xdr:col>
      <xdr:colOff>506213</xdr:colOff>
      <xdr:row>24</xdr:row>
      <xdr:rowOff>43466</xdr:rowOff>
    </xdr:to>
    <xdr:graphicFrame macro="">
      <xdr:nvGraphicFramePr>
        <xdr:cNvPr id="5" name="Chart 4">
          <a:extLst>
            <a:ext uri="{FF2B5EF4-FFF2-40B4-BE49-F238E27FC236}">
              <a16:creationId xmlns:a16="http://schemas.microsoft.com/office/drawing/2014/main" id="{92BDF526-B806-451F-9C1E-61E1DC9FE8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88900</xdr:colOff>
      <xdr:row>9</xdr:row>
      <xdr:rowOff>146050</xdr:rowOff>
    </xdr:from>
    <xdr:to>
      <xdr:col>13</xdr:col>
      <xdr:colOff>622300</xdr:colOff>
      <xdr:row>23</xdr:row>
      <xdr:rowOff>44450</xdr:rowOff>
    </xdr:to>
    <xdr:graphicFrame macro="">
      <xdr:nvGraphicFramePr>
        <xdr:cNvPr id="2" name="Chart 1">
          <a:extLst>
            <a:ext uri="{FF2B5EF4-FFF2-40B4-BE49-F238E27FC236}">
              <a16:creationId xmlns:a16="http://schemas.microsoft.com/office/drawing/2014/main" id="{C922508E-3EFC-224F-95DD-833519A6F8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359.727646064814" createdVersion="6" refreshedVersion="6" minRefreshableVersion="3" recordCount="1000" xr:uid="{F456AFC5-0910-AD40-9D87-A200C4451560}">
  <cacheSource type="worksheet">
    <worksheetSource ref="A1:C1001" sheet="Question 6"/>
  </cacheSource>
  <cacheFields count="3">
    <cacheField name="Opportunity No."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Sales Outcome" numFmtId="0">
      <sharedItems containsSemiMixedTypes="0" containsString="0" containsNumber="1" containsInteger="1" minValue="0" maxValue="1" count="2">
        <n v="0"/>
        <n v="1"/>
      </sharedItems>
    </cacheField>
    <cacheField name="Product" numFmtId="0">
      <sharedItems count="7">
        <s v="LearnSys"/>
        <s v="GTMSys"/>
        <s v="Lifesys"/>
        <s v="Finsys"/>
        <s v="Procsys"/>
        <s v="Logissys"/>
        <s v="ContactSy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360.309884259259" createdVersion="6" refreshedVersion="6" minRefreshableVersion="3" recordCount="1001" xr:uid="{36BC7F39-1C39-1346-8EED-42BE7CE30189}">
  <cacheSource type="worksheet">
    <worksheetSource ref="A1:D1048576" sheet="Question 8"/>
  </cacheSource>
  <cacheFields count="4">
    <cacheField name="Opportunity No." numFmtId="0">
      <sharedItems containsString="0" containsBlank="1" containsNumber="1" containsInteger="1" minValue="1" maxValue="1000" count="10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m/>
      </sharedItems>
    </cacheField>
    <cacheField name="Reporting Status" numFmtId="0">
      <sharedItems containsBlank="1" count="3">
        <s v="Lost"/>
        <s v="Won"/>
        <m/>
      </sharedItems>
    </cacheField>
    <cacheField name="Product" numFmtId="0">
      <sharedItems containsBlank="1" count="8">
        <s v="LearnSys"/>
        <s v="GTMSys"/>
        <s v="Lifesys"/>
        <s v="Finsys"/>
        <s v="Procsys"/>
        <s v="Logissys"/>
        <s v="ContactSys"/>
        <m/>
      </sharedItems>
    </cacheField>
    <cacheField name="Region"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360.310767476854" createdVersion="6" refreshedVersion="6" minRefreshableVersion="3" recordCount="1000" xr:uid="{F721D9C7-CC20-284B-A378-646479CAAE0A}">
  <cacheSource type="worksheet">
    <worksheetSource ref="A1:D1001" sheet="Question 8"/>
  </cacheSource>
  <cacheFields count="4">
    <cacheField name="Opportunity No."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Reporting Status" numFmtId="0">
      <sharedItems count="2">
        <s v="Lost"/>
        <s v="Won"/>
      </sharedItems>
    </cacheField>
    <cacheField name="Product" numFmtId="0">
      <sharedItems/>
    </cacheField>
    <cacheField name="Region" numFmtId="0">
      <sharedItems count="9">
        <s v="Africa"/>
        <s v="UK"/>
        <s v="Other Europe"/>
        <s v="Spain"/>
        <s v="Americas"/>
        <s v="Canada"/>
        <s v="India"/>
        <s v="Japan"/>
        <s v="Singapore"/>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u Prakash" refreshedDate="43360.612202777775" createdVersion="6" refreshedVersion="6" minRefreshableVersion="3" recordCount="1000" xr:uid="{2CFA568C-7175-42A8-89D6-C87611306735}">
  <cacheSource type="worksheet">
    <worksheetSource ref="A1:D1001" sheet="Question 9"/>
  </cacheSource>
  <cacheFields count="4">
    <cacheField name="Opportunity No." numFmtId="0">
      <sharedItems containsSemiMixedTypes="0" containsString="0" containsNumber="1" containsInteger="1" minValue="1" maxValue="1000"/>
    </cacheField>
    <cacheField name="Reporting Status" numFmtId="0">
      <sharedItems count="2">
        <s v="Lost"/>
        <s v="Won"/>
      </sharedItems>
    </cacheField>
    <cacheField name="Sales Value in Million" numFmtId="0">
      <sharedItems containsSemiMixedTypes="0" containsString="0" containsNumber="1" minValue="1.64" maxValue="14.23"/>
    </cacheField>
    <cacheField name="Sales Value Group" numFmtId="0">
      <sharedItems count="3">
        <s v="Big"/>
        <s v="Small"/>
        <s v="Mediu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r>
  <r>
    <x v="1"/>
    <x v="1"/>
    <x v="1"/>
  </r>
  <r>
    <x v="2"/>
    <x v="0"/>
    <x v="1"/>
  </r>
  <r>
    <x v="3"/>
    <x v="1"/>
    <x v="1"/>
  </r>
  <r>
    <x v="4"/>
    <x v="1"/>
    <x v="1"/>
  </r>
  <r>
    <x v="5"/>
    <x v="0"/>
    <x v="2"/>
  </r>
  <r>
    <x v="6"/>
    <x v="0"/>
    <x v="3"/>
  </r>
  <r>
    <x v="7"/>
    <x v="0"/>
    <x v="3"/>
  </r>
  <r>
    <x v="8"/>
    <x v="0"/>
    <x v="1"/>
  </r>
  <r>
    <x v="9"/>
    <x v="0"/>
    <x v="3"/>
  </r>
  <r>
    <x v="10"/>
    <x v="1"/>
    <x v="2"/>
  </r>
  <r>
    <x v="11"/>
    <x v="0"/>
    <x v="1"/>
  </r>
  <r>
    <x v="12"/>
    <x v="0"/>
    <x v="4"/>
  </r>
  <r>
    <x v="13"/>
    <x v="0"/>
    <x v="1"/>
  </r>
  <r>
    <x v="14"/>
    <x v="0"/>
    <x v="1"/>
  </r>
  <r>
    <x v="15"/>
    <x v="1"/>
    <x v="1"/>
  </r>
  <r>
    <x v="16"/>
    <x v="0"/>
    <x v="1"/>
  </r>
  <r>
    <x v="17"/>
    <x v="0"/>
    <x v="1"/>
  </r>
  <r>
    <x v="18"/>
    <x v="0"/>
    <x v="1"/>
  </r>
  <r>
    <x v="19"/>
    <x v="1"/>
    <x v="1"/>
  </r>
  <r>
    <x v="20"/>
    <x v="1"/>
    <x v="1"/>
  </r>
  <r>
    <x v="21"/>
    <x v="0"/>
    <x v="1"/>
  </r>
  <r>
    <x v="22"/>
    <x v="0"/>
    <x v="2"/>
  </r>
  <r>
    <x v="23"/>
    <x v="0"/>
    <x v="1"/>
  </r>
  <r>
    <x v="24"/>
    <x v="1"/>
    <x v="1"/>
  </r>
  <r>
    <x v="25"/>
    <x v="1"/>
    <x v="0"/>
  </r>
  <r>
    <x v="26"/>
    <x v="0"/>
    <x v="2"/>
  </r>
  <r>
    <x v="27"/>
    <x v="0"/>
    <x v="4"/>
  </r>
  <r>
    <x v="28"/>
    <x v="1"/>
    <x v="2"/>
  </r>
  <r>
    <x v="29"/>
    <x v="0"/>
    <x v="3"/>
  </r>
  <r>
    <x v="30"/>
    <x v="0"/>
    <x v="1"/>
  </r>
  <r>
    <x v="31"/>
    <x v="0"/>
    <x v="1"/>
  </r>
  <r>
    <x v="32"/>
    <x v="0"/>
    <x v="3"/>
  </r>
  <r>
    <x v="33"/>
    <x v="1"/>
    <x v="1"/>
  </r>
  <r>
    <x v="34"/>
    <x v="0"/>
    <x v="1"/>
  </r>
  <r>
    <x v="35"/>
    <x v="0"/>
    <x v="2"/>
  </r>
  <r>
    <x v="36"/>
    <x v="0"/>
    <x v="0"/>
  </r>
  <r>
    <x v="37"/>
    <x v="0"/>
    <x v="1"/>
  </r>
  <r>
    <x v="38"/>
    <x v="1"/>
    <x v="3"/>
  </r>
  <r>
    <x v="39"/>
    <x v="0"/>
    <x v="3"/>
  </r>
  <r>
    <x v="40"/>
    <x v="1"/>
    <x v="1"/>
  </r>
  <r>
    <x v="41"/>
    <x v="1"/>
    <x v="2"/>
  </r>
  <r>
    <x v="42"/>
    <x v="1"/>
    <x v="1"/>
  </r>
  <r>
    <x v="43"/>
    <x v="1"/>
    <x v="5"/>
  </r>
  <r>
    <x v="44"/>
    <x v="1"/>
    <x v="1"/>
  </r>
  <r>
    <x v="45"/>
    <x v="0"/>
    <x v="2"/>
  </r>
  <r>
    <x v="46"/>
    <x v="0"/>
    <x v="1"/>
  </r>
  <r>
    <x v="47"/>
    <x v="0"/>
    <x v="1"/>
  </r>
  <r>
    <x v="48"/>
    <x v="0"/>
    <x v="4"/>
  </r>
  <r>
    <x v="49"/>
    <x v="0"/>
    <x v="2"/>
  </r>
  <r>
    <x v="50"/>
    <x v="1"/>
    <x v="1"/>
  </r>
  <r>
    <x v="51"/>
    <x v="0"/>
    <x v="4"/>
  </r>
  <r>
    <x v="52"/>
    <x v="0"/>
    <x v="1"/>
  </r>
  <r>
    <x v="53"/>
    <x v="1"/>
    <x v="1"/>
  </r>
  <r>
    <x v="54"/>
    <x v="1"/>
    <x v="1"/>
  </r>
  <r>
    <x v="55"/>
    <x v="1"/>
    <x v="1"/>
  </r>
  <r>
    <x v="56"/>
    <x v="0"/>
    <x v="1"/>
  </r>
  <r>
    <x v="57"/>
    <x v="0"/>
    <x v="0"/>
  </r>
  <r>
    <x v="58"/>
    <x v="0"/>
    <x v="4"/>
  </r>
  <r>
    <x v="59"/>
    <x v="1"/>
    <x v="4"/>
  </r>
  <r>
    <x v="60"/>
    <x v="0"/>
    <x v="3"/>
  </r>
  <r>
    <x v="61"/>
    <x v="0"/>
    <x v="1"/>
  </r>
  <r>
    <x v="62"/>
    <x v="1"/>
    <x v="1"/>
  </r>
  <r>
    <x v="63"/>
    <x v="0"/>
    <x v="4"/>
  </r>
  <r>
    <x v="64"/>
    <x v="1"/>
    <x v="1"/>
  </r>
  <r>
    <x v="65"/>
    <x v="1"/>
    <x v="4"/>
  </r>
  <r>
    <x v="66"/>
    <x v="0"/>
    <x v="3"/>
  </r>
  <r>
    <x v="67"/>
    <x v="0"/>
    <x v="1"/>
  </r>
  <r>
    <x v="68"/>
    <x v="1"/>
    <x v="1"/>
  </r>
  <r>
    <x v="69"/>
    <x v="1"/>
    <x v="4"/>
  </r>
  <r>
    <x v="70"/>
    <x v="1"/>
    <x v="1"/>
  </r>
  <r>
    <x v="71"/>
    <x v="0"/>
    <x v="3"/>
  </r>
  <r>
    <x v="72"/>
    <x v="0"/>
    <x v="0"/>
  </r>
  <r>
    <x v="73"/>
    <x v="0"/>
    <x v="1"/>
  </r>
  <r>
    <x v="74"/>
    <x v="1"/>
    <x v="4"/>
  </r>
  <r>
    <x v="75"/>
    <x v="1"/>
    <x v="1"/>
  </r>
  <r>
    <x v="76"/>
    <x v="1"/>
    <x v="2"/>
  </r>
  <r>
    <x v="77"/>
    <x v="0"/>
    <x v="1"/>
  </r>
  <r>
    <x v="78"/>
    <x v="1"/>
    <x v="4"/>
  </r>
  <r>
    <x v="79"/>
    <x v="0"/>
    <x v="4"/>
  </r>
  <r>
    <x v="80"/>
    <x v="0"/>
    <x v="0"/>
  </r>
  <r>
    <x v="81"/>
    <x v="1"/>
    <x v="3"/>
  </r>
  <r>
    <x v="82"/>
    <x v="1"/>
    <x v="1"/>
  </r>
  <r>
    <x v="83"/>
    <x v="1"/>
    <x v="1"/>
  </r>
  <r>
    <x v="84"/>
    <x v="1"/>
    <x v="4"/>
  </r>
  <r>
    <x v="85"/>
    <x v="0"/>
    <x v="1"/>
  </r>
  <r>
    <x v="86"/>
    <x v="0"/>
    <x v="3"/>
  </r>
  <r>
    <x v="87"/>
    <x v="0"/>
    <x v="2"/>
  </r>
  <r>
    <x v="88"/>
    <x v="0"/>
    <x v="3"/>
  </r>
  <r>
    <x v="89"/>
    <x v="1"/>
    <x v="1"/>
  </r>
  <r>
    <x v="90"/>
    <x v="1"/>
    <x v="1"/>
  </r>
  <r>
    <x v="91"/>
    <x v="0"/>
    <x v="2"/>
  </r>
  <r>
    <x v="92"/>
    <x v="0"/>
    <x v="0"/>
  </r>
  <r>
    <x v="93"/>
    <x v="0"/>
    <x v="1"/>
  </r>
  <r>
    <x v="94"/>
    <x v="0"/>
    <x v="1"/>
  </r>
  <r>
    <x v="95"/>
    <x v="0"/>
    <x v="3"/>
  </r>
  <r>
    <x v="96"/>
    <x v="0"/>
    <x v="3"/>
  </r>
  <r>
    <x v="97"/>
    <x v="0"/>
    <x v="1"/>
  </r>
  <r>
    <x v="98"/>
    <x v="0"/>
    <x v="2"/>
  </r>
  <r>
    <x v="99"/>
    <x v="0"/>
    <x v="1"/>
  </r>
  <r>
    <x v="100"/>
    <x v="0"/>
    <x v="1"/>
  </r>
  <r>
    <x v="101"/>
    <x v="0"/>
    <x v="1"/>
  </r>
  <r>
    <x v="102"/>
    <x v="1"/>
    <x v="0"/>
  </r>
  <r>
    <x v="103"/>
    <x v="0"/>
    <x v="1"/>
  </r>
  <r>
    <x v="104"/>
    <x v="0"/>
    <x v="4"/>
  </r>
  <r>
    <x v="105"/>
    <x v="1"/>
    <x v="5"/>
  </r>
  <r>
    <x v="106"/>
    <x v="0"/>
    <x v="4"/>
  </r>
  <r>
    <x v="107"/>
    <x v="1"/>
    <x v="0"/>
  </r>
  <r>
    <x v="108"/>
    <x v="1"/>
    <x v="3"/>
  </r>
  <r>
    <x v="109"/>
    <x v="0"/>
    <x v="2"/>
  </r>
  <r>
    <x v="110"/>
    <x v="0"/>
    <x v="0"/>
  </r>
  <r>
    <x v="111"/>
    <x v="1"/>
    <x v="2"/>
  </r>
  <r>
    <x v="112"/>
    <x v="1"/>
    <x v="4"/>
  </r>
  <r>
    <x v="113"/>
    <x v="0"/>
    <x v="4"/>
  </r>
  <r>
    <x v="114"/>
    <x v="1"/>
    <x v="2"/>
  </r>
  <r>
    <x v="115"/>
    <x v="1"/>
    <x v="1"/>
  </r>
  <r>
    <x v="116"/>
    <x v="1"/>
    <x v="1"/>
  </r>
  <r>
    <x v="117"/>
    <x v="0"/>
    <x v="2"/>
  </r>
  <r>
    <x v="118"/>
    <x v="0"/>
    <x v="1"/>
  </r>
  <r>
    <x v="119"/>
    <x v="0"/>
    <x v="4"/>
  </r>
  <r>
    <x v="120"/>
    <x v="0"/>
    <x v="0"/>
  </r>
  <r>
    <x v="121"/>
    <x v="0"/>
    <x v="2"/>
  </r>
  <r>
    <x v="122"/>
    <x v="1"/>
    <x v="2"/>
  </r>
  <r>
    <x v="123"/>
    <x v="0"/>
    <x v="3"/>
  </r>
  <r>
    <x v="124"/>
    <x v="0"/>
    <x v="1"/>
  </r>
  <r>
    <x v="125"/>
    <x v="0"/>
    <x v="1"/>
  </r>
  <r>
    <x v="126"/>
    <x v="0"/>
    <x v="1"/>
  </r>
  <r>
    <x v="127"/>
    <x v="0"/>
    <x v="2"/>
  </r>
  <r>
    <x v="128"/>
    <x v="0"/>
    <x v="1"/>
  </r>
  <r>
    <x v="129"/>
    <x v="0"/>
    <x v="1"/>
  </r>
  <r>
    <x v="130"/>
    <x v="1"/>
    <x v="4"/>
  </r>
  <r>
    <x v="131"/>
    <x v="0"/>
    <x v="3"/>
  </r>
  <r>
    <x v="132"/>
    <x v="0"/>
    <x v="1"/>
  </r>
  <r>
    <x v="133"/>
    <x v="0"/>
    <x v="3"/>
  </r>
  <r>
    <x v="134"/>
    <x v="0"/>
    <x v="1"/>
  </r>
  <r>
    <x v="135"/>
    <x v="1"/>
    <x v="0"/>
  </r>
  <r>
    <x v="136"/>
    <x v="1"/>
    <x v="0"/>
  </r>
  <r>
    <x v="137"/>
    <x v="0"/>
    <x v="1"/>
  </r>
  <r>
    <x v="138"/>
    <x v="1"/>
    <x v="1"/>
  </r>
  <r>
    <x v="139"/>
    <x v="0"/>
    <x v="1"/>
  </r>
  <r>
    <x v="140"/>
    <x v="1"/>
    <x v="1"/>
  </r>
  <r>
    <x v="141"/>
    <x v="0"/>
    <x v="1"/>
  </r>
  <r>
    <x v="142"/>
    <x v="1"/>
    <x v="1"/>
  </r>
  <r>
    <x v="143"/>
    <x v="0"/>
    <x v="4"/>
  </r>
  <r>
    <x v="144"/>
    <x v="1"/>
    <x v="1"/>
  </r>
  <r>
    <x v="145"/>
    <x v="1"/>
    <x v="4"/>
  </r>
  <r>
    <x v="146"/>
    <x v="1"/>
    <x v="0"/>
  </r>
  <r>
    <x v="147"/>
    <x v="0"/>
    <x v="3"/>
  </r>
  <r>
    <x v="148"/>
    <x v="1"/>
    <x v="1"/>
  </r>
  <r>
    <x v="149"/>
    <x v="1"/>
    <x v="1"/>
  </r>
  <r>
    <x v="150"/>
    <x v="0"/>
    <x v="1"/>
  </r>
  <r>
    <x v="151"/>
    <x v="0"/>
    <x v="0"/>
  </r>
  <r>
    <x v="152"/>
    <x v="1"/>
    <x v="3"/>
  </r>
  <r>
    <x v="153"/>
    <x v="0"/>
    <x v="1"/>
  </r>
  <r>
    <x v="154"/>
    <x v="0"/>
    <x v="4"/>
  </r>
  <r>
    <x v="155"/>
    <x v="1"/>
    <x v="0"/>
  </r>
  <r>
    <x v="156"/>
    <x v="1"/>
    <x v="1"/>
  </r>
  <r>
    <x v="157"/>
    <x v="0"/>
    <x v="0"/>
  </r>
  <r>
    <x v="158"/>
    <x v="1"/>
    <x v="3"/>
  </r>
  <r>
    <x v="159"/>
    <x v="0"/>
    <x v="0"/>
  </r>
  <r>
    <x v="160"/>
    <x v="1"/>
    <x v="1"/>
  </r>
  <r>
    <x v="161"/>
    <x v="1"/>
    <x v="2"/>
  </r>
  <r>
    <x v="162"/>
    <x v="1"/>
    <x v="4"/>
  </r>
  <r>
    <x v="163"/>
    <x v="1"/>
    <x v="1"/>
  </r>
  <r>
    <x v="164"/>
    <x v="0"/>
    <x v="0"/>
  </r>
  <r>
    <x v="165"/>
    <x v="0"/>
    <x v="1"/>
  </r>
  <r>
    <x v="166"/>
    <x v="1"/>
    <x v="4"/>
  </r>
  <r>
    <x v="167"/>
    <x v="1"/>
    <x v="4"/>
  </r>
  <r>
    <x v="168"/>
    <x v="0"/>
    <x v="3"/>
  </r>
  <r>
    <x v="169"/>
    <x v="1"/>
    <x v="1"/>
  </r>
  <r>
    <x v="170"/>
    <x v="1"/>
    <x v="4"/>
  </r>
  <r>
    <x v="171"/>
    <x v="1"/>
    <x v="6"/>
  </r>
  <r>
    <x v="172"/>
    <x v="1"/>
    <x v="4"/>
  </r>
  <r>
    <x v="173"/>
    <x v="0"/>
    <x v="3"/>
  </r>
  <r>
    <x v="174"/>
    <x v="1"/>
    <x v="2"/>
  </r>
  <r>
    <x v="175"/>
    <x v="0"/>
    <x v="3"/>
  </r>
  <r>
    <x v="176"/>
    <x v="0"/>
    <x v="4"/>
  </r>
  <r>
    <x v="177"/>
    <x v="1"/>
    <x v="4"/>
  </r>
  <r>
    <x v="178"/>
    <x v="0"/>
    <x v="1"/>
  </r>
  <r>
    <x v="179"/>
    <x v="0"/>
    <x v="2"/>
  </r>
  <r>
    <x v="180"/>
    <x v="0"/>
    <x v="1"/>
  </r>
  <r>
    <x v="181"/>
    <x v="0"/>
    <x v="3"/>
  </r>
  <r>
    <x v="182"/>
    <x v="1"/>
    <x v="0"/>
  </r>
  <r>
    <x v="183"/>
    <x v="1"/>
    <x v="0"/>
  </r>
  <r>
    <x v="184"/>
    <x v="0"/>
    <x v="1"/>
  </r>
  <r>
    <x v="185"/>
    <x v="1"/>
    <x v="1"/>
  </r>
  <r>
    <x v="186"/>
    <x v="1"/>
    <x v="4"/>
  </r>
  <r>
    <x v="187"/>
    <x v="0"/>
    <x v="0"/>
  </r>
  <r>
    <x v="188"/>
    <x v="1"/>
    <x v="1"/>
  </r>
  <r>
    <x v="189"/>
    <x v="1"/>
    <x v="0"/>
  </r>
  <r>
    <x v="190"/>
    <x v="0"/>
    <x v="1"/>
  </r>
  <r>
    <x v="191"/>
    <x v="1"/>
    <x v="3"/>
  </r>
  <r>
    <x v="192"/>
    <x v="0"/>
    <x v="1"/>
  </r>
  <r>
    <x v="193"/>
    <x v="1"/>
    <x v="1"/>
  </r>
  <r>
    <x v="194"/>
    <x v="1"/>
    <x v="1"/>
  </r>
  <r>
    <x v="195"/>
    <x v="1"/>
    <x v="0"/>
  </r>
  <r>
    <x v="196"/>
    <x v="1"/>
    <x v="1"/>
  </r>
  <r>
    <x v="197"/>
    <x v="0"/>
    <x v="1"/>
  </r>
  <r>
    <x v="198"/>
    <x v="0"/>
    <x v="4"/>
  </r>
  <r>
    <x v="199"/>
    <x v="1"/>
    <x v="4"/>
  </r>
  <r>
    <x v="200"/>
    <x v="0"/>
    <x v="3"/>
  </r>
  <r>
    <x v="201"/>
    <x v="0"/>
    <x v="2"/>
  </r>
  <r>
    <x v="202"/>
    <x v="0"/>
    <x v="4"/>
  </r>
  <r>
    <x v="203"/>
    <x v="0"/>
    <x v="1"/>
  </r>
  <r>
    <x v="204"/>
    <x v="0"/>
    <x v="1"/>
  </r>
  <r>
    <x v="205"/>
    <x v="1"/>
    <x v="1"/>
  </r>
  <r>
    <x v="206"/>
    <x v="0"/>
    <x v="1"/>
  </r>
  <r>
    <x v="207"/>
    <x v="0"/>
    <x v="2"/>
  </r>
  <r>
    <x v="208"/>
    <x v="1"/>
    <x v="1"/>
  </r>
  <r>
    <x v="209"/>
    <x v="1"/>
    <x v="1"/>
  </r>
  <r>
    <x v="210"/>
    <x v="1"/>
    <x v="4"/>
  </r>
  <r>
    <x v="211"/>
    <x v="0"/>
    <x v="3"/>
  </r>
  <r>
    <x v="212"/>
    <x v="0"/>
    <x v="0"/>
  </r>
  <r>
    <x v="213"/>
    <x v="0"/>
    <x v="6"/>
  </r>
  <r>
    <x v="214"/>
    <x v="1"/>
    <x v="0"/>
  </r>
  <r>
    <x v="215"/>
    <x v="0"/>
    <x v="2"/>
  </r>
  <r>
    <x v="216"/>
    <x v="1"/>
    <x v="1"/>
  </r>
  <r>
    <x v="217"/>
    <x v="1"/>
    <x v="6"/>
  </r>
  <r>
    <x v="218"/>
    <x v="1"/>
    <x v="1"/>
  </r>
  <r>
    <x v="219"/>
    <x v="1"/>
    <x v="1"/>
  </r>
  <r>
    <x v="220"/>
    <x v="1"/>
    <x v="1"/>
  </r>
  <r>
    <x v="221"/>
    <x v="0"/>
    <x v="6"/>
  </r>
  <r>
    <x v="222"/>
    <x v="0"/>
    <x v="1"/>
  </r>
  <r>
    <x v="223"/>
    <x v="0"/>
    <x v="1"/>
  </r>
  <r>
    <x v="224"/>
    <x v="1"/>
    <x v="4"/>
  </r>
  <r>
    <x v="225"/>
    <x v="0"/>
    <x v="1"/>
  </r>
  <r>
    <x v="226"/>
    <x v="0"/>
    <x v="1"/>
  </r>
  <r>
    <x v="227"/>
    <x v="0"/>
    <x v="1"/>
  </r>
  <r>
    <x v="228"/>
    <x v="0"/>
    <x v="0"/>
  </r>
  <r>
    <x v="229"/>
    <x v="0"/>
    <x v="4"/>
  </r>
  <r>
    <x v="230"/>
    <x v="0"/>
    <x v="3"/>
  </r>
  <r>
    <x v="231"/>
    <x v="0"/>
    <x v="1"/>
  </r>
  <r>
    <x v="232"/>
    <x v="1"/>
    <x v="0"/>
  </r>
  <r>
    <x v="233"/>
    <x v="0"/>
    <x v="0"/>
  </r>
  <r>
    <x v="234"/>
    <x v="1"/>
    <x v="1"/>
  </r>
  <r>
    <x v="235"/>
    <x v="0"/>
    <x v="1"/>
  </r>
  <r>
    <x v="236"/>
    <x v="1"/>
    <x v="1"/>
  </r>
  <r>
    <x v="237"/>
    <x v="0"/>
    <x v="2"/>
  </r>
  <r>
    <x v="238"/>
    <x v="0"/>
    <x v="3"/>
  </r>
  <r>
    <x v="239"/>
    <x v="0"/>
    <x v="1"/>
  </r>
  <r>
    <x v="240"/>
    <x v="1"/>
    <x v="1"/>
  </r>
  <r>
    <x v="241"/>
    <x v="0"/>
    <x v="1"/>
  </r>
  <r>
    <x v="242"/>
    <x v="1"/>
    <x v="1"/>
  </r>
  <r>
    <x v="243"/>
    <x v="0"/>
    <x v="1"/>
  </r>
  <r>
    <x v="244"/>
    <x v="1"/>
    <x v="1"/>
  </r>
  <r>
    <x v="245"/>
    <x v="0"/>
    <x v="0"/>
  </r>
  <r>
    <x v="246"/>
    <x v="0"/>
    <x v="1"/>
  </r>
  <r>
    <x v="247"/>
    <x v="1"/>
    <x v="0"/>
  </r>
  <r>
    <x v="248"/>
    <x v="1"/>
    <x v="4"/>
  </r>
  <r>
    <x v="249"/>
    <x v="1"/>
    <x v="3"/>
  </r>
  <r>
    <x v="250"/>
    <x v="1"/>
    <x v="1"/>
  </r>
  <r>
    <x v="251"/>
    <x v="0"/>
    <x v="1"/>
  </r>
  <r>
    <x v="252"/>
    <x v="1"/>
    <x v="5"/>
  </r>
  <r>
    <x v="253"/>
    <x v="0"/>
    <x v="0"/>
  </r>
  <r>
    <x v="254"/>
    <x v="0"/>
    <x v="6"/>
  </r>
  <r>
    <x v="255"/>
    <x v="1"/>
    <x v="2"/>
  </r>
  <r>
    <x v="256"/>
    <x v="0"/>
    <x v="4"/>
  </r>
  <r>
    <x v="257"/>
    <x v="0"/>
    <x v="1"/>
  </r>
  <r>
    <x v="258"/>
    <x v="0"/>
    <x v="1"/>
  </r>
  <r>
    <x v="259"/>
    <x v="1"/>
    <x v="1"/>
  </r>
  <r>
    <x v="260"/>
    <x v="0"/>
    <x v="2"/>
  </r>
  <r>
    <x v="261"/>
    <x v="1"/>
    <x v="4"/>
  </r>
  <r>
    <x v="262"/>
    <x v="0"/>
    <x v="3"/>
  </r>
  <r>
    <x v="263"/>
    <x v="0"/>
    <x v="0"/>
  </r>
  <r>
    <x v="264"/>
    <x v="1"/>
    <x v="5"/>
  </r>
  <r>
    <x v="265"/>
    <x v="1"/>
    <x v="1"/>
  </r>
  <r>
    <x v="266"/>
    <x v="0"/>
    <x v="6"/>
  </r>
  <r>
    <x v="267"/>
    <x v="1"/>
    <x v="1"/>
  </r>
  <r>
    <x v="268"/>
    <x v="1"/>
    <x v="1"/>
  </r>
  <r>
    <x v="269"/>
    <x v="0"/>
    <x v="0"/>
  </r>
  <r>
    <x v="270"/>
    <x v="1"/>
    <x v="4"/>
  </r>
  <r>
    <x v="271"/>
    <x v="0"/>
    <x v="1"/>
  </r>
  <r>
    <x v="272"/>
    <x v="0"/>
    <x v="2"/>
  </r>
  <r>
    <x v="273"/>
    <x v="0"/>
    <x v="5"/>
  </r>
  <r>
    <x v="274"/>
    <x v="0"/>
    <x v="1"/>
  </r>
  <r>
    <x v="275"/>
    <x v="1"/>
    <x v="0"/>
  </r>
  <r>
    <x v="276"/>
    <x v="0"/>
    <x v="0"/>
  </r>
  <r>
    <x v="277"/>
    <x v="0"/>
    <x v="4"/>
  </r>
  <r>
    <x v="278"/>
    <x v="0"/>
    <x v="4"/>
  </r>
  <r>
    <x v="279"/>
    <x v="0"/>
    <x v="2"/>
  </r>
  <r>
    <x v="280"/>
    <x v="0"/>
    <x v="1"/>
  </r>
  <r>
    <x v="281"/>
    <x v="1"/>
    <x v="2"/>
  </r>
  <r>
    <x v="282"/>
    <x v="0"/>
    <x v="2"/>
  </r>
  <r>
    <x v="283"/>
    <x v="0"/>
    <x v="1"/>
  </r>
  <r>
    <x v="284"/>
    <x v="1"/>
    <x v="4"/>
  </r>
  <r>
    <x v="285"/>
    <x v="0"/>
    <x v="2"/>
  </r>
  <r>
    <x v="286"/>
    <x v="1"/>
    <x v="4"/>
  </r>
  <r>
    <x v="287"/>
    <x v="1"/>
    <x v="1"/>
  </r>
  <r>
    <x v="288"/>
    <x v="0"/>
    <x v="1"/>
  </r>
  <r>
    <x v="289"/>
    <x v="1"/>
    <x v="0"/>
  </r>
  <r>
    <x v="290"/>
    <x v="0"/>
    <x v="1"/>
  </r>
  <r>
    <x v="291"/>
    <x v="1"/>
    <x v="1"/>
  </r>
  <r>
    <x v="292"/>
    <x v="0"/>
    <x v="1"/>
  </r>
  <r>
    <x v="293"/>
    <x v="1"/>
    <x v="0"/>
  </r>
  <r>
    <x v="294"/>
    <x v="0"/>
    <x v="0"/>
  </r>
  <r>
    <x v="295"/>
    <x v="1"/>
    <x v="3"/>
  </r>
  <r>
    <x v="296"/>
    <x v="1"/>
    <x v="1"/>
  </r>
  <r>
    <x v="297"/>
    <x v="0"/>
    <x v="2"/>
  </r>
  <r>
    <x v="298"/>
    <x v="0"/>
    <x v="2"/>
  </r>
  <r>
    <x v="299"/>
    <x v="1"/>
    <x v="4"/>
  </r>
  <r>
    <x v="300"/>
    <x v="0"/>
    <x v="2"/>
  </r>
  <r>
    <x v="301"/>
    <x v="1"/>
    <x v="1"/>
  </r>
  <r>
    <x v="302"/>
    <x v="0"/>
    <x v="3"/>
  </r>
  <r>
    <x v="303"/>
    <x v="0"/>
    <x v="1"/>
  </r>
  <r>
    <x v="304"/>
    <x v="1"/>
    <x v="2"/>
  </r>
  <r>
    <x v="305"/>
    <x v="0"/>
    <x v="1"/>
  </r>
  <r>
    <x v="306"/>
    <x v="1"/>
    <x v="1"/>
  </r>
  <r>
    <x v="307"/>
    <x v="1"/>
    <x v="1"/>
  </r>
  <r>
    <x v="308"/>
    <x v="0"/>
    <x v="1"/>
  </r>
  <r>
    <x v="309"/>
    <x v="1"/>
    <x v="2"/>
  </r>
  <r>
    <x v="310"/>
    <x v="0"/>
    <x v="1"/>
  </r>
  <r>
    <x v="311"/>
    <x v="1"/>
    <x v="1"/>
  </r>
  <r>
    <x v="312"/>
    <x v="1"/>
    <x v="1"/>
  </r>
  <r>
    <x v="313"/>
    <x v="1"/>
    <x v="2"/>
  </r>
  <r>
    <x v="314"/>
    <x v="0"/>
    <x v="4"/>
  </r>
  <r>
    <x v="315"/>
    <x v="1"/>
    <x v="2"/>
  </r>
  <r>
    <x v="316"/>
    <x v="1"/>
    <x v="4"/>
  </r>
  <r>
    <x v="317"/>
    <x v="0"/>
    <x v="4"/>
  </r>
  <r>
    <x v="318"/>
    <x v="0"/>
    <x v="1"/>
  </r>
  <r>
    <x v="319"/>
    <x v="1"/>
    <x v="0"/>
  </r>
  <r>
    <x v="320"/>
    <x v="1"/>
    <x v="1"/>
  </r>
  <r>
    <x v="321"/>
    <x v="0"/>
    <x v="3"/>
  </r>
  <r>
    <x v="322"/>
    <x v="0"/>
    <x v="5"/>
  </r>
  <r>
    <x v="323"/>
    <x v="0"/>
    <x v="1"/>
  </r>
  <r>
    <x v="324"/>
    <x v="1"/>
    <x v="3"/>
  </r>
  <r>
    <x v="325"/>
    <x v="0"/>
    <x v="6"/>
  </r>
  <r>
    <x v="326"/>
    <x v="0"/>
    <x v="0"/>
  </r>
  <r>
    <x v="327"/>
    <x v="1"/>
    <x v="4"/>
  </r>
  <r>
    <x v="328"/>
    <x v="0"/>
    <x v="1"/>
  </r>
  <r>
    <x v="329"/>
    <x v="1"/>
    <x v="0"/>
  </r>
  <r>
    <x v="330"/>
    <x v="1"/>
    <x v="1"/>
  </r>
  <r>
    <x v="331"/>
    <x v="1"/>
    <x v="0"/>
  </r>
  <r>
    <x v="332"/>
    <x v="1"/>
    <x v="2"/>
  </r>
  <r>
    <x v="333"/>
    <x v="0"/>
    <x v="4"/>
  </r>
  <r>
    <x v="334"/>
    <x v="1"/>
    <x v="1"/>
  </r>
  <r>
    <x v="335"/>
    <x v="0"/>
    <x v="1"/>
  </r>
  <r>
    <x v="336"/>
    <x v="1"/>
    <x v="2"/>
  </r>
  <r>
    <x v="337"/>
    <x v="0"/>
    <x v="1"/>
  </r>
  <r>
    <x v="338"/>
    <x v="1"/>
    <x v="0"/>
  </r>
  <r>
    <x v="339"/>
    <x v="0"/>
    <x v="3"/>
  </r>
  <r>
    <x v="340"/>
    <x v="0"/>
    <x v="1"/>
  </r>
  <r>
    <x v="341"/>
    <x v="0"/>
    <x v="1"/>
  </r>
  <r>
    <x v="342"/>
    <x v="0"/>
    <x v="1"/>
  </r>
  <r>
    <x v="343"/>
    <x v="0"/>
    <x v="1"/>
  </r>
  <r>
    <x v="344"/>
    <x v="0"/>
    <x v="5"/>
  </r>
  <r>
    <x v="345"/>
    <x v="1"/>
    <x v="1"/>
  </r>
  <r>
    <x v="346"/>
    <x v="0"/>
    <x v="1"/>
  </r>
  <r>
    <x v="347"/>
    <x v="0"/>
    <x v="1"/>
  </r>
  <r>
    <x v="348"/>
    <x v="1"/>
    <x v="2"/>
  </r>
  <r>
    <x v="349"/>
    <x v="0"/>
    <x v="1"/>
  </r>
  <r>
    <x v="350"/>
    <x v="0"/>
    <x v="2"/>
  </r>
  <r>
    <x v="351"/>
    <x v="1"/>
    <x v="5"/>
  </r>
  <r>
    <x v="352"/>
    <x v="1"/>
    <x v="1"/>
  </r>
  <r>
    <x v="353"/>
    <x v="1"/>
    <x v="1"/>
  </r>
  <r>
    <x v="354"/>
    <x v="1"/>
    <x v="1"/>
  </r>
  <r>
    <x v="355"/>
    <x v="0"/>
    <x v="1"/>
  </r>
  <r>
    <x v="356"/>
    <x v="1"/>
    <x v="0"/>
  </r>
  <r>
    <x v="357"/>
    <x v="1"/>
    <x v="1"/>
  </r>
  <r>
    <x v="358"/>
    <x v="0"/>
    <x v="3"/>
  </r>
  <r>
    <x v="359"/>
    <x v="0"/>
    <x v="1"/>
  </r>
  <r>
    <x v="360"/>
    <x v="1"/>
    <x v="1"/>
  </r>
  <r>
    <x v="361"/>
    <x v="0"/>
    <x v="3"/>
  </r>
  <r>
    <x v="362"/>
    <x v="1"/>
    <x v="5"/>
  </r>
  <r>
    <x v="363"/>
    <x v="1"/>
    <x v="4"/>
  </r>
  <r>
    <x v="364"/>
    <x v="1"/>
    <x v="1"/>
  </r>
  <r>
    <x v="365"/>
    <x v="0"/>
    <x v="1"/>
  </r>
  <r>
    <x v="366"/>
    <x v="1"/>
    <x v="4"/>
  </r>
  <r>
    <x v="367"/>
    <x v="0"/>
    <x v="1"/>
  </r>
  <r>
    <x v="368"/>
    <x v="1"/>
    <x v="4"/>
  </r>
  <r>
    <x v="369"/>
    <x v="1"/>
    <x v="1"/>
  </r>
  <r>
    <x v="370"/>
    <x v="1"/>
    <x v="2"/>
  </r>
  <r>
    <x v="371"/>
    <x v="0"/>
    <x v="4"/>
  </r>
  <r>
    <x v="372"/>
    <x v="1"/>
    <x v="0"/>
  </r>
  <r>
    <x v="373"/>
    <x v="0"/>
    <x v="1"/>
  </r>
  <r>
    <x v="374"/>
    <x v="1"/>
    <x v="1"/>
  </r>
  <r>
    <x v="375"/>
    <x v="0"/>
    <x v="1"/>
  </r>
  <r>
    <x v="376"/>
    <x v="0"/>
    <x v="1"/>
  </r>
  <r>
    <x v="377"/>
    <x v="1"/>
    <x v="1"/>
  </r>
  <r>
    <x v="378"/>
    <x v="0"/>
    <x v="1"/>
  </r>
  <r>
    <x v="379"/>
    <x v="1"/>
    <x v="1"/>
  </r>
  <r>
    <x v="380"/>
    <x v="1"/>
    <x v="0"/>
  </r>
  <r>
    <x v="381"/>
    <x v="1"/>
    <x v="1"/>
  </r>
  <r>
    <x v="382"/>
    <x v="0"/>
    <x v="1"/>
  </r>
  <r>
    <x v="383"/>
    <x v="0"/>
    <x v="2"/>
  </r>
  <r>
    <x v="384"/>
    <x v="1"/>
    <x v="1"/>
  </r>
  <r>
    <x v="385"/>
    <x v="1"/>
    <x v="1"/>
  </r>
  <r>
    <x v="386"/>
    <x v="0"/>
    <x v="0"/>
  </r>
  <r>
    <x v="387"/>
    <x v="1"/>
    <x v="1"/>
  </r>
  <r>
    <x v="388"/>
    <x v="0"/>
    <x v="1"/>
  </r>
  <r>
    <x v="389"/>
    <x v="1"/>
    <x v="1"/>
  </r>
  <r>
    <x v="390"/>
    <x v="0"/>
    <x v="1"/>
  </r>
  <r>
    <x v="391"/>
    <x v="0"/>
    <x v="1"/>
  </r>
  <r>
    <x v="392"/>
    <x v="1"/>
    <x v="1"/>
  </r>
  <r>
    <x v="393"/>
    <x v="0"/>
    <x v="4"/>
  </r>
  <r>
    <x v="394"/>
    <x v="1"/>
    <x v="0"/>
  </r>
  <r>
    <x v="395"/>
    <x v="1"/>
    <x v="0"/>
  </r>
  <r>
    <x v="396"/>
    <x v="0"/>
    <x v="3"/>
  </r>
  <r>
    <x v="397"/>
    <x v="0"/>
    <x v="3"/>
  </r>
  <r>
    <x v="398"/>
    <x v="1"/>
    <x v="5"/>
  </r>
  <r>
    <x v="399"/>
    <x v="0"/>
    <x v="1"/>
  </r>
  <r>
    <x v="400"/>
    <x v="1"/>
    <x v="1"/>
  </r>
  <r>
    <x v="401"/>
    <x v="0"/>
    <x v="3"/>
  </r>
  <r>
    <x v="402"/>
    <x v="0"/>
    <x v="1"/>
  </r>
  <r>
    <x v="403"/>
    <x v="1"/>
    <x v="3"/>
  </r>
  <r>
    <x v="404"/>
    <x v="1"/>
    <x v="2"/>
  </r>
  <r>
    <x v="405"/>
    <x v="1"/>
    <x v="1"/>
  </r>
  <r>
    <x v="406"/>
    <x v="0"/>
    <x v="1"/>
  </r>
  <r>
    <x v="407"/>
    <x v="1"/>
    <x v="1"/>
  </r>
  <r>
    <x v="408"/>
    <x v="0"/>
    <x v="1"/>
  </r>
  <r>
    <x v="409"/>
    <x v="1"/>
    <x v="0"/>
  </r>
  <r>
    <x v="410"/>
    <x v="1"/>
    <x v="1"/>
  </r>
  <r>
    <x v="411"/>
    <x v="0"/>
    <x v="3"/>
  </r>
  <r>
    <x v="412"/>
    <x v="0"/>
    <x v="3"/>
  </r>
  <r>
    <x v="413"/>
    <x v="0"/>
    <x v="0"/>
  </r>
  <r>
    <x v="414"/>
    <x v="1"/>
    <x v="3"/>
  </r>
  <r>
    <x v="415"/>
    <x v="0"/>
    <x v="1"/>
  </r>
  <r>
    <x v="416"/>
    <x v="0"/>
    <x v="3"/>
  </r>
  <r>
    <x v="417"/>
    <x v="1"/>
    <x v="2"/>
  </r>
  <r>
    <x v="418"/>
    <x v="1"/>
    <x v="1"/>
  </r>
  <r>
    <x v="419"/>
    <x v="0"/>
    <x v="1"/>
  </r>
  <r>
    <x v="420"/>
    <x v="1"/>
    <x v="1"/>
  </r>
  <r>
    <x v="421"/>
    <x v="1"/>
    <x v="1"/>
  </r>
  <r>
    <x v="422"/>
    <x v="0"/>
    <x v="3"/>
  </r>
  <r>
    <x v="423"/>
    <x v="0"/>
    <x v="1"/>
  </r>
  <r>
    <x v="424"/>
    <x v="0"/>
    <x v="2"/>
  </r>
  <r>
    <x v="425"/>
    <x v="0"/>
    <x v="5"/>
  </r>
  <r>
    <x v="426"/>
    <x v="0"/>
    <x v="3"/>
  </r>
  <r>
    <x v="427"/>
    <x v="1"/>
    <x v="1"/>
  </r>
  <r>
    <x v="428"/>
    <x v="0"/>
    <x v="1"/>
  </r>
  <r>
    <x v="429"/>
    <x v="1"/>
    <x v="1"/>
  </r>
  <r>
    <x v="430"/>
    <x v="1"/>
    <x v="0"/>
  </r>
  <r>
    <x v="431"/>
    <x v="1"/>
    <x v="1"/>
  </r>
  <r>
    <x v="432"/>
    <x v="1"/>
    <x v="1"/>
  </r>
  <r>
    <x v="433"/>
    <x v="1"/>
    <x v="0"/>
  </r>
  <r>
    <x v="434"/>
    <x v="1"/>
    <x v="5"/>
  </r>
  <r>
    <x v="435"/>
    <x v="0"/>
    <x v="6"/>
  </r>
  <r>
    <x v="436"/>
    <x v="1"/>
    <x v="1"/>
  </r>
  <r>
    <x v="437"/>
    <x v="0"/>
    <x v="1"/>
  </r>
  <r>
    <x v="438"/>
    <x v="1"/>
    <x v="1"/>
  </r>
  <r>
    <x v="439"/>
    <x v="0"/>
    <x v="1"/>
  </r>
  <r>
    <x v="440"/>
    <x v="0"/>
    <x v="4"/>
  </r>
  <r>
    <x v="441"/>
    <x v="1"/>
    <x v="1"/>
  </r>
  <r>
    <x v="442"/>
    <x v="0"/>
    <x v="0"/>
  </r>
  <r>
    <x v="443"/>
    <x v="0"/>
    <x v="1"/>
  </r>
  <r>
    <x v="444"/>
    <x v="1"/>
    <x v="1"/>
  </r>
  <r>
    <x v="445"/>
    <x v="0"/>
    <x v="4"/>
  </r>
  <r>
    <x v="446"/>
    <x v="0"/>
    <x v="4"/>
  </r>
  <r>
    <x v="447"/>
    <x v="0"/>
    <x v="4"/>
  </r>
  <r>
    <x v="448"/>
    <x v="0"/>
    <x v="3"/>
  </r>
  <r>
    <x v="449"/>
    <x v="1"/>
    <x v="1"/>
  </r>
  <r>
    <x v="450"/>
    <x v="0"/>
    <x v="1"/>
  </r>
  <r>
    <x v="451"/>
    <x v="0"/>
    <x v="1"/>
  </r>
  <r>
    <x v="452"/>
    <x v="0"/>
    <x v="2"/>
  </r>
  <r>
    <x v="453"/>
    <x v="1"/>
    <x v="4"/>
  </r>
  <r>
    <x v="454"/>
    <x v="1"/>
    <x v="4"/>
  </r>
  <r>
    <x v="455"/>
    <x v="1"/>
    <x v="3"/>
  </r>
  <r>
    <x v="456"/>
    <x v="1"/>
    <x v="4"/>
  </r>
  <r>
    <x v="457"/>
    <x v="1"/>
    <x v="1"/>
  </r>
  <r>
    <x v="458"/>
    <x v="0"/>
    <x v="3"/>
  </r>
  <r>
    <x v="459"/>
    <x v="1"/>
    <x v="1"/>
  </r>
  <r>
    <x v="460"/>
    <x v="1"/>
    <x v="1"/>
  </r>
  <r>
    <x v="461"/>
    <x v="1"/>
    <x v="1"/>
  </r>
  <r>
    <x v="462"/>
    <x v="1"/>
    <x v="0"/>
  </r>
  <r>
    <x v="463"/>
    <x v="1"/>
    <x v="1"/>
  </r>
  <r>
    <x v="464"/>
    <x v="1"/>
    <x v="2"/>
  </r>
  <r>
    <x v="465"/>
    <x v="0"/>
    <x v="6"/>
  </r>
  <r>
    <x v="466"/>
    <x v="0"/>
    <x v="1"/>
  </r>
  <r>
    <x v="467"/>
    <x v="1"/>
    <x v="4"/>
  </r>
  <r>
    <x v="468"/>
    <x v="1"/>
    <x v="4"/>
  </r>
  <r>
    <x v="469"/>
    <x v="0"/>
    <x v="1"/>
  </r>
  <r>
    <x v="470"/>
    <x v="1"/>
    <x v="2"/>
  </r>
  <r>
    <x v="471"/>
    <x v="0"/>
    <x v="1"/>
  </r>
  <r>
    <x v="472"/>
    <x v="1"/>
    <x v="1"/>
  </r>
  <r>
    <x v="473"/>
    <x v="1"/>
    <x v="1"/>
  </r>
  <r>
    <x v="474"/>
    <x v="0"/>
    <x v="2"/>
  </r>
  <r>
    <x v="475"/>
    <x v="1"/>
    <x v="2"/>
  </r>
  <r>
    <x v="476"/>
    <x v="1"/>
    <x v="1"/>
  </r>
  <r>
    <x v="477"/>
    <x v="0"/>
    <x v="3"/>
  </r>
  <r>
    <x v="478"/>
    <x v="1"/>
    <x v="1"/>
  </r>
  <r>
    <x v="479"/>
    <x v="1"/>
    <x v="2"/>
  </r>
  <r>
    <x v="480"/>
    <x v="0"/>
    <x v="1"/>
  </r>
  <r>
    <x v="481"/>
    <x v="0"/>
    <x v="1"/>
  </r>
  <r>
    <x v="482"/>
    <x v="1"/>
    <x v="3"/>
  </r>
  <r>
    <x v="483"/>
    <x v="0"/>
    <x v="6"/>
  </r>
  <r>
    <x v="484"/>
    <x v="1"/>
    <x v="1"/>
  </r>
  <r>
    <x v="485"/>
    <x v="0"/>
    <x v="1"/>
  </r>
  <r>
    <x v="486"/>
    <x v="1"/>
    <x v="2"/>
  </r>
  <r>
    <x v="487"/>
    <x v="1"/>
    <x v="1"/>
  </r>
  <r>
    <x v="488"/>
    <x v="1"/>
    <x v="1"/>
  </r>
  <r>
    <x v="489"/>
    <x v="1"/>
    <x v="0"/>
  </r>
  <r>
    <x v="490"/>
    <x v="1"/>
    <x v="0"/>
  </r>
  <r>
    <x v="491"/>
    <x v="0"/>
    <x v="2"/>
  </r>
  <r>
    <x v="492"/>
    <x v="0"/>
    <x v="1"/>
  </r>
  <r>
    <x v="493"/>
    <x v="0"/>
    <x v="2"/>
  </r>
  <r>
    <x v="494"/>
    <x v="0"/>
    <x v="4"/>
  </r>
  <r>
    <x v="495"/>
    <x v="1"/>
    <x v="0"/>
  </r>
  <r>
    <x v="496"/>
    <x v="1"/>
    <x v="4"/>
  </r>
  <r>
    <x v="497"/>
    <x v="0"/>
    <x v="1"/>
  </r>
  <r>
    <x v="498"/>
    <x v="1"/>
    <x v="4"/>
  </r>
  <r>
    <x v="499"/>
    <x v="1"/>
    <x v="4"/>
  </r>
  <r>
    <x v="500"/>
    <x v="1"/>
    <x v="0"/>
  </r>
  <r>
    <x v="501"/>
    <x v="0"/>
    <x v="1"/>
  </r>
  <r>
    <x v="502"/>
    <x v="1"/>
    <x v="1"/>
  </r>
  <r>
    <x v="503"/>
    <x v="0"/>
    <x v="1"/>
  </r>
  <r>
    <x v="504"/>
    <x v="0"/>
    <x v="1"/>
  </r>
  <r>
    <x v="505"/>
    <x v="1"/>
    <x v="3"/>
  </r>
  <r>
    <x v="506"/>
    <x v="1"/>
    <x v="1"/>
  </r>
  <r>
    <x v="507"/>
    <x v="0"/>
    <x v="3"/>
  </r>
  <r>
    <x v="508"/>
    <x v="1"/>
    <x v="5"/>
  </r>
  <r>
    <x v="509"/>
    <x v="1"/>
    <x v="1"/>
  </r>
  <r>
    <x v="510"/>
    <x v="0"/>
    <x v="3"/>
  </r>
  <r>
    <x v="511"/>
    <x v="1"/>
    <x v="1"/>
  </r>
  <r>
    <x v="512"/>
    <x v="0"/>
    <x v="1"/>
  </r>
  <r>
    <x v="513"/>
    <x v="1"/>
    <x v="1"/>
  </r>
  <r>
    <x v="514"/>
    <x v="0"/>
    <x v="3"/>
  </r>
  <r>
    <x v="515"/>
    <x v="1"/>
    <x v="1"/>
  </r>
  <r>
    <x v="516"/>
    <x v="0"/>
    <x v="1"/>
  </r>
  <r>
    <x v="517"/>
    <x v="1"/>
    <x v="6"/>
  </r>
  <r>
    <x v="518"/>
    <x v="0"/>
    <x v="3"/>
  </r>
  <r>
    <x v="519"/>
    <x v="1"/>
    <x v="1"/>
  </r>
  <r>
    <x v="520"/>
    <x v="1"/>
    <x v="4"/>
  </r>
  <r>
    <x v="521"/>
    <x v="1"/>
    <x v="5"/>
  </r>
  <r>
    <x v="522"/>
    <x v="1"/>
    <x v="3"/>
  </r>
  <r>
    <x v="523"/>
    <x v="0"/>
    <x v="0"/>
  </r>
  <r>
    <x v="524"/>
    <x v="1"/>
    <x v="4"/>
  </r>
  <r>
    <x v="525"/>
    <x v="1"/>
    <x v="1"/>
  </r>
  <r>
    <x v="526"/>
    <x v="0"/>
    <x v="1"/>
  </r>
  <r>
    <x v="527"/>
    <x v="0"/>
    <x v="4"/>
  </r>
  <r>
    <x v="528"/>
    <x v="0"/>
    <x v="0"/>
  </r>
  <r>
    <x v="529"/>
    <x v="1"/>
    <x v="1"/>
  </r>
  <r>
    <x v="530"/>
    <x v="1"/>
    <x v="3"/>
  </r>
  <r>
    <x v="531"/>
    <x v="0"/>
    <x v="6"/>
  </r>
  <r>
    <x v="532"/>
    <x v="1"/>
    <x v="1"/>
  </r>
  <r>
    <x v="533"/>
    <x v="0"/>
    <x v="1"/>
  </r>
  <r>
    <x v="534"/>
    <x v="0"/>
    <x v="3"/>
  </r>
  <r>
    <x v="535"/>
    <x v="0"/>
    <x v="1"/>
  </r>
  <r>
    <x v="536"/>
    <x v="1"/>
    <x v="0"/>
  </r>
  <r>
    <x v="537"/>
    <x v="1"/>
    <x v="1"/>
  </r>
  <r>
    <x v="538"/>
    <x v="0"/>
    <x v="2"/>
  </r>
  <r>
    <x v="539"/>
    <x v="0"/>
    <x v="1"/>
  </r>
  <r>
    <x v="540"/>
    <x v="1"/>
    <x v="2"/>
  </r>
  <r>
    <x v="541"/>
    <x v="0"/>
    <x v="2"/>
  </r>
  <r>
    <x v="542"/>
    <x v="1"/>
    <x v="0"/>
  </r>
  <r>
    <x v="543"/>
    <x v="1"/>
    <x v="1"/>
  </r>
  <r>
    <x v="544"/>
    <x v="1"/>
    <x v="1"/>
  </r>
  <r>
    <x v="545"/>
    <x v="1"/>
    <x v="5"/>
  </r>
  <r>
    <x v="546"/>
    <x v="0"/>
    <x v="1"/>
  </r>
  <r>
    <x v="547"/>
    <x v="1"/>
    <x v="1"/>
  </r>
  <r>
    <x v="548"/>
    <x v="0"/>
    <x v="1"/>
  </r>
  <r>
    <x v="549"/>
    <x v="1"/>
    <x v="3"/>
  </r>
  <r>
    <x v="550"/>
    <x v="1"/>
    <x v="0"/>
  </r>
  <r>
    <x v="551"/>
    <x v="0"/>
    <x v="1"/>
  </r>
  <r>
    <x v="552"/>
    <x v="1"/>
    <x v="4"/>
  </r>
  <r>
    <x v="553"/>
    <x v="1"/>
    <x v="1"/>
  </r>
  <r>
    <x v="554"/>
    <x v="0"/>
    <x v="2"/>
  </r>
  <r>
    <x v="555"/>
    <x v="0"/>
    <x v="0"/>
  </r>
  <r>
    <x v="556"/>
    <x v="1"/>
    <x v="2"/>
  </r>
  <r>
    <x v="557"/>
    <x v="0"/>
    <x v="2"/>
  </r>
  <r>
    <x v="558"/>
    <x v="0"/>
    <x v="0"/>
  </r>
  <r>
    <x v="559"/>
    <x v="1"/>
    <x v="1"/>
  </r>
  <r>
    <x v="560"/>
    <x v="0"/>
    <x v="2"/>
  </r>
  <r>
    <x v="561"/>
    <x v="0"/>
    <x v="1"/>
  </r>
  <r>
    <x v="562"/>
    <x v="0"/>
    <x v="5"/>
  </r>
  <r>
    <x v="563"/>
    <x v="0"/>
    <x v="3"/>
  </r>
  <r>
    <x v="564"/>
    <x v="0"/>
    <x v="3"/>
  </r>
  <r>
    <x v="565"/>
    <x v="0"/>
    <x v="1"/>
  </r>
  <r>
    <x v="566"/>
    <x v="0"/>
    <x v="4"/>
  </r>
  <r>
    <x v="567"/>
    <x v="1"/>
    <x v="2"/>
  </r>
  <r>
    <x v="568"/>
    <x v="0"/>
    <x v="6"/>
  </r>
  <r>
    <x v="569"/>
    <x v="0"/>
    <x v="4"/>
  </r>
  <r>
    <x v="570"/>
    <x v="0"/>
    <x v="4"/>
  </r>
  <r>
    <x v="571"/>
    <x v="1"/>
    <x v="1"/>
  </r>
  <r>
    <x v="572"/>
    <x v="0"/>
    <x v="0"/>
  </r>
  <r>
    <x v="573"/>
    <x v="1"/>
    <x v="1"/>
  </r>
  <r>
    <x v="574"/>
    <x v="1"/>
    <x v="1"/>
  </r>
  <r>
    <x v="575"/>
    <x v="0"/>
    <x v="1"/>
  </r>
  <r>
    <x v="576"/>
    <x v="0"/>
    <x v="4"/>
  </r>
  <r>
    <x v="577"/>
    <x v="1"/>
    <x v="1"/>
  </r>
  <r>
    <x v="578"/>
    <x v="1"/>
    <x v="2"/>
  </r>
  <r>
    <x v="579"/>
    <x v="1"/>
    <x v="3"/>
  </r>
  <r>
    <x v="580"/>
    <x v="0"/>
    <x v="3"/>
  </r>
  <r>
    <x v="581"/>
    <x v="1"/>
    <x v="1"/>
  </r>
  <r>
    <x v="582"/>
    <x v="1"/>
    <x v="2"/>
  </r>
  <r>
    <x v="583"/>
    <x v="1"/>
    <x v="1"/>
  </r>
  <r>
    <x v="584"/>
    <x v="0"/>
    <x v="0"/>
  </r>
  <r>
    <x v="585"/>
    <x v="1"/>
    <x v="1"/>
  </r>
  <r>
    <x v="586"/>
    <x v="0"/>
    <x v="0"/>
  </r>
  <r>
    <x v="587"/>
    <x v="1"/>
    <x v="4"/>
  </r>
  <r>
    <x v="588"/>
    <x v="0"/>
    <x v="1"/>
  </r>
  <r>
    <x v="589"/>
    <x v="1"/>
    <x v="1"/>
  </r>
  <r>
    <x v="590"/>
    <x v="1"/>
    <x v="1"/>
  </r>
  <r>
    <x v="591"/>
    <x v="1"/>
    <x v="1"/>
  </r>
  <r>
    <x v="592"/>
    <x v="0"/>
    <x v="0"/>
  </r>
  <r>
    <x v="593"/>
    <x v="1"/>
    <x v="0"/>
  </r>
  <r>
    <x v="594"/>
    <x v="1"/>
    <x v="1"/>
  </r>
  <r>
    <x v="595"/>
    <x v="1"/>
    <x v="5"/>
  </r>
  <r>
    <x v="596"/>
    <x v="0"/>
    <x v="1"/>
  </r>
  <r>
    <x v="597"/>
    <x v="1"/>
    <x v="0"/>
  </r>
  <r>
    <x v="598"/>
    <x v="0"/>
    <x v="0"/>
  </r>
  <r>
    <x v="599"/>
    <x v="0"/>
    <x v="1"/>
  </r>
  <r>
    <x v="600"/>
    <x v="0"/>
    <x v="1"/>
  </r>
  <r>
    <x v="601"/>
    <x v="0"/>
    <x v="1"/>
  </r>
  <r>
    <x v="602"/>
    <x v="1"/>
    <x v="1"/>
  </r>
  <r>
    <x v="603"/>
    <x v="0"/>
    <x v="1"/>
  </r>
  <r>
    <x v="604"/>
    <x v="1"/>
    <x v="2"/>
  </r>
  <r>
    <x v="605"/>
    <x v="0"/>
    <x v="4"/>
  </r>
  <r>
    <x v="606"/>
    <x v="0"/>
    <x v="0"/>
  </r>
  <r>
    <x v="607"/>
    <x v="0"/>
    <x v="3"/>
  </r>
  <r>
    <x v="608"/>
    <x v="1"/>
    <x v="0"/>
  </r>
  <r>
    <x v="609"/>
    <x v="1"/>
    <x v="0"/>
  </r>
  <r>
    <x v="610"/>
    <x v="1"/>
    <x v="4"/>
  </r>
  <r>
    <x v="611"/>
    <x v="1"/>
    <x v="0"/>
  </r>
  <r>
    <x v="612"/>
    <x v="1"/>
    <x v="1"/>
  </r>
  <r>
    <x v="613"/>
    <x v="0"/>
    <x v="1"/>
  </r>
  <r>
    <x v="614"/>
    <x v="1"/>
    <x v="4"/>
  </r>
  <r>
    <x v="615"/>
    <x v="1"/>
    <x v="1"/>
  </r>
  <r>
    <x v="616"/>
    <x v="0"/>
    <x v="1"/>
  </r>
  <r>
    <x v="617"/>
    <x v="0"/>
    <x v="4"/>
  </r>
  <r>
    <x v="618"/>
    <x v="0"/>
    <x v="1"/>
  </r>
  <r>
    <x v="619"/>
    <x v="1"/>
    <x v="1"/>
  </r>
  <r>
    <x v="620"/>
    <x v="0"/>
    <x v="1"/>
  </r>
  <r>
    <x v="621"/>
    <x v="0"/>
    <x v="1"/>
  </r>
  <r>
    <x v="622"/>
    <x v="0"/>
    <x v="2"/>
  </r>
  <r>
    <x v="623"/>
    <x v="0"/>
    <x v="1"/>
  </r>
  <r>
    <x v="624"/>
    <x v="0"/>
    <x v="1"/>
  </r>
  <r>
    <x v="625"/>
    <x v="0"/>
    <x v="1"/>
  </r>
  <r>
    <x v="626"/>
    <x v="1"/>
    <x v="1"/>
  </r>
  <r>
    <x v="627"/>
    <x v="0"/>
    <x v="4"/>
  </r>
  <r>
    <x v="628"/>
    <x v="0"/>
    <x v="3"/>
  </r>
  <r>
    <x v="629"/>
    <x v="0"/>
    <x v="3"/>
  </r>
  <r>
    <x v="630"/>
    <x v="0"/>
    <x v="2"/>
  </r>
  <r>
    <x v="631"/>
    <x v="0"/>
    <x v="1"/>
  </r>
  <r>
    <x v="632"/>
    <x v="1"/>
    <x v="1"/>
  </r>
  <r>
    <x v="633"/>
    <x v="0"/>
    <x v="3"/>
  </r>
  <r>
    <x v="634"/>
    <x v="0"/>
    <x v="1"/>
  </r>
  <r>
    <x v="635"/>
    <x v="0"/>
    <x v="1"/>
  </r>
  <r>
    <x v="636"/>
    <x v="0"/>
    <x v="1"/>
  </r>
  <r>
    <x v="637"/>
    <x v="1"/>
    <x v="5"/>
  </r>
  <r>
    <x v="638"/>
    <x v="1"/>
    <x v="1"/>
  </r>
  <r>
    <x v="639"/>
    <x v="0"/>
    <x v="5"/>
  </r>
  <r>
    <x v="640"/>
    <x v="0"/>
    <x v="2"/>
  </r>
  <r>
    <x v="641"/>
    <x v="0"/>
    <x v="1"/>
  </r>
  <r>
    <x v="642"/>
    <x v="1"/>
    <x v="4"/>
  </r>
  <r>
    <x v="643"/>
    <x v="1"/>
    <x v="1"/>
  </r>
  <r>
    <x v="644"/>
    <x v="1"/>
    <x v="2"/>
  </r>
  <r>
    <x v="645"/>
    <x v="0"/>
    <x v="3"/>
  </r>
  <r>
    <x v="646"/>
    <x v="1"/>
    <x v="3"/>
  </r>
  <r>
    <x v="647"/>
    <x v="0"/>
    <x v="0"/>
  </r>
  <r>
    <x v="648"/>
    <x v="1"/>
    <x v="1"/>
  </r>
  <r>
    <x v="649"/>
    <x v="1"/>
    <x v="1"/>
  </r>
  <r>
    <x v="650"/>
    <x v="0"/>
    <x v="1"/>
  </r>
  <r>
    <x v="651"/>
    <x v="0"/>
    <x v="1"/>
  </r>
  <r>
    <x v="652"/>
    <x v="0"/>
    <x v="1"/>
  </r>
  <r>
    <x v="653"/>
    <x v="0"/>
    <x v="6"/>
  </r>
  <r>
    <x v="654"/>
    <x v="0"/>
    <x v="3"/>
  </r>
  <r>
    <x v="655"/>
    <x v="1"/>
    <x v="4"/>
  </r>
  <r>
    <x v="656"/>
    <x v="1"/>
    <x v="3"/>
  </r>
  <r>
    <x v="657"/>
    <x v="1"/>
    <x v="4"/>
  </r>
  <r>
    <x v="658"/>
    <x v="0"/>
    <x v="1"/>
  </r>
  <r>
    <x v="659"/>
    <x v="1"/>
    <x v="1"/>
  </r>
  <r>
    <x v="660"/>
    <x v="1"/>
    <x v="1"/>
  </r>
  <r>
    <x v="661"/>
    <x v="1"/>
    <x v="1"/>
  </r>
  <r>
    <x v="662"/>
    <x v="0"/>
    <x v="4"/>
  </r>
  <r>
    <x v="663"/>
    <x v="0"/>
    <x v="1"/>
  </r>
  <r>
    <x v="664"/>
    <x v="0"/>
    <x v="2"/>
  </r>
  <r>
    <x v="665"/>
    <x v="0"/>
    <x v="1"/>
  </r>
  <r>
    <x v="666"/>
    <x v="1"/>
    <x v="5"/>
  </r>
  <r>
    <x v="667"/>
    <x v="0"/>
    <x v="1"/>
  </r>
  <r>
    <x v="668"/>
    <x v="0"/>
    <x v="2"/>
  </r>
  <r>
    <x v="669"/>
    <x v="1"/>
    <x v="4"/>
  </r>
  <r>
    <x v="670"/>
    <x v="0"/>
    <x v="4"/>
  </r>
  <r>
    <x v="671"/>
    <x v="1"/>
    <x v="0"/>
  </r>
  <r>
    <x v="672"/>
    <x v="0"/>
    <x v="3"/>
  </r>
  <r>
    <x v="673"/>
    <x v="1"/>
    <x v="5"/>
  </r>
  <r>
    <x v="674"/>
    <x v="1"/>
    <x v="2"/>
  </r>
  <r>
    <x v="675"/>
    <x v="1"/>
    <x v="2"/>
  </r>
  <r>
    <x v="676"/>
    <x v="0"/>
    <x v="3"/>
  </r>
  <r>
    <x v="677"/>
    <x v="1"/>
    <x v="0"/>
  </r>
  <r>
    <x v="678"/>
    <x v="1"/>
    <x v="1"/>
  </r>
  <r>
    <x v="679"/>
    <x v="0"/>
    <x v="4"/>
  </r>
  <r>
    <x v="680"/>
    <x v="0"/>
    <x v="4"/>
  </r>
  <r>
    <x v="681"/>
    <x v="1"/>
    <x v="2"/>
  </r>
  <r>
    <x v="682"/>
    <x v="1"/>
    <x v="2"/>
  </r>
  <r>
    <x v="683"/>
    <x v="1"/>
    <x v="0"/>
  </r>
  <r>
    <x v="684"/>
    <x v="0"/>
    <x v="3"/>
  </r>
  <r>
    <x v="685"/>
    <x v="1"/>
    <x v="1"/>
  </r>
  <r>
    <x v="686"/>
    <x v="1"/>
    <x v="1"/>
  </r>
  <r>
    <x v="687"/>
    <x v="1"/>
    <x v="2"/>
  </r>
  <r>
    <x v="688"/>
    <x v="1"/>
    <x v="4"/>
  </r>
  <r>
    <x v="689"/>
    <x v="0"/>
    <x v="2"/>
  </r>
  <r>
    <x v="690"/>
    <x v="0"/>
    <x v="1"/>
  </r>
  <r>
    <x v="691"/>
    <x v="0"/>
    <x v="1"/>
  </r>
  <r>
    <x v="692"/>
    <x v="0"/>
    <x v="0"/>
  </r>
  <r>
    <x v="693"/>
    <x v="0"/>
    <x v="0"/>
  </r>
  <r>
    <x v="694"/>
    <x v="1"/>
    <x v="0"/>
  </r>
  <r>
    <x v="695"/>
    <x v="0"/>
    <x v="1"/>
  </r>
  <r>
    <x v="696"/>
    <x v="0"/>
    <x v="1"/>
  </r>
  <r>
    <x v="697"/>
    <x v="0"/>
    <x v="3"/>
  </r>
  <r>
    <x v="698"/>
    <x v="0"/>
    <x v="1"/>
  </r>
  <r>
    <x v="699"/>
    <x v="1"/>
    <x v="5"/>
  </r>
  <r>
    <x v="700"/>
    <x v="0"/>
    <x v="0"/>
  </r>
  <r>
    <x v="701"/>
    <x v="1"/>
    <x v="3"/>
  </r>
  <r>
    <x v="702"/>
    <x v="0"/>
    <x v="3"/>
  </r>
  <r>
    <x v="703"/>
    <x v="0"/>
    <x v="1"/>
  </r>
  <r>
    <x v="704"/>
    <x v="1"/>
    <x v="1"/>
  </r>
  <r>
    <x v="705"/>
    <x v="0"/>
    <x v="1"/>
  </r>
  <r>
    <x v="706"/>
    <x v="0"/>
    <x v="3"/>
  </r>
  <r>
    <x v="707"/>
    <x v="1"/>
    <x v="1"/>
  </r>
  <r>
    <x v="708"/>
    <x v="0"/>
    <x v="4"/>
  </r>
  <r>
    <x v="709"/>
    <x v="1"/>
    <x v="1"/>
  </r>
  <r>
    <x v="710"/>
    <x v="0"/>
    <x v="4"/>
  </r>
  <r>
    <x v="711"/>
    <x v="1"/>
    <x v="5"/>
  </r>
  <r>
    <x v="712"/>
    <x v="1"/>
    <x v="0"/>
  </r>
  <r>
    <x v="713"/>
    <x v="1"/>
    <x v="5"/>
  </r>
  <r>
    <x v="714"/>
    <x v="0"/>
    <x v="3"/>
  </r>
  <r>
    <x v="715"/>
    <x v="1"/>
    <x v="2"/>
  </r>
  <r>
    <x v="716"/>
    <x v="1"/>
    <x v="0"/>
  </r>
  <r>
    <x v="717"/>
    <x v="0"/>
    <x v="1"/>
  </r>
  <r>
    <x v="718"/>
    <x v="1"/>
    <x v="1"/>
  </r>
  <r>
    <x v="719"/>
    <x v="0"/>
    <x v="1"/>
  </r>
  <r>
    <x v="720"/>
    <x v="1"/>
    <x v="1"/>
  </r>
  <r>
    <x v="721"/>
    <x v="0"/>
    <x v="1"/>
  </r>
  <r>
    <x v="722"/>
    <x v="0"/>
    <x v="1"/>
  </r>
  <r>
    <x v="723"/>
    <x v="0"/>
    <x v="0"/>
  </r>
  <r>
    <x v="724"/>
    <x v="1"/>
    <x v="2"/>
  </r>
  <r>
    <x v="725"/>
    <x v="1"/>
    <x v="1"/>
  </r>
  <r>
    <x v="726"/>
    <x v="0"/>
    <x v="0"/>
  </r>
  <r>
    <x v="727"/>
    <x v="1"/>
    <x v="1"/>
  </r>
  <r>
    <x v="728"/>
    <x v="1"/>
    <x v="3"/>
  </r>
  <r>
    <x v="729"/>
    <x v="1"/>
    <x v="1"/>
  </r>
  <r>
    <x v="730"/>
    <x v="1"/>
    <x v="1"/>
  </r>
  <r>
    <x v="731"/>
    <x v="0"/>
    <x v="1"/>
  </r>
  <r>
    <x v="732"/>
    <x v="1"/>
    <x v="2"/>
  </r>
  <r>
    <x v="733"/>
    <x v="0"/>
    <x v="3"/>
  </r>
  <r>
    <x v="734"/>
    <x v="0"/>
    <x v="1"/>
  </r>
  <r>
    <x v="735"/>
    <x v="0"/>
    <x v="4"/>
  </r>
  <r>
    <x v="736"/>
    <x v="0"/>
    <x v="1"/>
  </r>
  <r>
    <x v="737"/>
    <x v="1"/>
    <x v="0"/>
  </r>
  <r>
    <x v="738"/>
    <x v="1"/>
    <x v="1"/>
  </r>
  <r>
    <x v="739"/>
    <x v="1"/>
    <x v="2"/>
  </r>
  <r>
    <x v="740"/>
    <x v="0"/>
    <x v="1"/>
  </r>
  <r>
    <x v="741"/>
    <x v="0"/>
    <x v="3"/>
  </r>
  <r>
    <x v="742"/>
    <x v="0"/>
    <x v="1"/>
  </r>
  <r>
    <x v="743"/>
    <x v="1"/>
    <x v="1"/>
  </r>
  <r>
    <x v="744"/>
    <x v="1"/>
    <x v="4"/>
  </r>
  <r>
    <x v="745"/>
    <x v="1"/>
    <x v="1"/>
  </r>
  <r>
    <x v="746"/>
    <x v="1"/>
    <x v="1"/>
  </r>
  <r>
    <x v="747"/>
    <x v="1"/>
    <x v="4"/>
  </r>
  <r>
    <x v="748"/>
    <x v="1"/>
    <x v="1"/>
  </r>
  <r>
    <x v="749"/>
    <x v="0"/>
    <x v="1"/>
  </r>
  <r>
    <x v="750"/>
    <x v="1"/>
    <x v="1"/>
  </r>
  <r>
    <x v="751"/>
    <x v="1"/>
    <x v="1"/>
  </r>
  <r>
    <x v="752"/>
    <x v="1"/>
    <x v="6"/>
  </r>
  <r>
    <x v="753"/>
    <x v="1"/>
    <x v="0"/>
  </r>
  <r>
    <x v="754"/>
    <x v="0"/>
    <x v="1"/>
  </r>
  <r>
    <x v="755"/>
    <x v="1"/>
    <x v="1"/>
  </r>
  <r>
    <x v="756"/>
    <x v="1"/>
    <x v="2"/>
  </r>
  <r>
    <x v="757"/>
    <x v="0"/>
    <x v="0"/>
  </r>
  <r>
    <x v="758"/>
    <x v="1"/>
    <x v="1"/>
  </r>
  <r>
    <x v="759"/>
    <x v="0"/>
    <x v="0"/>
  </r>
  <r>
    <x v="760"/>
    <x v="0"/>
    <x v="4"/>
  </r>
  <r>
    <x v="761"/>
    <x v="1"/>
    <x v="3"/>
  </r>
  <r>
    <x v="762"/>
    <x v="0"/>
    <x v="1"/>
  </r>
  <r>
    <x v="763"/>
    <x v="1"/>
    <x v="4"/>
  </r>
  <r>
    <x v="764"/>
    <x v="0"/>
    <x v="4"/>
  </r>
  <r>
    <x v="765"/>
    <x v="1"/>
    <x v="4"/>
  </r>
  <r>
    <x v="766"/>
    <x v="0"/>
    <x v="2"/>
  </r>
  <r>
    <x v="767"/>
    <x v="0"/>
    <x v="1"/>
  </r>
  <r>
    <x v="768"/>
    <x v="1"/>
    <x v="2"/>
  </r>
  <r>
    <x v="769"/>
    <x v="0"/>
    <x v="1"/>
  </r>
  <r>
    <x v="770"/>
    <x v="1"/>
    <x v="2"/>
  </r>
  <r>
    <x v="771"/>
    <x v="0"/>
    <x v="1"/>
  </r>
  <r>
    <x v="772"/>
    <x v="0"/>
    <x v="4"/>
  </r>
  <r>
    <x v="773"/>
    <x v="1"/>
    <x v="1"/>
  </r>
  <r>
    <x v="774"/>
    <x v="0"/>
    <x v="4"/>
  </r>
  <r>
    <x v="775"/>
    <x v="1"/>
    <x v="3"/>
  </r>
  <r>
    <x v="776"/>
    <x v="1"/>
    <x v="3"/>
  </r>
  <r>
    <x v="777"/>
    <x v="1"/>
    <x v="0"/>
  </r>
  <r>
    <x v="778"/>
    <x v="0"/>
    <x v="3"/>
  </r>
  <r>
    <x v="779"/>
    <x v="0"/>
    <x v="4"/>
  </r>
  <r>
    <x v="780"/>
    <x v="1"/>
    <x v="1"/>
  </r>
  <r>
    <x v="781"/>
    <x v="1"/>
    <x v="1"/>
  </r>
  <r>
    <x v="782"/>
    <x v="1"/>
    <x v="1"/>
  </r>
  <r>
    <x v="783"/>
    <x v="0"/>
    <x v="4"/>
  </r>
  <r>
    <x v="784"/>
    <x v="1"/>
    <x v="1"/>
  </r>
  <r>
    <x v="785"/>
    <x v="0"/>
    <x v="2"/>
  </r>
  <r>
    <x v="786"/>
    <x v="1"/>
    <x v="1"/>
  </r>
  <r>
    <x v="787"/>
    <x v="0"/>
    <x v="1"/>
  </r>
  <r>
    <x v="788"/>
    <x v="1"/>
    <x v="0"/>
  </r>
  <r>
    <x v="789"/>
    <x v="0"/>
    <x v="1"/>
  </r>
  <r>
    <x v="790"/>
    <x v="1"/>
    <x v="0"/>
  </r>
  <r>
    <x v="791"/>
    <x v="0"/>
    <x v="3"/>
  </r>
  <r>
    <x v="792"/>
    <x v="1"/>
    <x v="1"/>
  </r>
  <r>
    <x v="793"/>
    <x v="1"/>
    <x v="0"/>
  </r>
  <r>
    <x v="794"/>
    <x v="1"/>
    <x v="1"/>
  </r>
  <r>
    <x v="795"/>
    <x v="0"/>
    <x v="3"/>
  </r>
  <r>
    <x v="796"/>
    <x v="0"/>
    <x v="1"/>
  </r>
  <r>
    <x v="797"/>
    <x v="1"/>
    <x v="1"/>
  </r>
  <r>
    <x v="798"/>
    <x v="1"/>
    <x v="1"/>
  </r>
  <r>
    <x v="799"/>
    <x v="1"/>
    <x v="1"/>
  </r>
  <r>
    <x v="800"/>
    <x v="1"/>
    <x v="1"/>
  </r>
  <r>
    <x v="801"/>
    <x v="1"/>
    <x v="1"/>
  </r>
  <r>
    <x v="802"/>
    <x v="1"/>
    <x v="1"/>
  </r>
  <r>
    <x v="803"/>
    <x v="0"/>
    <x v="1"/>
  </r>
  <r>
    <x v="804"/>
    <x v="0"/>
    <x v="1"/>
  </r>
  <r>
    <x v="805"/>
    <x v="0"/>
    <x v="1"/>
  </r>
  <r>
    <x v="806"/>
    <x v="1"/>
    <x v="1"/>
  </r>
  <r>
    <x v="807"/>
    <x v="1"/>
    <x v="0"/>
  </r>
  <r>
    <x v="808"/>
    <x v="0"/>
    <x v="0"/>
  </r>
  <r>
    <x v="809"/>
    <x v="1"/>
    <x v="0"/>
  </r>
  <r>
    <x v="810"/>
    <x v="1"/>
    <x v="1"/>
  </r>
  <r>
    <x v="811"/>
    <x v="0"/>
    <x v="6"/>
  </r>
  <r>
    <x v="812"/>
    <x v="0"/>
    <x v="1"/>
  </r>
  <r>
    <x v="813"/>
    <x v="1"/>
    <x v="1"/>
  </r>
  <r>
    <x v="814"/>
    <x v="1"/>
    <x v="4"/>
  </r>
  <r>
    <x v="815"/>
    <x v="1"/>
    <x v="3"/>
  </r>
  <r>
    <x v="816"/>
    <x v="0"/>
    <x v="1"/>
  </r>
  <r>
    <x v="817"/>
    <x v="1"/>
    <x v="1"/>
  </r>
  <r>
    <x v="818"/>
    <x v="0"/>
    <x v="3"/>
  </r>
  <r>
    <x v="819"/>
    <x v="0"/>
    <x v="3"/>
  </r>
  <r>
    <x v="820"/>
    <x v="1"/>
    <x v="3"/>
  </r>
  <r>
    <x v="821"/>
    <x v="0"/>
    <x v="1"/>
  </r>
  <r>
    <x v="822"/>
    <x v="1"/>
    <x v="1"/>
  </r>
  <r>
    <x v="823"/>
    <x v="1"/>
    <x v="1"/>
  </r>
  <r>
    <x v="824"/>
    <x v="0"/>
    <x v="0"/>
  </r>
  <r>
    <x v="825"/>
    <x v="0"/>
    <x v="1"/>
  </r>
  <r>
    <x v="826"/>
    <x v="1"/>
    <x v="1"/>
  </r>
  <r>
    <x v="827"/>
    <x v="1"/>
    <x v="0"/>
  </r>
  <r>
    <x v="828"/>
    <x v="0"/>
    <x v="4"/>
  </r>
  <r>
    <x v="829"/>
    <x v="0"/>
    <x v="5"/>
  </r>
  <r>
    <x v="830"/>
    <x v="1"/>
    <x v="4"/>
  </r>
  <r>
    <x v="831"/>
    <x v="0"/>
    <x v="3"/>
  </r>
  <r>
    <x v="832"/>
    <x v="1"/>
    <x v="1"/>
  </r>
  <r>
    <x v="833"/>
    <x v="1"/>
    <x v="0"/>
  </r>
  <r>
    <x v="834"/>
    <x v="0"/>
    <x v="0"/>
  </r>
  <r>
    <x v="835"/>
    <x v="1"/>
    <x v="0"/>
  </r>
  <r>
    <x v="836"/>
    <x v="0"/>
    <x v="4"/>
  </r>
  <r>
    <x v="837"/>
    <x v="0"/>
    <x v="1"/>
  </r>
  <r>
    <x v="838"/>
    <x v="1"/>
    <x v="1"/>
  </r>
  <r>
    <x v="839"/>
    <x v="1"/>
    <x v="1"/>
  </r>
  <r>
    <x v="840"/>
    <x v="0"/>
    <x v="1"/>
  </r>
  <r>
    <x v="841"/>
    <x v="1"/>
    <x v="1"/>
  </r>
  <r>
    <x v="842"/>
    <x v="0"/>
    <x v="1"/>
  </r>
  <r>
    <x v="843"/>
    <x v="1"/>
    <x v="2"/>
  </r>
  <r>
    <x v="844"/>
    <x v="0"/>
    <x v="2"/>
  </r>
  <r>
    <x v="845"/>
    <x v="1"/>
    <x v="1"/>
  </r>
  <r>
    <x v="846"/>
    <x v="1"/>
    <x v="1"/>
  </r>
  <r>
    <x v="847"/>
    <x v="0"/>
    <x v="2"/>
  </r>
  <r>
    <x v="848"/>
    <x v="0"/>
    <x v="1"/>
  </r>
  <r>
    <x v="849"/>
    <x v="1"/>
    <x v="4"/>
  </r>
  <r>
    <x v="850"/>
    <x v="0"/>
    <x v="2"/>
  </r>
  <r>
    <x v="851"/>
    <x v="0"/>
    <x v="1"/>
  </r>
  <r>
    <x v="852"/>
    <x v="1"/>
    <x v="6"/>
  </r>
  <r>
    <x v="853"/>
    <x v="0"/>
    <x v="2"/>
  </r>
  <r>
    <x v="854"/>
    <x v="1"/>
    <x v="3"/>
  </r>
  <r>
    <x v="855"/>
    <x v="0"/>
    <x v="4"/>
  </r>
  <r>
    <x v="856"/>
    <x v="1"/>
    <x v="1"/>
  </r>
  <r>
    <x v="857"/>
    <x v="1"/>
    <x v="1"/>
  </r>
  <r>
    <x v="858"/>
    <x v="0"/>
    <x v="1"/>
  </r>
  <r>
    <x v="859"/>
    <x v="0"/>
    <x v="1"/>
  </r>
  <r>
    <x v="860"/>
    <x v="0"/>
    <x v="2"/>
  </r>
  <r>
    <x v="861"/>
    <x v="1"/>
    <x v="3"/>
  </r>
  <r>
    <x v="862"/>
    <x v="0"/>
    <x v="4"/>
  </r>
  <r>
    <x v="863"/>
    <x v="1"/>
    <x v="1"/>
  </r>
  <r>
    <x v="864"/>
    <x v="0"/>
    <x v="0"/>
  </r>
  <r>
    <x v="865"/>
    <x v="1"/>
    <x v="4"/>
  </r>
  <r>
    <x v="866"/>
    <x v="1"/>
    <x v="1"/>
  </r>
  <r>
    <x v="867"/>
    <x v="0"/>
    <x v="1"/>
  </r>
  <r>
    <x v="868"/>
    <x v="1"/>
    <x v="1"/>
  </r>
  <r>
    <x v="869"/>
    <x v="1"/>
    <x v="4"/>
  </r>
  <r>
    <x v="870"/>
    <x v="0"/>
    <x v="1"/>
  </r>
  <r>
    <x v="871"/>
    <x v="0"/>
    <x v="4"/>
  </r>
  <r>
    <x v="872"/>
    <x v="1"/>
    <x v="4"/>
  </r>
  <r>
    <x v="873"/>
    <x v="0"/>
    <x v="3"/>
  </r>
  <r>
    <x v="874"/>
    <x v="0"/>
    <x v="1"/>
  </r>
  <r>
    <x v="875"/>
    <x v="1"/>
    <x v="0"/>
  </r>
  <r>
    <x v="876"/>
    <x v="0"/>
    <x v="1"/>
  </r>
  <r>
    <x v="877"/>
    <x v="1"/>
    <x v="5"/>
  </r>
  <r>
    <x v="878"/>
    <x v="1"/>
    <x v="5"/>
  </r>
  <r>
    <x v="879"/>
    <x v="1"/>
    <x v="2"/>
  </r>
  <r>
    <x v="880"/>
    <x v="0"/>
    <x v="1"/>
  </r>
  <r>
    <x v="881"/>
    <x v="1"/>
    <x v="4"/>
  </r>
  <r>
    <x v="882"/>
    <x v="1"/>
    <x v="1"/>
  </r>
  <r>
    <x v="883"/>
    <x v="1"/>
    <x v="0"/>
  </r>
  <r>
    <x v="884"/>
    <x v="0"/>
    <x v="1"/>
  </r>
  <r>
    <x v="885"/>
    <x v="1"/>
    <x v="4"/>
  </r>
  <r>
    <x v="886"/>
    <x v="1"/>
    <x v="1"/>
  </r>
  <r>
    <x v="887"/>
    <x v="1"/>
    <x v="3"/>
  </r>
  <r>
    <x v="888"/>
    <x v="0"/>
    <x v="1"/>
  </r>
  <r>
    <x v="889"/>
    <x v="0"/>
    <x v="0"/>
  </r>
  <r>
    <x v="890"/>
    <x v="1"/>
    <x v="1"/>
  </r>
  <r>
    <x v="891"/>
    <x v="1"/>
    <x v="0"/>
  </r>
  <r>
    <x v="892"/>
    <x v="1"/>
    <x v="1"/>
  </r>
  <r>
    <x v="893"/>
    <x v="0"/>
    <x v="0"/>
  </r>
  <r>
    <x v="894"/>
    <x v="0"/>
    <x v="0"/>
  </r>
  <r>
    <x v="895"/>
    <x v="1"/>
    <x v="4"/>
  </r>
  <r>
    <x v="896"/>
    <x v="1"/>
    <x v="2"/>
  </r>
  <r>
    <x v="897"/>
    <x v="0"/>
    <x v="3"/>
  </r>
  <r>
    <x v="898"/>
    <x v="1"/>
    <x v="1"/>
  </r>
  <r>
    <x v="899"/>
    <x v="1"/>
    <x v="0"/>
  </r>
  <r>
    <x v="900"/>
    <x v="1"/>
    <x v="1"/>
  </r>
  <r>
    <x v="901"/>
    <x v="1"/>
    <x v="1"/>
  </r>
  <r>
    <x v="902"/>
    <x v="0"/>
    <x v="2"/>
  </r>
  <r>
    <x v="903"/>
    <x v="0"/>
    <x v="4"/>
  </r>
  <r>
    <x v="904"/>
    <x v="0"/>
    <x v="3"/>
  </r>
  <r>
    <x v="905"/>
    <x v="0"/>
    <x v="5"/>
  </r>
  <r>
    <x v="906"/>
    <x v="1"/>
    <x v="3"/>
  </r>
  <r>
    <x v="907"/>
    <x v="1"/>
    <x v="1"/>
  </r>
  <r>
    <x v="908"/>
    <x v="0"/>
    <x v="3"/>
  </r>
  <r>
    <x v="909"/>
    <x v="1"/>
    <x v="0"/>
  </r>
  <r>
    <x v="910"/>
    <x v="0"/>
    <x v="2"/>
  </r>
  <r>
    <x v="911"/>
    <x v="0"/>
    <x v="1"/>
  </r>
  <r>
    <x v="912"/>
    <x v="0"/>
    <x v="1"/>
  </r>
  <r>
    <x v="913"/>
    <x v="0"/>
    <x v="4"/>
  </r>
  <r>
    <x v="914"/>
    <x v="0"/>
    <x v="1"/>
  </r>
  <r>
    <x v="915"/>
    <x v="0"/>
    <x v="3"/>
  </r>
  <r>
    <x v="916"/>
    <x v="0"/>
    <x v="4"/>
  </r>
  <r>
    <x v="917"/>
    <x v="0"/>
    <x v="6"/>
  </r>
  <r>
    <x v="918"/>
    <x v="1"/>
    <x v="3"/>
  </r>
  <r>
    <x v="919"/>
    <x v="1"/>
    <x v="3"/>
  </r>
  <r>
    <x v="920"/>
    <x v="1"/>
    <x v="0"/>
  </r>
  <r>
    <x v="921"/>
    <x v="0"/>
    <x v="1"/>
  </r>
  <r>
    <x v="922"/>
    <x v="1"/>
    <x v="0"/>
  </r>
  <r>
    <x v="923"/>
    <x v="0"/>
    <x v="1"/>
  </r>
  <r>
    <x v="924"/>
    <x v="0"/>
    <x v="2"/>
  </r>
  <r>
    <x v="925"/>
    <x v="1"/>
    <x v="3"/>
  </r>
  <r>
    <x v="926"/>
    <x v="1"/>
    <x v="2"/>
  </r>
  <r>
    <x v="927"/>
    <x v="0"/>
    <x v="4"/>
  </r>
  <r>
    <x v="928"/>
    <x v="1"/>
    <x v="0"/>
  </r>
  <r>
    <x v="929"/>
    <x v="0"/>
    <x v="1"/>
  </r>
  <r>
    <x v="930"/>
    <x v="0"/>
    <x v="0"/>
  </r>
  <r>
    <x v="931"/>
    <x v="0"/>
    <x v="1"/>
  </r>
  <r>
    <x v="932"/>
    <x v="1"/>
    <x v="0"/>
  </r>
  <r>
    <x v="933"/>
    <x v="0"/>
    <x v="3"/>
  </r>
  <r>
    <x v="934"/>
    <x v="1"/>
    <x v="1"/>
  </r>
  <r>
    <x v="935"/>
    <x v="0"/>
    <x v="1"/>
  </r>
  <r>
    <x v="936"/>
    <x v="1"/>
    <x v="4"/>
  </r>
  <r>
    <x v="937"/>
    <x v="0"/>
    <x v="1"/>
  </r>
  <r>
    <x v="938"/>
    <x v="1"/>
    <x v="1"/>
  </r>
  <r>
    <x v="939"/>
    <x v="1"/>
    <x v="1"/>
  </r>
  <r>
    <x v="940"/>
    <x v="0"/>
    <x v="1"/>
  </r>
  <r>
    <x v="941"/>
    <x v="1"/>
    <x v="2"/>
  </r>
  <r>
    <x v="942"/>
    <x v="1"/>
    <x v="1"/>
  </r>
  <r>
    <x v="943"/>
    <x v="1"/>
    <x v="2"/>
  </r>
  <r>
    <x v="944"/>
    <x v="0"/>
    <x v="3"/>
  </r>
  <r>
    <x v="945"/>
    <x v="1"/>
    <x v="4"/>
  </r>
  <r>
    <x v="946"/>
    <x v="0"/>
    <x v="4"/>
  </r>
  <r>
    <x v="947"/>
    <x v="0"/>
    <x v="1"/>
  </r>
  <r>
    <x v="948"/>
    <x v="1"/>
    <x v="2"/>
  </r>
  <r>
    <x v="949"/>
    <x v="0"/>
    <x v="1"/>
  </r>
  <r>
    <x v="950"/>
    <x v="1"/>
    <x v="2"/>
  </r>
  <r>
    <x v="951"/>
    <x v="1"/>
    <x v="1"/>
  </r>
  <r>
    <x v="952"/>
    <x v="0"/>
    <x v="1"/>
  </r>
  <r>
    <x v="953"/>
    <x v="0"/>
    <x v="1"/>
  </r>
  <r>
    <x v="954"/>
    <x v="0"/>
    <x v="1"/>
  </r>
  <r>
    <x v="955"/>
    <x v="0"/>
    <x v="2"/>
  </r>
  <r>
    <x v="956"/>
    <x v="0"/>
    <x v="1"/>
  </r>
  <r>
    <x v="957"/>
    <x v="0"/>
    <x v="1"/>
  </r>
  <r>
    <x v="958"/>
    <x v="0"/>
    <x v="0"/>
  </r>
  <r>
    <x v="959"/>
    <x v="0"/>
    <x v="4"/>
  </r>
  <r>
    <x v="960"/>
    <x v="0"/>
    <x v="0"/>
  </r>
  <r>
    <x v="961"/>
    <x v="1"/>
    <x v="4"/>
  </r>
  <r>
    <x v="962"/>
    <x v="0"/>
    <x v="3"/>
  </r>
  <r>
    <x v="963"/>
    <x v="1"/>
    <x v="4"/>
  </r>
  <r>
    <x v="964"/>
    <x v="0"/>
    <x v="1"/>
  </r>
  <r>
    <x v="965"/>
    <x v="0"/>
    <x v="3"/>
  </r>
  <r>
    <x v="966"/>
    <x v="0"/>
    <x v="6"/>
  </r>
  <r>
    <x v="967"/>
    <x v="1"/>
    <x v="1"/>
  </r>
  <r>
    <x v="968"/>
    <x v="0"/>
    <x v="1"/>
  </r>
  <r>
    <x v="969"/>
    <x v="0"/>
    <x v="3"/>
  </r>
  <r>
    <x v="970"/>
    <x v="1"/>
    <x v="0"/>
  </r>
  <r>
    <x v="971"/>
    <x v="1"/>
    <x v="1"/>
  </r>
  <r>
    <x v="972"/>
    <x v="1"/>
    <x v="6"/>
  </r>
  <r>
    <x v="973"/>
    <x v="1"/>
    <x v="4"/>
  </r>
  <r>
    <x v="974"/>
    <x v="1"/>
    <x v="1"/>
  </r>
  <r>
    <x v="975"/>
    <x v="1"/>
    <x v="1"/>
  </r>
  <r>
    <x v="976"/>
    <x v="0"/>
    <x v="1"/>
  </r>
  <r>
    <x v="977"/>
    <x v="0"/>
    <x v="1"/>
  </r>
  <r>
    <x v="978"/>
    <x v="1"/>
    <x v="0"/>
  </r>
  <r>
    <x v="979"/>
    <x v="0"/>
    <x v="5"/>
  </r>
  <r>
    <x v="980"/>
    <x v="0"/>
    <x v="3"/>
  </r>
  <r>
    <x v="981"/>
    <x v="1"/>
    <x v="4"/>
  </r>
  <r>
    <x v="982"/>
    <x v="0"/>
    <x v="1"/>
  </r>
  <r>
    <x v="983"/>
    <x v="0"/>
    <x v="2"/>
  </r>
  <r>
    <x v="984"/>
    <x v="0"/>
    <x v="2"/>
  </r>
  <r>
    <x v="985"/>
    <x v="1"/>
    <x v="1"/>
  </r>
  <r>
    <x v="986"/>
    <x v="0"/>
    <x v="1"/>
  </r>
  <r>
    <x v="987"/>
    <x v="1"/>
    <x v="1"/>
  </r>
  <r>
    <x v="988"/>
    <x v="0"/>
    <x v="1"/>
  </r>
  <r>
    <x v="989"/>
    <x v="1"/>
    <x v="4"/>
  </r>
  <r>
    <x v="990"/>
    <x v="0"/>
    <x v="4"/>
  </r>
  <r>
    <x v="991"/>
    <x v="0"/>
    <x v="3"/>
  </r>
  <r>
    <x v="992"/>
    <x v="0"/>
    <x v="1"/>
  </r>
  <r>
    <x v="993"/>
    <x v="0"/>
    <x v="2"/>
  </r>
  <r>
    <x v="994"/>
    <x v="0"/>
    <x v="4"/>
  </r>
  <r>
    <x v="995"/>
    <x v="1"/>
    <x v="2"/>
  </r>
  <r>
    <x v="996"/>
    <x v="0"/>
    <x v="1"/>
  </r>
  <r>
    <x v="997"/>
    <x v="0"/>
    <x v="0"/>
  </r>
  <r>
    <x v="998"/>
    <x v="1"/>
    <x v="1"/>
  </r>
  <r>
    <x v="999"/>
    <x v="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s v="Africa"/>
  </r>
  <r>
    <x v="1"/>
    <x v="1"/>
    <x v="1"/>
    <s v="UK"/>
  </r>
  <r>
    <x v="2"/>
    <x v="0"/>
    <x v="1"/>
    <s v="UK"/>
  </r>
  <r>
    <x v="3"/>
    <x v="1"/>
    <x v="1"/>
    <s v="UK"/>
  </r>
  <r>
    <x v="4"/>
    <x v="1"/>
    <x v="1"/>
    <s v="UK"/>
  </r>
  <r>
    <x v="5"/>
    <x v="0"/>
    <x v="2"/>
    <s v="Other Europe"/>
  </r>
  <r>
    <x v="6"/>
    <x v="0"/>
    <x v="3"/>
    <s v="UK"/>
  </r>
  <r>
    <x v="7"/>
    <x v="0"/>
    <x v="3"/>
    <s v="UK"/>
  </r>
  <r>
    <x v="8"/>
    <x v="0"/>
    <x v="1"/>
    <s v="UK"/>
  </r>
  <r>
    <x v="9"/>
    <x v="0"/>
    <x v="3"/>
    <s v="UK"/>
  </r>
  <r>
    <x v="10"/>
    <x v="1"/>
    <x v="2"/>
    <s v="Other Europe"/>
  </r>
  <r>
    <x v="11"/>
    <x v="0"/>
    <x v="1"/>
    <s v="Spain"/>
  </r>
  <r>
    <x v="12"/>
    <x v="0"/>
    <x v="4"/>
    <s v="UK"/>
  </r>
  <r>
    <x v="13"/>
    <x v="0"/>
    <x v="1"/>
    <s v="UK"/>
  </r>
  <r>
    <x v="14"/>
    <x v="0"/>
    <x v="1"/>
    <s v="UK"/>
  </r>
  <r>
    <x v="15"/>
    <x v="1"/>
    <x v="1"/>
    <s v="Other Europe"/>
  </r>
  <r>
    <x v="16"/>
    <x v="0"/>
    <x v="1"/>
    <s v="UK"/>
  </r>
  <r>
    <x v="17"/>
    <x v="0"/>
    <x v="1"/>
    <s v="Americas"/>
  </r>
  <r>
    <x v="18"/>
    <x v="0"/>
    <x v="1"/>
    <s v="Americas"/>
  </r>
  <r>
    <x v="19"/>
    <x v="1"/>
    <x v="1"/>
    <s v="Americas"/>
  </r>
  <r>
    <x v="20"/>
    <x v="1"/>
    <x v="1"/>
    <s v="Other Europe"/>
  </r>
  <r>
    <x v="21"/>
    <x v="0"/>
    <x v="1"/>
    <s v="Americas"/>
  </r>
  <r>
    <x v="22"/>
    <x v="0"/>
    <x v="2"/>
    <s v="Other Europe"/>
  </r>
  <r>
    <x v="23"/>
    <x v="0"/>
    <x v="1"/>
    <s v="UK"/>
  </r>
  <r>
    <x v="24"/>
    <x v="1"/>
    <x v="1"/>
    <s v="Africa"/>
  </r>
  <r>
    <x v="25"/>
    <x v="1"/>
    <x v="0"/>
    <s v="UK"/>
  </r>
  <r>
    <x v="26"/>
    <x v="0"/>
    <x v="2"/>
    <s v="UK"/>
  </r>
  <r>
    <x v="27"/>
    <x v="0"/>
    <x v="4"/>
    <s v="UK"/>
  </r>
  <r>
    <x v="28"/>
    <x v="1"/>
    <x v="2"/>
    <s v="Canada"/>
  </r>
  <r>
    <x v="29"/>
    <x v="0"/>
    <x v="3"/>
    <s v="UK"/>
  </r>
  <r>
    <x v="30"/>
    <x v="0"/>
    <x v="1"/>
    <s v="Other Europe"/>
  </r>
  <r>
    <x v="31"/>
    <x v="0"/>
    <x v="1"/>
    <s v="UK"/>
  </r>
  <r>
    <x v="32"/>
    <x v="0"/>
    <x v="3"/>
    <s v="UK"/>
  </r>
  <r>
    <x v="33"/>
    <x v="1"/>
    <x v="1"/>
    <s v="UK"/>
  </r>
  <r>
    <x v="34"/>
    <x v="0"/>
    <x v="1"/>
    <s v="UK"/>
  </r>
  <r>
    <x v="35"/>
    <x v="0"/>
    <x v="2"/>
    <s v="Other Europe"/>
  </r>
  <r>
    <x v="36"/>
    <x v="0"/>
    <x v="0"/>
    <s v="UK"/>
  </r>
  <r>
    <x v="37"/>
    <x v="0"/>
    <x v="1"/>
    <s v="Africa"/>
  </r>
  <r>
    <x v="38"/>
    <x v="1"/>
    <x v="3"/>
    <s v="UK"/>
  </r>
  <r>
    <x v="39"/>
    <x v="0"/>
    <x v="3"/>
    <s v="UK"/>
  </r>
  <r>
    <x v="40"/>
    <x v="1"/>
    <x v="1"/>
    <s v="UK"/>
  </r>
  <r>
    <x v="41"/>
    <x v="1"/>
    <x v="2"/>
    <s v="Other Europe"/>
  </r>
  <r>
    <x v="42"/>
    <x v="1"/>
    <x v="1"/>
    <s v="UK"/>
  </r>
  <r>
    <x v="43"/>
    <x v="1"/>
    <x v="5"/>
    <s v="UK"/>
  </r>
  <r>
    <x v="44"/>
    <x v="1"/>
    <x v="1"/>
    <s v="Americas"/>
  </r>
  <r>
    <x v="45"/>
    <x v="0"/>
    <x v="2"/>
    <s v="Other Europe"/>
  </r>
  <r>
    <x v="46"/>
    <x v="0"/>
    <x v="1"/>
    <s v="UK"/>
  </r>
  <r>
    <x v="47"/>
    <x v="0"/>
    <x v="1"/>
    <s v="UK"/>
  </r>
  <r>
    <x v="48"/>
    <x v="0"/>
    <x v="4"/>
    <s v="UK"/>
  </r>
  <r>
    <x v="49"/>
    <x v="0"/>
    <x v="2"/>
    <s v="Other Europe"/>
  </r>
  <r>
    <x v="50"/>
    <x v="1"/>
    <x v="1"/>
    <s v="Other Europe"/>
  </r>
  <r>
    <x v="51"/>
    <x v="0"/>
    <x v="4"/>
    <s v="Americas"/>
  </r>
  <r>
    <x v="52"/>
    <x v="0"/>
    <x v="1"/>
    <s v="UK"/>
  </r>
  <r>
    <x v="53"/>
    <x v="1"/>
    <x v="1"/>
    <s v="UK"/>
  </r>
  <r>
    <x v="54"/>
    <x v="1"/>
    <x v="1"/>
    <s v="UK"/>
  </r>
  <r>
    <x v="55"/>
    <x v="1"/>
    <x v="1"/>
    <s v="UK"/>
  </r>
  <r>
    <x v="56"/>
    <x v="0"/>
    <x v="1"/>
    <s v="Americas"/>
  </r>
  <r>
    <x v="57"/>
    <x v="0"/>
    <x v="0"/>
    <s v="UK"/>
  </r>
  <r>
    <x v="58"/>
    <x v="0"/>
    <x v="4"/>
    <s v="UK"/>
  </r>
  <r>
    <x v="59"/>
    <x v="1"/>
    <x v="4"/>
    <s v="Americas"/>
  </r>
  <r>
    <x v="60"/>
    <x v="0"/>
    <x v="3"/>
    <s v="UK"/>
  </r>
  <r>
    <x v="61"/>
    <x v="0"/>
    <x v="1"/>
    <s v="Africa"/>
  </r>
  <r>
    <x v="62"/>
    <x v="1"/>
    <x v="1"/>
    <s v="UK"/>
  </r>
  <r>
    <x v="63"/>
    <x v="0"/>
    <x v="4"/>
    <s v="UK"/>
  </r>
  <r>
    <x v="64"/>
    <x v="1"/>
    <x v="1"/>
    <s v="Africa"/>
  </r>
  <r>
    <x v="65"/>
    <x v="1"/>
    <x v="4"/>
    <s v="UK"/>
  </r>
  <r>
    <x v="66"/>
    <x v="0"/>
    <x v="3"/>
    <s v="Other Europe"/>
  </r>
  <r>
    <x v="67"/>
    <x v="0"/>
    <x v="1"/>
    <s v="UK"/>
  </r>
  <r>
    <x v="68"/>
    <x v="1"/>
    <x v="1"/>
    <s v="UK"/>
  </r>
  <r>
    <x v="69"/>
    <x v="1"/>
    <x v="4"/>
    <s v="Canada"/>
  </r>
  <r>
    <x v="70"/>
    <x v="1"/>
    <x v="1"/>
    <s v="UK"/>
  </r>
  <r>
    <x v="71"/>
    <x v="0"/>
    <x v="3"/>
    <s v="UK"/>
  </r>
  <r>
    <x v="72"/>
    <x v="0"/>
    <x v="0"/>
    <s v="UK"/>
  </r>
  <r>
    <x v="73"/>
    <x v="0"/>
    <x v="1"/>
    <s v="Africa"/>
  </r>
  <r>
    <x v="74"/>
    <x v="1"/>
    <x v="4"/>
    <s v="UK"/>
  </r>
  <r>
    <x v="75"/>
    <x v="1"/>
    <x v="1"/>
    <s v="UK"/>
  </r>
  <r>
    <x v="76"/>
    <x v="1"/>
    <x v="2"/>
    <s v="Other Europe"/>
  </r>
  <r>
    <x v="77"/>
    <x v="0"/>
    <x v="1"/>
    <s v="UK"/>
  </r>
  <r>
    <x v="78"/>
    <x v="1"/>
    <x v="4"/>
    <s v="India"/>
  </r>
  <r>
    <x v="79"/>
    <x v="0"/>
    <x v="4"/>
    <s v="UK"/>
  </r>
  <r>
    <x v="80"/>
    <x v="0"/>
    <x v="0"/>
    <s v="UK"/>
  </r>
  <r>
    <x v="81"/>
    <x v="1"/>
    <x v="3"/>
    <s v="UK"/>
  </r>
  <r>
    <x v="82"/>
    <x v="1"/>
    <x v="1"/>
    <s v="UK"/>
  </r>
  <r>
    <x v="83"/>
    <x v="1"/>
    <x v="1"/>
    <s v="UK"/>
  </r>
  <r>
    <x v="84"/>
    <x v="1"/>
    <x v="4"/>
    <s v="India"/>
  </r>
  <r>
    <x v="85"/>
    <x v="0"/>
    <x v="1"/>
    <s v="UK"/>
  </r>
  <r>
    <x v="86"/>
    <x v="0"/>
    <x v="3"/>
    <s v="UK"/>
  </r>
  <r>
    <x v="87"/>
    <x v="0"/>
    <x v="2"/>
    <s v="UK"/>
  </r>
  <r>
    <x v="88"/>
    <x v="0"/>
    <x v="3"/>
    <s v="UK"/>
  </r>
  <r>
    <x v="89"/>
    <x v="1"/>
    <x v="1"/>
    <s v="Africa"/>
  </r>
  <r>
    <x v="90"/>
    <x v="1"/>
    <x v="1"/>
    <s v="Other Europe"/>
  </r>
  <r>
    <x v="91"/>
    <x v="0"/>
    <x v="2"/>
    <s v="Other Europe"/>
  </r>
  <r>
    <x v="92"/>
    <x v="0"/>
    <x v="0"/>
    <s v="UK"/>
  </r>
  <r>
    <x v="93"/>
    <x v="0"/>
    <x v="1"/>
    <s v="Japan"/>
  </r>
  <r>
    <x v="94"/>
    <x v="0"/>
    <x v="1"/>
    <s v="Singapore"/>
  </r>
  <r>
    <x v="95"/>
    <x v="0"/>
    <x v="3"/>
    <s v="Other Europe"/>
  </r>
  <r>
    <x v="96"/>
    <x v="0"/>
    <x v="3"/>
    <s v="Other Europe"/>
  </r>
  <r>
    <x v="97"/>
    <x v="0"/>
    <x v="1"/>
    <s v="UK"/>
  </r>
  <r>
    <x v="98"/>
    <x v="0"/>
    <x v="2"/>
    <s v="Other Europe"/>
  </r>
  <r>
    <x v="99"/>
    <x v="0"/>
    <x v="1"/>
    <s v="UK"/>
  </r>
  <r>
    <x v="100"/>
    <x v="0"/>
    <x v="1"/>
    <s v="UK"/>
  </r>
  <r>
    <x v="101"/>
    <x v="0"/>
    <x v="1"/>
    <s v="Americas"/>
  </r>
  <r>
    <x v="102"/>
    <x v="1"/>
    <x v="0"/>
    <s v="UK"/>
  </r>
  <r>
    <x v="103"/>
    <x v="0"/>
    <x v="1"/>
    <s v="Singapore"/>
  </r>
  <r>
    <x v="104"/>
    <x v="0"/>
    <x v="4"/>
    <s v="UK"/>
  </r>
  <r>
    <x v="105"/>
    <x v="1"/>
    <x v="5"/>
    <s v="UK"/>
  </r>
  <r>
    <x v="106"/>
    <x v="0"/>
    <x v="4"/>
    <s v="India"/>
  </r>
  <r>
    <x v="107"/>
    <x v="1"/>
    <x v="0"/>
    <s v="UK"/>
  </r>
  <r>
    <x v="108"/>
    <x v="1"/>
    <x v="3"/>
    <s v="UK"/>
  </r>
  <r>
    <x v="109"/>
    <x v="0"/>
    <x v="2"/>
    <s v="Other Europe"/>
  </r>
  <r>
    <x v="110"/>
    <x v="0"/>
    <x v="0"/>
    <s v="UK"/>
  </r>
  <r>
    <x v="111"/>
    <x v="1"/>
    <x v="2"/>
    <s v="Other Europe"/>
  </r>
  <r>
    <x v="112"/>
    <x v="1"/>
    <x v="4"/>
    <s v="UK"/>
  </r>
  <r>
    <x v="113"/>
    <x v="0"/>
    <x v="4"/>
    <s v="Americas"/>
  </r>
  <r>
    <x v="114"/>
    <x v="1"/>
    <x v="2"/>
    <s v="UK"/>
  </r>
  <r>
    <x v="115"/>
    <x v="1"/>
    <x v="1"/>
    <s v="UK"/>
  </r>
  <r>
    <x v="116"/>
    <x v="1"/>
    <x v="1"/>
    <s v="Americas"/>
  </r>
  <r>
    <x v="117"/>
    <x v="0"/>
    <x v="2"/>
    <s v="Other Europe"/>
  </r>
  <r>
    <x v="118"/>
    <x v="0"/>
    <x v="1"/>
    <s v="Americas"/>
  </r>
  <r>
    <x v="119"/>
    <x v="0"/>
    <x v="4"/>
    <s v="India"/>
  </r>
  <r>
    <x v="120"/>
    <x v="0"/>
    <x v="0"/>
    <s v="UK"/>
  </r>
  <r>
    <x v="121"/>
    <x v="0"/>
    <x v="2"/>
    <s v="Other Europe"/>
  </r>
  <r>
    <x v="122"/>
    <x v="1"/>
    <x v="2"/>
    <s v="UK"/>
  </r>
  <r>
    <x v="123"/>
    <x v="0"/>
    <x v="3"/>
    <s v="UK"/>
  </r>
  <r>
    <x v="124"/>
    <x v="0"/>
    <x v="1"/>
    <s v="UK"/>
  </r>
  <r>
    <x v="125"/>
    <x v="0"/>
    <x v="1"/>
    <s v="UK"/>
  </r>
  <r>
    <x v="126"/>
    <x v="0"/>
    <x v="1"/>
    <s v="UK"/>
  </r>
  <r>
    <x v="127"/>
    <x v="0"/>
    <x v="2"/>
    <s v="Other Europe"/>
  </r>
  <r>
    <x v="128"/>
    <x v="0"/>
    <x v="1"/>
    <s v="UK"/>
  </r>
  <r>
    <x v="129"/>
    <x v="0"/>
    <x v="1"/>
    <s v="Africa"/>
  </r>
  <r>
    <x v="130"/>
    <x v="1"/>
    <x v="4"/>
    <s v="Canada"/>
  </r>
  <r>
    <x v="131"/>
    <x v="0"/>
    <x v="3"/>
    <s v="Other Europe"/>
  </r>
  <r>
    <x v="132"/>
    <x v="0"/>
    <x v="1"/>
    <s v="Other Europe"/>
  </r>
  <r>
    <x v="133"/>
    <x v="0"/>
    <x v="3"/>
    <s v="UK"/>
  </r>
  <r>
    <x v="134"/>
    <x v="0"/>
    <x v="1"/>
    <s v="Africa"/>
  </r>
  <r>
    <x v="135"/>
    <x v="1"/>
    <x v="0"/>
    <s v="UK"/>
  </r>
  <r>
    <x v="136"/>
    <x v="1"/>
    <x v="0"/>
    <s v="UK"/>
  </r>
  <r>
    <x v="137"/>
    <x v="0"/>
    <x v="1"/>
    <s v="Spain"/>
  </r>
  <r>
    <x v="138"/>
    <x v="1"/>
    <x v="1"/>
    <s v="Africa"/>
  </r>
  <r>
    <x v="139"/>
    <x v="0"/>
    <x v="1"/>
    <s v="UK"/>
  </r>
  <r>
    <x v="140"/>
    <x v="1"/>
    <x v="1"/>
    <s v="Americas"/>
  </r>
  <r>
    <x v="141"/>
    <x v="0"/>
    <x v="1"/>
    <s v="UK"/>
  </r>
  <r>
    <x v="142"/>
    <x v="1"/>
    <x v="1"/>
    <s v="UK"/>
  </r>
  <r>
    <x v="143"/>
    <x v="0"/>
    <x v="4"/>
    <s v="UK"/>
  </r>
  <r>
    <x v="144"/>
    <x v="1"/>
    <x v="1"/>
    <s v="UK"/>
  </r>
  <r>
    <x v="145"/>
    <x v="1"/>
    <x v="4"/>
    <s v="UK"/>
  </r>
  <r>
    <x v="146"/>
    <x v="1"/>
    <x v="0"/>
    <s v="Africa"/>
  </r>
  <r>
    <x v="147"/>
    <x v="0"/>
    <x v="3"/>
    <s v="UK"/>
  </r>
  <r>
    <x v="148"/>
    <x v="1"/>
    <x v="1"/>
    <s v="Other Europe"/>
  </r>
  <r>
    <x v="149"/>
    <x v="1"/>
    <x v="1"/>
    <s v="UK"/>
  </r>
  <r>
    <x v="150"/>
    <x v="0"/>
    <x v="1"/>
    <s v="UK"/>
  </r>
  <r>
    <x v="151"/>
    <x v="0"/>
    <x v="0"/>
    <s v="UK"/>
  </r>
  <r>
    <x v="152"/>
    <x v="1"/>
    <x v="3"/>
    <s v="UK"/>
  </r>
  <r>
    <x v="153"/>
    <x v="0"/>
    <x v="1"/>
    <s v="UK"/>
  </r>
  <r>
    <x v="154"/>
    <x v="0"/>
    <x v="4"/>
    <s v="India"/>
  </r>
  <r>
    <x v="155"/>
    <x v="1"/>
    <x v="0"/>
    <s v="Africa"/>
  </r>
  <r>
    <x v="156"/>
    <x v="1"/>
    <x v="1"/>
    <s v="Americas"/>
  </r>
  <r>
    <x v="157"/>
    <x v="0"/>
    <x v="0"/>
    <s v="Africa"/>
  </r>
  <r>
    <x v="158"/>
    <x v="1"/>
    <x v="3"/>
    <s v="UK"/>
  </r>
  <r>
    <x v="159"/>
    <x v="0"/>
    <x v="0"/>
    <s v="UK"/>
  </r>
  <r>
    <x v="160"/>
    <x v="1"/>
    <x v="1"/>
    <s v="Americas"/>
  </r>
  <r>
    <x v="161"/>
    <x v="1"/>
    <x v="2"/>
    <s v="Other Europe"/>
  </r>
  <r>
    <x v="162"/>
    <x v="1"/>
    <x v="4"/>
    <s v="India"/>
  </r>
  <r>
    <x v="163"/>
    <x v="1"/>
    <x v="1"/>
    <s v="UK"/>
  </r>
  <r>
    <x v="164"/>
    <x v="0"/>
    <x v="0"/>
    <s v="UK"/>
  </r>
  <r>
    <x v="165"/>
    <x v="0"/>
    <x v="1"/>
    <s v="Other Europe"/>
  </r>
  <r>
    <x v="166"/>
    <x v="1"/>
    <x v="4"/>
    <s v="UK"/>
  </r>
  <r>
    <x v="167"/>
    <x v="1"/>
    <x v="4"/>
    <s v="UK"/>
  </r>
  <r>
    <x v="168"/>
    <x v="0"/>
    <x v="3"/>
    <s v="Other Europe"/>
  </r>
  <r>
    <x v="169"/>
    <x v="1"/>
    <x v="1"/>
    <s v="UK"/>
  </r>
  <r>
    <x v="170"/>
    <x v="1"/>
    <x v="4"/>
    <s v="UK"/>
  </r>
  <r>
    <x v="171"/>
    <x v="1"/>
    <x v="6"/>
    <s v="UK"/>
  </r>
  <r>
    <x v="172"/>
    <x v="1"/>
    <x v="4"/>
    <s v="UK"/>
  </r>
  <r>
    <x v="173"/>
    <x v="0"/>
    <x v="3"/>
    <s v="UK"/>
  </r>
  <r>
    <x v="174"/>
    <x v="1"/>
    <x v="2"/>
    <s v="UK"/>
  </r>
  <r>
    <x v="175"/>
    <x v="0"/>
    <x v="3"/>
    <s v="UK"/>
  </r>
  <r>
    <x v="176"/>
    <x v="0"/>
    <x v="4"/>
    <s v="Americas"/>
  </r>
  <r>
    <x v="177"/>
    <x v="1"/>
    <x v="4"/>
    <s v="India"/>
  </r>
  <r>
    <x v="178"/>
    <x v="0"/>
    <x v="1"/>
    <s v="UK"/>
  </r>
  <r>
    <x v="179"/>
    <x v="0"/>
    <x v="2"/>
    <s v="Other Europe"/>
  </r>
  <r>
    <x v="180"/>
    <x v="0"/>
    <x v="1"/>
    <s v="Other Europe"/>
  </r>
  <r>
    <x v="181"/>
    <x v="0"/>
    <x v="3"/>
    <s v="UK"/>
  </r>
  <r>
    <x v="182"/>
    <x v="1"/>
    <x v="0"/>
    <s v="UK"/>
  </r>
  <r>
    <x v="183"/>
    <x v="1"/>
    <x v="0"/>
    <s v="UK"/>
  </r>
  <r>
    <x v="184"/>
    <x v="0"/>
    <x v="1"/>
    <s v="UK"/>
  </r>
  <r>
    <x v="185"/>
    <x v="1"/>
    <x v="1"/>
    <s v="Americas"/>
  </r>
  <r>
    <x v="186"/>
    <x v="1"/>
    <x v="4"/>
    <s v="UK"/>
  </r>
  <r>
    <x v="187"/>
    <x v="0"/>
    <x v="0"/>
    <s v="Africa"/>
  </r>
  <r>
    <x v="188"/>
    <x v="1"/>
    <x v="1"/>
    <s v="Other Europe"/>
  </r>
  <r>
    <x v="189"/>
    <x v="1"/>
    <x v="0"/>
    <s v="UK"/>
  </r>
  <r>
    <x v="190"/>
    <x v="0"/>
    <x v="1"/>
    <s v="UK"/>
  </r>
  <r>
    <x v="191"/>
    <x v="1"/>
    <x v="3"/>
    <s v="UK"/>
  </r>
  <r>
    <x v="192"/>
    <x v="0"/>
    <x v="1"/>
    <s v="UK"/>
  </r>
  <r>
    <x v="193"/>
    <x v="1"/>
    <x v="1"/>
    <s v="Americas"/>
  </r>
  <r>
    <x v="194"/>
    <x v="1"/>
    <x v="1"/>
    <s v="Americas"/>
  </r>
  <r>
    <x v="195"/>
    <x v="1"/>
    <x v="0"/>
    <s v="UK"/>
  </r>
  <r>
    <x v="196"/>
    <x v="1"/>
    <x v="1"/>
    <s v="UK"/>
  </r>
  <r>
    <x v="197"/>
    <x v="0"/>
    <x v="1"/>
    <s v="UK"/>
  </r>
  <r>
    <x v="198"/>
    <x v="0"/>
    <x v="4"/>
    <s v="India"/>
  </r>
  <r>
    <x v="199"/>
    <x v="1"/>
    <x v="4"/>
    <s v="UK"/>
  </r>
  <r>
    <x v="200"/>
    <x v="0"/>
    <x v="3"/>
    <s v="UK"/>
  </r>
  <r>
    <x v="201"/>
    <x v="0"/>
    <x v="2"/>
    <s v="Other Europe"/>
  </r>
  <r>
    <x v="202"/>
    <x v="0"/>
    <x v="4"/>
    <s v="Americas"/>
  </r>
  <r>
    <x v="203"/>
    <x v="0"/>
    <x v="1"/>
    <s v="UK"/>
  </r>
  <r>
    <x v="204"/>
    <x v="0"/>
    <x v="1"/>
    <s v="UK"/>
  </r>
  <r>
    <x v="205"/>
    <x v="1"/>
    <x v="1"/>
    <s v="Other Europe"/>
  </r>
  <r>
    <x v="206"/>
    <x v="0"/>
    <x v="1"/>
    <s v="Americas"/>
  </r>
  <r>
    <x v="207"/>
    <x v="0"/>
    <x v="2"/>
    <s v="Other Europe"/>
  </r>
  <r>
    <x v="208"/>
    <x v="1"/>
    <x v="1"/>
    <s v="Singapore"/>
  </r>
  <r>
    <x v="209"/>
    <x v="1"/>
    <x v="1"/>
    <s v="Other Europe"/>
  </r>
  <r>
    <x v="210"/>
    <x v="1"/>
    <x v="4"/>
    <s v="India"/>
  </r>
  <r>
    <x v="211"/>
    <x v="0"/>
    <x v="3"/>
    <s v="UK"/>
  </r>
  <r>
    <x v="212"/>
    <x v="0"/>
    <x v="0"/>
    <s v="UK"/>
  </r>
  <r>
    <x v="213"/>
    <x v="0"/>
    <x v="6"/>
    <s v="UK"/>
  </r>
  <r>
    <x v="214"/>
    <x v="1"/>
    <x v="0"/>
    <s v="UK"/>
  </r>
  <r>
    <x v="215"/>
    <x v="0"/>
    <x v="2"/>
    <s v="UK"/>
  </r>
  <r>
    <x v="216"/>
    <x v="1"/>
    <x v="1"/>
    <s v="UK"/>
  </r>
  <r>
    <x v="217"/>
    <x v="1"/>
    <x v="6"/>
    <s v="UK"/>
  </r>
  <r>
    <x v="218"/>
    <x v="1"/>
    <x v="1"/>
    <s v="Japan"/>
  </r>
  <r>
    <x v="219"/>
    <x v="1"/>
    <x v="1"/>
    <s v="Africa"/>
  </r>
  <r>
    <x v="220"/>
    <x v="1"/>
    <x v="1"/>
    <s v="UK"/>
  </r>
  <r>
    <x v="221"/>
    <x v="0"/>
    <x v="6"/>
    <s v="UK"/>
  </r>
  <r>
    <x v="222"/>
    <x v="0"/>
    <x v="1"/>
    <s v="UK"/>
  </r>
  <r>
    <x v="223"/>
    <x v="0"/>
    <x v="1"/>
    <s v="UK"/>
  </r>
  <r>
    <x v="224"/>
    <x v="1"/>
    <x v="4"/>
    <s v="UK"/>
  </r>
  <r>
    <x v="225"/>
    <x v="0"/>
    <x v="1"/>
    <s v="UK"/>
  </r>
  <r>
    <x v="226"/>
    <x v="0"/>
    <x v="1"/>
    <s v="Africa"/>
  </r>
  <r>
    <x v="227"/>
    <x v="0"/>
    <x v="1"/>
    <s v="UK"/>
  </r>
  <r>
    <x v="228"/>
    <x v="0"/>
    <x v="0"/>
    <s v="UK"/>
  </r>
  <r>
    <x v="229"/>
    <x v="0"/>
    <x v="4"/>
    <s v="UK"/>
  </r>
  <r>
    <x v="230"/>
    <x v="0"/>
    <x v="3"/>
    <s v="Other Europe"/>
  </r>
  <r>
    <x v="231"/>
    <x v="0"/>
    <x v="1"/>
    <s v="Africa"/>
  </r>
  <r>
    <x v="232"/>
    <x v="1"/>
    <x v="0"/>
    <s v="UK"/>
  </r>
  <r>
    <x v="233"/>
    <x v="0"/>
    <x v="0"/>
    <s v="UK"/>
  </r>
  <r>
    <x v="234"/>
    <x v="1"/>
    <x v="1"/>
    <s v="UK"/>
  </r>
  <r>
    <x v="235"/>
    <x v="0"/>
    <x v="1"/>
    <s v="Americas"/>
  </r>
  <r>
    <x v="236"/>
    <x v="1"/>
    <x v="1"/>
    <s v="UK"/>
  </r>
  <r>
    <x v="237"/>
    <x v="0"/>
    <x v="2"/>
    <s v="Other Europe"/>
  </r>
  <r>
    <x v="238"/>
    <x v="0"/>
    <x v="3"/>
    <s v="UK"/>
  </r>
  <r>
    <x v="239"/>
    <x v="0"/>
    <x v="1"/>
    <s v="Americas"/>
  </r>
  <r>
    <x v="240"/>
    <x v="1"/>
    <x v="1"/>
    <s v="Other Europe"/>
  </r>
  <r>
    <x v="241"/>
    <x v="0"/>
    <x v="1"/>
    <s v="UK"/>
  </r>
  <r>
    <x v="242"/>
    <x v="1"/>
    <x v="1"/>
    <s v="UK"/>
  </r>
  <r>
    <x v="243"/>
    <x v="0"/>
    <x v="1"/>
    <s v="Singapore"/>
  </r>
  <r>
    <x v="244"/>
    <x v="1"/>
    <x v="1"/>
    <s v="UK"/>
  </r>
  <r>
    <x v="245"/>
    <x v="0"/>
    <x v="0"/>
    <s v="UK"/>
  </r>
  <r>
    <x v="246"/>
    <x v="0"/>
    <x v="1"/>
    <s v="Japan"/>
  </r>
  <r>
    <x v="247"/>
    <x v="1"/>
    <x v="0"/>
    <s v="Africa"/>
  </r>
  <r>
    <x v="248"/>
    <x v="1"/>
    <x v="4"/>
    <s v="Japan"/>
  </r>
  <r>
    <x v="249"/>
    <x v="1"/>
    <x v="3"/>
    <s v="UK"/>
  </r>
  <r>
    <x v="250"/>
    <x v="1"/>
    <x v="1"/>
    <s v="Africa"/>
  </r>
  <r>
    <x v="251"/>
    <x v="0"/>
    <x v="1"/>
    <s v="Americas"/>
  </r>
  <r>
    <x v="252"/>
    <x v="1"/>
    <x v="5"/>
    <s v="UK"/>
  </r>
  <r>
    <x v="253"/>
    <x v="0"/>
    <x v="0"/>
    <s v="UK"/>
  </r>
  <r>
    <x v="254"/>
    <x v="0"/>
    <x v="6"/>
    <s v="UK"/>
  </r>
  <r>
    <x v="255"/>
    <x v="1"/>
    <x v="2"/>
    <s v="Other Europe"/>
  </r>
  <r>
    <x v="256"/>
    <x v="0"/>
    <x v="4"/>
    <s v="UK"/>
  </r>
  <r>
    <x v="257"/>
    <x v="0"/>
    <x v="1"/>
    <s v="Africa"/>
  </r>
  <r>
    <x v="258"/>
    <x v="0"/>
    <x v="1"/>
    <s v="UK"/>
  </r>
  <r>
    <x v="259"/>
    <x v="1"/>
    <x v="1"/>
    <s v="Japan"/>
  </r>
  <r>
    <x v="260"/>
    <x v="0"/>
    <x v="2"/>
    <s v="UK"/>
  </r>
  <r>
    <x v="261"/>
    <x v="1"/>
    <x v="4"/>
    <s v="Japan"/>
  </r>
  <r>
    <x v="262"/>
    <x v="0"/>
    <x v="3"/>
    <s v="UK"/>
  </r>
  <r>
    <x v="263"/>
    <x v="0"/>
    <x v="0"/>
    <s v="Africa"/>
  </r>
  <r>
    <x v="264"/>
    <x v="1"/>
    <x v="5"/>
    <s v="UK"/>
  </r>
  <r>
    <x v="265"/>
    <x v="1"/>
    <x v="1"/>
    <s v="Americas"/>
  </r>
  <r>
    <x v="266"/>
    <x v="0"/>
    <x v="6"/>
    <s v="UK"/>
  </r>
  <r>
    <x v="267"/>
    <x v="1"/>
    <x v="1"/>
    <s v="Africa"/>
  </r>
  <r>
    <x v="268"/>
    <x v="1"/>
    <x v="1"/>
    <s v="UK"/>
  </r>
  <r>
    <x v="269"/>
    <x v="0"/>
    <x v="0"/>
    <s v="UK"/>
  </r>
  <r>
    <x v="270"/>
    <x v="1"/>
    <x v="4"/>
    <s v="UK"/>
  </r>
  <r>
    <x v="271"/>
    <x v="0"/>
    <x v="1"/>
    <s v="UK"/>
  </r>
  <r>
    <x v="272"/>
    <x v="0"/>
    <x v="2"/>
    <s v="UK"/>
  </r>
  <r>
    <x v="273"/>
    <x v="0"/>
    <x v="5"/>
    <s v="UK"/>
  </r>
  <r>
    <x v="274"/>
    <x v="0"/>
    <x v="1"/>
    <s v="Africa"/>
  </r>
  <r>
    <x v="275"/>
    <x v="1"/>
    <x v="0"/>
    <s v="UK"/>
  </r>
  <r>
    <x v="276"/>
    <x v="0"/>
    <x v="0"/>
    <s v="UK"/>
  </r>
  <r>
    <x v="277"/>
    <x v="0"/>
    <x v="4"/>
    <s v="India"/>
  </r>
  <r>
    <x v="278"/>
    <x v="0"/>
    <x v="4"/>
    <s v="UK"/>
  </r>
  <r>
    <x v="279"/>
    <x v="0"/>
    <x v="2"/>
    <s v="Other Europe"/>
  </r>
  <r>
    <x v="280"/>
    <x v="0"/>
    <x v="1"/>
    <s v="Americas"/>
  </r>
  <r>
    <x v="281"/>
    <x v="1"/>
    <x v="2"/>
    <s v="UK"/>
  </r>
  <r>
    <x v="282"/>
    <x v="0"/>
    <x v="2"/>
    <s v="Other Europe"/>
  </r>
  <r>
    <x v="283"/>
    <x v="0"/>
    <x v="1"/>
    <s v="Americas"/>
  </r>
  <r>
    <x v="284"/>
    <x v="1"/>
    <x v="4"/>
    <s v="Americas"/>
  </r>
  <r>
    <x v="285"/>
    <x v="0"/>
    <x v="2"/>
    <s v="Other Europe"/>
  </r>
  <r>
    <x v="286"/>
    <x v="1"/>
    <x v="4"/>
    <s v="UK"/>
  </r>
  <r>
    <x v="287"/>
    <x v="1"/>
    <x v="1"/>
    <s v="UK"/>
  </r>
  <r>
    <x v="288"/>
    <x v="0"/>
    <x v="1"/>
    <s v="Africa"/>
  </r>
  <r>
    <x v="289"/>
    <x v="1"/>
    <x v="0"/>
    <s v="Africa"/>
  </r>
  <r>
    <x v="290"/>
    <x v="0"/>
    <x v="1"/>
    <s v="UK"/>
  </r>
  <r>
    <x v="291"/>
    <x v="1"/>
    <x v="1"/>
    <s v="UK"/>
  </r>
  <r>
    <x v="292"/>
    <x v="0"/>
    <x v="1"/>
    <s v="Spain"/>
  </r>
  <r>
    <x v="293"/>
    <x v="1"/>
    <x v="0"/>
    <s v="Africa"/>
  </r>
  <r>
    <x v="294"/>
    <x v="0"/>
    <x v="0"/>
    <s v="UK"/>
  </r>
  <r>
    <x v="295"/>
    <x v="1"/>
    <x v="3"/>
    <s v="UK"/>
  </r>
  <r>
    <x v="296"/>
    <x v="1"/>
    <x v="1"/>
    <s v="UK"/>
  </r>
  <r>
    <x v="297"/>
    <x v="0"/>
    <x v="2"/>
    <s v="UK"/>
  </r>
  <r>
    <x v="298"/>
    <x v="0"/>
    <x v="2"/>
    <s v="Other Europe"/>
  </r>
  <r>
    <x v="299"/>
    <x v="1"/>
    <x v="4"/>
    <s v="Japan"/>
  </r>
  <r>
    <x v="300"/>
    <x v="0"/>
    <x v="2"/>
    <s v="Other Europe"/>
  </r>
  <r>
    <x v="301"/>
    <x v="1"/>
    <x v="1"/>
    <s v="UK"/>
  </r>
  <r>
    <x v="302"/>
    <x v="0"/>
    <x v="3"/>
    <s v="Other Europe"/>
  </r>
  <r>
    <x v="303"/>
    <x v="0"/>
    <x v="1"/>
    <s v="Other Europe"/>
  </r>
  <r>
    <x v="304"/>
    <x v="1"/>
    <x v="2"/>
    <s v="Other Europe"/>
  </r>
  <r>
    <x v="305"/>
    <x v="0"/>
    <x v="1"/>
    <s v="UK"/>
  </r>
  <r>
    <x v="306"/>
    <x v="1"/>
    <x v="1"/>
    <s v="Americas"/>
  </r>
  <r>
    <x v="307"/>
    <x v="1"/>
    <x v="1"/>
    <s v="UK"/>
  </r>
  <r>
    <x v="308"/>
    <x v="0"/>
    <x v="1"/>
    <s v="Africa"/>
  </r>
  <r>
    <x v="309"/>
    <x v="1"/>
    <x v="2"/>
    <s v="UK"/>
  </r>
  <r>
    <x v="310"/>
    <x v="0"/>
    <x v="1"/>
    <s v="Singapore"/>
  </r>
  <r>
    <x v="311"/>
    <x v="1"/>
    <x v="1"/>
    <s v="Africa"/>
  </r>
  <r>
    <x v="312"/>
    <x v="1"/>
    <x v="1"/>
    <s v="Americas"/>
  </r>
  <r>
    <x v="313"/>
    <x v="1"/>
    <x v="2"/>
    <s v="Other Europe"/>
  </r>
  <r>
    <x v="314"/>
    <x v="0"/>
    <x v="4"/>
    <s v="Americas"/>
  </r>
  <r>
    <x v="315"/>
    <x v="1"/>
    <x v="2"/>
    <s v="Other Europe"/>
  </r>
  <r>
    <x v="316"/>
    <x v="1"/>
    <x v="4"/>
    <s v="UK"/>
  </r>
  <r>
    <x v="317"/>
    <x v="0"/>
    <x v="4"/>
    <s v="UK"/>
  </r>
  <r>
    <x v="318"/>
    <x v="0"/>
    <x v="1"/>
    <s v="UK"/>
  </r>
  <r>
    <x v="319"/>
    <x v="1"/>
    <x v="0"/>
    <s v="UK"/>
  </r>
  <r>
    <x v="320"/>
    <x v="1"/>
    <x v="1"/>
    <s v="UK"/>
  </r>
  <r>
    <x v="321"/>
    <x v="0"/>
    <x v="3"/>
    <s v="UK"/>
  </r>
  <r>
    <x v="322"/>
    <x v="0"/>
    <x v="5"/>
    <s v="UK"/>
  </r>
  <r>
    <x v="323"/>
    <x v="0"/>
    <x v="1"/>
    <s v="UK"/>
  </r>
  <r>
    <x v="324"/>
    <x v="1"/>
    <x v="3"/>
    <s v="UK"/>
  </r>
  <r>
    <x v="325"/>
    <x v="0"/>
    <x v="6"/>
    <s v="UK"/>
  </r>
  <r>
    <x v="326"/>
    <x v="0"/>
    <x v="0"/>
    <s v="UK"/>
  </r>
  <r>
    <x v="327"/>
    <x v="1"/>
    <x v="4"/>
    <s v="India"/>
  </r>
  <r>
    <x v="328"/>
    <x v="0"/>
    <x v="1"/>
    <s v="Africa"/>
  </r>
  <r>
    <x v="329"/>
    <x v="1"/>
    <x v="0"/>
    <s v="UK"/>
  </r>
  <r>
    <x v="330"/>
    <x v="1"/>
    <x v="1"/>
    <s v="UK"/>
  </r>
  <r>
    <x v="331"/>
    <x v="1"/>
    <x v="0"/>
    <s v="UK"/>
  </r>
  <r>
    <x v="332"/>
    <x v="1"/>
    <x v="2"/>
    <s v="Other Europe"/>
  </r>
  <r>
    <x v="333"/>
    <x v="0"/>
    <x v="4"/>
    <s v="UK"/>
  </r>
  <r>
    <x v="334"/>
    <x v="1"/>
    <x v="1"/>
    <s v="UK"/>
  </r>
  <r>
    <x v="335"/>
    <x v="0"/>
    <x v="1"/>
    <s v="Other Europe"/>
  </r>
  <r>
    <x v="336"/>
    <x v="1"/>
    <x v="2"/>
    <s v="UK"/>
  </r>
  <r>
    <x v="337"/>
    <x v="0"/>
    <x v="1"/>
    <s v="Other Europe"/>
  </r>
  <r>
    <x v="338"/>
    <x v="1"/>
    <x v="0"/>
    <s v="UK"/>
  </r>
  <r>
    <x v="339"/>
    <x v="0"/>
    <x v="3"/>
    <s v="UK"/>
  </r>
  <r>
    <x v="340"/>
    <x v="0"/>
    <x v="1"/>
    <s v="UK"/>
  </r>
  <r>
    <x v="341"/>
    <x v="0"/>
    <x v="1"/>
    <s v="Singapore"/>
  </r>
  <r>
    <x v="342"/>
    <x v="0"/>
    <x v="1"/>
    <s v="UK"/>
  </r>
  <r>
    <x v="343"/>
    <x v="0"/>
    <x v="1"/>
    <s v="Other Europe"/>
  </r>
  <r>
    <x v="344"/>
    <x v="0"/>
    <x v="5"/>
    <s v="UK"/>
  </r>
  <r>
    <x v="345"/>
    <x v="1"/>
    <x v="1"/>
    <s v="Africa"/>
  </r>
  <r>
    <x v="346"/>
    <x v="0"/>
    <x v="1"/>
    <s v="Americas"/>
  </r>
  <r>
    <x v="347"/>
    <x v="0"/>
    <x v="1"/>
    <s v="UK"/>
  </r>
  <r>
    <x v="348"/>
    <x v="1"/>
    <x v="2"/>
    <s v="Other Europe"/>
  </r>
  <r>
    <x v="349"/>
    <x v="0"/>
    <x v="1"/>
    <s v="UK"/>
  </r>
  <r>
    <x v="350"/>
    <x v="0"/>
    <x v="2"/>
    <s v="UK"/>
  </r>
  <r>
    <x v="351"/>
    <x v="1"/>
    <x v="5"/>
    <s v="UK"/>
  </r>
  <r>
    <x v="352"/>
    <x v="1"/>
    <x v="1"/>
    <s v="UK"/>
  </r>
  <r>
    <x v="353"/>
    <x v="1"/>
    <x v="1"/>
    <s v="Africa"/>
  </r>
  <r>
    <x v="354"/>
    <x v="1"/>
    <x v="1"/>
    <s v="UK"/>
  </r>
  <r>
    <x v="355"/>
    <x v="0"/>
    <x v="1"/>
    <s v="UK"/>
  </r>
  <r>
    <x v="356"/>
    <x v="1"/>
    <x v="0"/>
    <s v="Africa"/>
  </r>
  <r>
    <x v="357"/>
    <x v="1"/>
    <x v="1"/>
    <s v="UK"/>
  </r>
  <r>
    <x v="358"/>
    <x v="0"/>
    <x v="3"/>
    <s v="UK"/>
  </r>
  <r>
    <x v="359"/>
    <x v="0"/>
    <x v="1"/>
    <s v="UK"/>
  </r>
  <r>
    <x v="360"/>
    <x v="1"/>
    <x v="1"/>
    <s v="UK"/>
  </r>
  <r>
    <x v="361"/>
    <x v="0"/>
    <x v="3"/>
    <s v="Other Europe"/>
  </r>
  <r>
    <x v="362"/>
    <x v="1"/>
    <x v="5"/>
    <s v="UK"/>
  </r>
  <r>
    <x v="363"/>
    <x v="1"/>
    <x v="4"/>
    <s v="UK"/>
  </r>
  <r>
    <x v="364"/>
    <x v="1"/>
    <x v="1"/>
    <s v="UK"/>
  </r>
  <r>
    <x v="365"/>
    <x v="0"/>
    <x v="1"/>
    <s v="Africa"/>
  </r>
  <r>
    <x v="366"/>
    <x v="1"/>
    <x v="4"/>
    <s v="UK"/>
  </r>
  <r>
    <x v="367"/>
    <x v="0"/>
    <x v="1"/>
    <s v="UK"/>
  </r>
  <r>
    <x v="368"/>
    <x v="1"/>
    <x v="4"/>
    <s v="UK"/>
  </r>
  <r>
    <x v="369"/>
    <x v="1"/>
    <x v="1"/>
    <s v="UK"/>
  </r>
  <r>
    <x v="370"/>
    <x v="1"/>
    <x v="2"/>
    <s v="Other Europe"/>
  </r>
  <r>
    <x v="371"/>
    <x v="0"/>
    <x v="4"/>
    <s v="Americas"/>
  </r>
  <r>
    <x v="372"/>
    <x v="1"/>
    <x v="0"/>
    <s v="UK"/>
  </r>
  <r>
    <x v="373"/>
    <x v="0"/>
    <x v="1"/>
    <s v="Other Europe"/>
  </r>
  <r>
    <x v="374"/>
    <x v="1"/>
    <x v="1"/>
    <s v="Africa"/>
  </r>
  <r>
    <x v="375"/>
    <x v="0"/>
    <x v="1"/>
    <s v="Americas"/>
  </r>
  <r>
    <x v="376"/>
    <x v="0"/>
    <x v="1"/>
    <s v="UK"/>
  </r>
  <r>
    <x v="377"/>
    <x v="1"/>
    <x v="1"/>
    <s v="UK"/>
  </r>
  <r>
    <x v="378"/>
    <x v="0"/>
    <x v="1"/>
    <s v="Americas"/>
  </r>
  <r>
    <x v="379"/>
    <x v="1"/>
    <x v="1"/>
    <s v="Americas"/>
  </r>
  <r>
    <x v="380"/>
    <x v="1"/>
    <x v="0"/>
    <s v="Africa"/>
  </r>
  <r>
    <x v="381"/>
    <x v="1"/>
    <x v="1"/>
    <s v="Africa"/>
  </r>
  <r>
    <x v="382"/>
    <x v="0"/>
    <x v="1"/>
    <s v="Other Europe"/>
  </r>
  <r>
    <x v="383"/>
    <x v="0"/>
    <x v="2"/>
    <s v="Other Europe"/>
  </r>
  <r>
    <x v="384"/>
    <x v="1"/>
    <x v="1"/>
    <s v="Americas"/>
  </r>
  <r>
    <x v="385"/>
    <x v="1"/>
    <x v="1"/>
    <s v="UK"/>
  </r>
  <r>
    <x v="386"/>
    <x v="0"/>
    <x v="0"/>
    <s v="Africa"/>
  </r>
  <r>
    <x v="387"/>
    <x v="1"/>
    <x v="1"/>
    <s v="UK"/>
  </r>
  <r>
    <x v="388"/>
    <x v="0"/>
    <x v="1"/>
    <s v="UK"/>
  </r>
  <r>
    <x v="389"/>
    <x v="1"/>
    <x v="1"/>
    <s v="Africa"/>
  </r>
  <r>
    <x v="390"/>
    <x v="0"/>
    <x v="1"/>
    <s v="Americas"/>
  </r>
  <r>
    <x v="391"/>
    <x v="0"/>
    <x v="1"/>
    <s v="UK"/>
  </r>
  <r>
    <x v="392"/>
    <x v="1"/>
    <x v="1"/>
    <s v="UK"/>
  </r>
  <r>
    <x v="393"/>
    <x v="0"/>
    <x v="4"/>
    <s v="UK"/>
  </r>
  <r>
    <x v="394"/>
    <x v="1"/>
    <x v="0"/>
    <s v="UK"/>
  </r>
  <r>
    <x v="395"/>
    <x v="1"/>
    <x v="0"/>
    <s v="Africa"/>
  </r>
  <r>
    <x v="396"/>
    <x v="0"/>
    <x v="3"/>
    <s v="UK"/>
  </r>
  <r>
    <x v="397"/>
    <x v="0"/>
    <x v="3"/>
    <s v="UK"/>
  </r>
  <r>
    <x v="398"/>
    <x v="1"/>
    <x v="5"/>
    <s v="UK"/>
  </r>
  <r>
    <x v="399"/>
    <x v="0"/>
    <x v="1"/>
    <s v="UK"/>
  </r>
  <r>
    <x v="400"/>
    <x v="1"/>
    <x v="1"/>
    <s v="Africa"/>
  </r>
  <r>
    <x v="401"/>
    <x v="0"/>
    <x v="3"/>
    <s v="UK"/>
  </r>
  <r>
    <x v="402"/>
    <x v="0"/>
    <x v="1"/>
    <s v="UK"/>
  </r>
  <r>
    <x v="403"/>
    <x v="1"/>
    <x v="3"/>
    <s v="Other Europe"/>
  </r>
  <r>
    <x v="404"/>
    <x v="1"/>
    <x v="2"/>
    <s v="UK"/>
  </r>
  <r>
    <x v="405"/>
    <x v="1"/>
    <x v="1"/>
    <s v="Americas"/>
  </r>
  <r>
    <x v="406"/>
    <x v="0"/>
    <x v="1"/>
    <s v="UK"/>
  </r>
  <r>
    <x v="407"/>
    <x v="1"/>
    <x v="1"/>
    <s v="Americas"/>
  </r>
  <r>
    <x v="408"/>
    <x v="0"/>
    <x v="1"/>
    <s v="Singapore"/>
  </r>
  <r>
    <x v="409"/>
    <x v="1"/>
    <x v="0"/>
    <s v="UK"/>
  </r>
  <r>
    <x v="410"/>
    <x v="1"/>
    <x v="1"/>
    <s v="UK"/>
  </r>
  <r>
    <x v="411"/>
    <x v="0"/>
    <x v="3"/>
    <s v="Other Europe"/>
  </r>
  <r>
    <x v="412"/>
    <x v="0"/>
    <x v="3"/>
    <s v="UK"/>
  </r>
  <r>
    <x v="413"/>
    <x v="0"/>
    <x v="0"/>
    <s v="Africa"/>
  </r>
  <r>
    <x v="414"/>
    <x v="1"/>
    <x v="3"/>
    <s v="Other Europe"/>
  </r>
  <r>
    <x v="415"/>
    <x v="0"/>
    <x v="1"/>
    <s v="UK"/>
  </r>
  <r>
    <x v="416"/>
    <x v="0"/>
    <x v="3"/>
    <s v="UK"/>
  </r>
  <r>
    <x v="417"/>
    <x v="1"/>
    <x v="2"/>
    <s v="UK"/>
  </r>
  <r>
    <x v="418"/>
    <x v="1"/>
    <x v="1"/>
    <s v="Other Europe"/>
  </r>
  <r>
    <x v="419"/>
    <x v="0"/>
    <x v="1"/>
    <s v="UK"/>
  </r>
  <r>
    <x v="420"/>
    <x v="1"/>
    <x v="1"/>
    <s v="UK"/>
  </r>
  <r>
    <x v="421"/>
    <x v="1"/>
    <x v="1"/>
    <s v="UK"/>
  </r>
  <r>
    <x v="422"/>
    <x v="0"/>
    <x v="3"/>
    <s v="Other Europe"/>
  </r>
  <r>
    <x v="423"/>
    <x v="0"/>
    <x v="1"/>
    <s v="UK"/>
  </r>
  <r>
    <x v="424"/>
    <x v="0"/>
    <x v="2"/>
    <s v="UK"/>
  </r>
  <r>
    <x v="425"/>
    <x v="0"/>
    <x v="5"/>
    <s v="UK"/>
  </r>
  <r>
    <x v="426"/>
    <x v="0"/>
    <x v="3"/>
    <s v="Other Europe"/>
  </r>
  <r>
    <x v="427"/>
    <x v="1"/>
    <x v="1"/>
    <s v="Africa"/>
  </r>
  <r>
    <x v="428"/>
    <x v="0"/>
    <x v="1"/>
    <s v="Africa"/>
  </r>
  <r>
    <x v="429"/>
    <x v="1"/>
    <x v="1"/>
    <s v="Africa"/>
  </r>
  <r>
    <x v="430"/>
    <x v="1"/>
    <x v="0"/>
    <s v="UK"/>
  </r>
  <r>
    <x v="431"/>
    <x v="1"/>
    <x v="1"/>
    <s v="UK"/>
  </r>
  <r>
    <x v="432"/>
    <x v="1"/>
    <x v="1"/>
    <s v="Americas"/>
  </r>
  <r>
    <x v="433"/>
    <x v="1"/>
    <x v="0"/>
    <s v="UK"/>
  </r>
  <r>
    <x v="434"/>
    <x v="1"/>
    <x v="5"/>
    <s v="UK"/>
  </r>
  <r>
    <x v="435"/>
    <x v="0"/>
    <x v="6"/>
    <s v="UK"/>
  </r>
  <r>
    <x v="436"/>
    <x v="1"/>
    <x v="1"/>
    <s v="Americas"/>
  </r>
  <r>
    <x v="437"/>
    <x v="0"/>
    <x v="1"/>
    <s v="UK"/>
  </r>
  <r>
    <x v="438"/>
    <x v="1"/>
    <x v="1"/>
    <s v="Americas"/>
  </r>
  <r>
    <x v="439"/>
    <x v="0"/>
    <x v="1"/>
    <s v="Americas"/>
  </r>
  <r>
    <x v="440"/>
    <x v="0"/>
    <x v="4"/>
    <s v="Americas"/>
  </r>
  <r>
    <x v="441"/>
    <x v="1"/>
    <x v="1"/>
    <s v="Africa"/>
  </r>
  <r>
    <x v="442"/>
    <x v="0"/>
    <x v="0"/>
    <s v="UK"/>
  </r>
  <r>
    <x v="443"/>
    <x v="0"/>
    <x v="1"/>
    <s v="Other Europe"/>
  </r>
  <r>
    <x v="444"/>
    <x v="1"/>
    <x v="1"/>
    <s v="UK"/>
  </r>
  <r>
    <x v="445"/>
    <x v="0"/>
    <x v="4"/>
    <s v="India"/>
  </r>
  <r>
    <x v="446"/>
    <x v="0"/>
    <x v="4"/>
    <s v="UK"/>
  </r>
  <r>
    <x v="447"/>
    <x v="0"/>
    <x v="4"/>
    <s v="UK"/>
  </r>
  <r>
    <x v="448"/>
    <x v="0"/>
    <x v="3"/>
    <s v="UK"/>
  </r>
  <r>
    <x v="449"/>
    <x v="1"/>
    <x v="1"/>
    <s v="Americas"/>
  </r>
  <r>
    <x v="450"/>
    <x v="0"/>
    <x v="1"/>
    <s v="UK"/>
  </r>
  <r>
    <x v="451"/>
    <x v="0"/>
    <x v="1"/>
    <s v="UK"/>
  </r>
  <r>
    <x v="452"/>
    <x v="0"/>
    <x v="2"/>
    <s v="Other Europe"/>
  </r>
  <r>
    <x v="453"/>
    <x v="1"/>
    <x v="4"/>
    <s v="UK"/>
  </r>
  <r>
    <x v="454"/>
    <x v="1"/>
    <x v="4"/>
    <s v="India"/>
  </r>
  <r>
    <x v="455"/>
    <x v="1"/>
    <x v="3"/>
    <s v="Other Europe"/>
  </r>
  <r>
    <x v="456"/>
    <x v="1"/>
    <x v="4"/>
    <s v="India"/>
  </r>
  <r>
    <x v="457"/>
    <x v="1"/>
    <x v="1"/>
    <s v="UK"/>
  </r>
  <r>
    <x v="458"/>
    <x v="0"/>
    <x v="3"/>
    <s v="Other Europe"/>
  </r>
  <r>
    <x v="459"/>
    <x v="1"/>
    <x v="1"/>
    <s v="Americas"/>
  </r>
  <r>
    <x v="460"/>
    <x v="1"/>
    <x v="1"/>
    <s v="UK"/>
  </r>
  <r>
    <x v="461"/>
    <x v="1"/>
    <x v="1"/>
    <s v="UK"/>
  </r>
  <r>
    <x v="462"/>
    <x v="1"/>
    <x v="0"/>
    <s v="Africa"/>
  </r>
  <r>
    <x v="463"/>
    <x v="1"/>
    <x v="1"/>
    <s v="Americas"/>
  </r>
  <r>
    <x v="464"/>
    <x v="1"/>
    <x v="2"/>
    <s v="Other Europe"/>
  </r>
  <r>
    <x v="465"/>
    <x v="0"/>
    <x v="6"/>
    <s v="UK"/>
  </r>
  <r>
    <x v="466"/>
    <x v="0"/>
    <x v="1"/>
    <s v="UK"/>
  </r>
  <r>
    <x v="467"/>
    <x v="1"/>
    <x v="4"/>
    <s v="Japan"/>
  </r>
  <r>
    <x v="468"/>
    <x v="1"/>
    <x v="4"/>
    <s v="UK"/>
  </r>
  <r>
    <x v="469"/>
    <x v="0"/>
    <x v="1"/>
    <s v="UK"/>
  </r>
  <r>
    <x v="470"/>
    <x v="1"/>
    <x v="2"/>
    <s v="Other Europe"/>
  </r>
  <r>
    <x v="471"/>
    <x v="0"/>
    <x v="1"/>
    <s v="Other Europe"/>
  </r>
  <r>
    <x v="472"/>
    <x v="1"/>
    <x v="1"/>
    <s v="UK"/>
  </r>
  <r>
    <x v="473"/>
    <x v="1"/>
    <x v="1"/>
    <s v="UK"/>
  </r>
  <r>
    <x v="474"/>
    <x v="0"/>
    <x v="2"/>
    <s v="Other Europe"/>
  </r>
  <r>
    <x v="475"/>
    <x v="1"/>
    <x v="2"/>
    <s v="UK"/>
  </r>
  <r>
    <x v="476"/>
    <x v="1"/>
    <x v="1"/>
    <s v="Africa"/>
  </r>
  <r>
    <x v="477"/>
    <x v="0"/>
    <x v="3"/>
    <s v="UK"/>
  </r>
  <r>
    <x v="478"/>
    <x v="1"/>
    <x v="1"/>
    <s v="UK"/>
  </r>
  <r>
    <x v="479"/>
    <x v="1"/>
    <x v="2"/>
    <s v="UK"/>
  </r>
  <r>
    <x v="480"/>
    <x v="0"/>
    <x v="1"/>
    <s v="Other Europe"/>
  </r>
  <r>
    <x v="481"/>
    <x v="0"/>
    <x v="1"/>
    <s v="Other Europe"/>
  </r>
  <r>
    <x v="482"/>
    <x v="1"/>
    <x v="3"/>
    <s v="UK"/>
  </r>
  <r>
    <x v="483"/>
    <x v="0"/>
    <x v="6"/>
    <s v="UK"/>
  </r>
  <r>
    <x v="484"/>
    <x v="1"/>
    <x v="1"/>
    <s v="Singapore"/>
  </r>
  <r>
    <x v="485"/>
    <x v="0"/>
    <x v="1"/>
    <s v="Africa"/>
  </r>
  <r>
    <x v="486"/>
    <x v="1"/>
    <x v="2"/>
    <s v="UK"/>
  </r>
  <r>
    <x v="487"/>
    <x v="1"/>
    <x v="1"/>
    <s v="UK"/>
  </r>
  <r>
    <x v="488"/>
    <x v="1"/>
    <x v="1"/>
    <s v="Singapore"/>
  </r>
  <r>
    <x v="489"/>
    <x v="1"/>
    <x v="0"/>
    <s v="UK"/>
  </r>
  <r>
    <x v="490"/>
    <x v="1"/>
    <x v="0"/>
    <s v="UK"/>
  </r>
  <r>
    <x v="491"/>
    <x v="0"/>
    <x v="2"/>
    <s v="UK"/>
  </r>
  <r>
    <x v="492"/>
    <x v="0"/>
    <x v="1"/>
    <s v="UK"/>
  </r>
  <r>
    <x v="493"/>
    <x v="0"/>
    <x v="2"/>
    <s v="Other Europe"/>
  </r>
  <r>
    <x v="494"/>
    <x v="0"/>
    <x v="4"/>
    <s v="UK"/>
  </r>
  <r>
    <x v="495"/>
    <x v="1"/>
    <x v="0"/>
    <s v="Africa"/>
  </r>
  <r>
    <x v="496"/>
    <x v="1"/>
    <x v="4"/>
    <s v="India"/>
  </r>
  <r>
    <x v="497"/>
    <x v="0"/>
    <x v="1"/>
    <s v="Singapore"/>
  </r>
  <r>
    <x v="498"/>
    <x v="1"/>
    <x v="4"/>
    <s v="Japan"/>
  </r>
  <r>
    <x v="499"/>
    <x v="1"/>
    <x v="4"/>
    <s v="UK"/>
  </r>
  <r>
    <x v="500"/>
    <x v="1"/>
    <x v="0"/>
    <s v="UK"/>
  </r>
  <r>
    <x v="501"/>
    <x v="0"/>
    <x v="1"/>
    <s v="Spain"/>
  </r>
  <r>
    <x v="502"/>
    <x v="1"/>
    <x v="1"/>
    <s v="UK"/>
  </r>
  <r>
    <x v="503"/>
    <x v="0"/>
    <x v="1"/>
    <s v="Japan"/>
  </r>
  <r>
    <x v="504"/>
    <x v="0"/>
    <x v="1"/>
    <s v="Americas"/>
  </r>
  <r>
    <x v="505"/>
    <x v="1"/>
    <x v="3"/>
    <s v="UK"/>
  </r>
  <r>
    <x v="506"/>
    <x v="1"/>
    <x v="1"/>
    <s v="Other Europe"/>
  </r>
  <r>
    <x v="507"/>
    <x v="0"/>
    <x v="3"/>
    <s v="UK"/>
  </r>
  <r>
    <x v="508"/>
    <x v="1"/>
    <x v="5"/>
    <s v="UK"/>
  </r>
  <r>
    <x v="509"/>
    <x v="1"/>
    <x v="1"/>
    <s v="Americas"/>
  </r>
  <r>
    <x v="510"/>
    <x v="0"/>
    <x v="3"/>
    <s v="UK"/>
  </r>
  <r>
    <x v="511"/>
    <x v="1"/>
    <x v="1"/>
    <s v="Americas"/>
  </r>
  <r>
    <x v="512"/>
    <x v="0"/>
    <x v="1"/>
    <s v="Americas"/>
  </r>
  <r>
    <x v="513"/>
    <x v="1"/>
    <x v="1"/>
    <s v="UK"/>
  </r>
  <r>
    <x v="514"/>
    <x v="0"/>
    <x v="3"/>
    <s v="UK"/>
  </r>
  <r>
    <x v="515"/>
    <x v="1"/>
    <x v="1"/>
    <s v="Africa"/>
  </r>
  <r>
    <x v="516"/>
    <x v="0"/>
    <x v="1"/>
    <s v="UK"/>
  </r>
  <r>
    <x v="517"/>
    <x v="1"/>
    <x v="6"/>
    <s v="UK"/>
  </r>
  <r>
    <x v="518"/>
    <x v="0"/>
    <x v="3"/>
    <s v="UK"/>
  </r>
  <r>
    <x v="519"/>
    <x v="1"/>
    <x v="1"/>
    <s v="Africa"/>
  </r>
  <r>
    <x v="520"/>
    <x v="1"/>
    <x v="4"/>
    <s v="UK"/>
  </r>
  <r>
    <x v="521"/>
    <x v="1"/>
    <x v="5"/>
    <s v="UK"/>
  </r>
  <r>
    <x v="522"/>
    <x v="1"/>
    <x v="3"/>
    <s v="UK"/>
  </r>
  <r>
    <x v="523"/>
    <x v="0"/>
    <x v="0"/>
    <s v="UK"/>
  </r>
  <r>
    <x v="524"/>
    <x v="1"/>
    <x v="4"/>
    <s v="India"/>
  </r>
  <r>
    <x v="525"/>
    <x v="1"/>
    <x v="1"/>
    <s v="Africa"/>
  </r>
  <r>
    <x v="526"/>
    <x v="0"/>
    <x v="1"/>
    <s v="Spain"/>
  </r>
  <r>
    <x v="527"/>
    <x v="0"/>
    <x v="4"/>
    <s v="Americas"/>
  </r>
  <r>
    <x v="528"/>
    <x v="0"/>
    <x v="0"/>
    <s v="Africa"/>
  </r>
  <r>
    <x v="529"/>
    <x v="1"/>
    <x v="1"/>
    <s v="Other Europe"/>
  </r>
  <r>
    <x v="530"/>
    <x v="1"/>
    <x v="3"/>
    <s v="UK"/>
  </r>
  <r>
    <x v="531"/>
    <x v="0"/>
    <x v="6"/>
    <s v="UK"/>
  </r>
  <r>
    <x v="532"/>
    <x v="1"/>
    <x v="1"/>
    <s v="UK"/>
  </r>
  <r>
    <x v="533"/>
    <x v="0"/>
    <x v="1"/>
    <s v="UK"/>
  </r>
  <r>
    <x v="534"/>
    <x v="0"/>
    <x v="3"/>
    <s v="UK"/>
  </r>
  <r>
    <x v="535"/>
    <x v="0"/>
    <x v="1"/>
    <s v="Other Europe"/>
  </r>
  <r>
    <x v="536"/>
    <x v="1"/>
    <x v="0"/>
    <s v="UK"/>
  </r>
  <r>
    <x v="537"/>
    <x v="1"/>
    <x v="1"/>
    <s v="Africa"/>
  </r>
  <r>
    <x v="538"/>
    <x v="0"/>
    <x v="2"/>
    <s v="UK"/>
  </r>
  <r>
    <x v="539"/>
    <x v="0"/>
    <x v="1"/>
    <s v="Americas"/>
  </r>
  <r>
    <x v="540"/>
    <x v="1"/>
    <x v="2"/>
    <s v="UK"/>
  </r>
  <r>
    <x v="541"/>
    <x v="0"/>
    <x v="2"/>
    <s v="Other Europe"/>
  </r>
  <r>
    <x v="542"/>
    <x v="1"/>
    <x v="0"/>
    <s v="UK"/>
  </r>
  <r>
    <x v="543"/>
    <x v="1"/>
    <x v="1"/>
    <s v="Other Europe"/>
  </r>
  <r>
    <x v="544"/>
    <x v="1"/>
    <x v="1"/>
    <s v="Africa"/>
  </r>
  <r>
    <x v="545"/>
    <x v="1"/>
    <x v="5"/>
    <s v="UK"/>
  </r>
  <r>
    <x v="546"/>
    <x v="0"/>
    <x v="1"/>
    <s v="Americas"/>
  </r>
  <r>
    <x v="547"/>
    <x v="1"/>
    <x v="1"/>
    <s v="UK"/>
  </r>
  <r>
    <x v="548"/>
    <x v="0"/>
    <x v="1"/>
    <s v="UK"/>
  </r>
  <r>
    <x v="549"/>
    <x v="1"/>
    <x v="3"/>
    <s v="UK"/>
  </r>
  <r>
    <x v="550"/>
    <x v="1"/>
    <x v="0"/>
    <s v="UK"/>
  </r>
  <r>
    <x v="551"/>
    <x v="0"/>
    <x v="1"/>
    <s v="UK"/>
  </r>
  <r>
    <x v="552"/>
    <x v="1"/>
    <x v="4"/>
    <s v="UK"/>
  </r>
  <r>
    <x v="553"/>
    <x v="1"/>
    <x v="1"/>
    <s v="Americas"/>
  </r>
  <r>
    <x v="554"/>
    <x v="0"/>
    <x v="2"/>
    <s v="Other Europe"/>
  </r>
  <r>
    <x v="555"/>
    <x v="0"/>
    <x v="0"/>
    <s v="UK"/>
  </r>
  <r>
    <x v="556"/>
    <x v="1"/>
    <x v="2"/>
    <s v="UK"/>
  </r>
  <r>
    <x v="557"/>
    <x v="0"/>
    <x v="2"/>
    <s v="Other Europe"/>
  </r>
  <r>
    <x v="558"/>
    <x v="0"/>
    <x v="0"/>
    <s v="UK"/>
  </r>
  <r>
    <x v="559"/>
    <x v="1"/>
    <x v="1"/>
    <s v="Americas"/>
  </r>
  <r>
    <x v="560"/>
    <x v="0"/>
    <x v="2"/>
    <s v="UK"/>
  </r>
  <r>
    <x v="561"/>
    <x v="0"/>
    <x v="1"/>
    <s v="UK"/>
  </r>
  <r>
    <x v="562"/>
    <x v="0"/>
    <x v="5"/>
    <s v="UK"/>
  </r>
  <r>
    <x v="563"/>
    <x v="0"/>
    <x v="3"/>
    <s v="Other Europe"/>
  </r>
  <r>
    <x v="564"/>
    <x v="0"/>
    <x v="3"/>
    <s v="UK"/>
  </r>
  <r>
    <x v="565"/>
    <x v="0"/>
    <x v="1"/>
    <s v="Other Europe"/>
  </r>
  <r>
    <x v="566"/>
    <x v="0"/>
    <x v="4"/>
    <s v="UK"/>
  </r>
  <r>
    <x v="567"/>
    <x v="1"/>
    <x v="2"/>
    <s v="UK"/>
  </r>
  <r>
    <x v="568"/>
    <x v="0"/>
    <x v="6"/>
    <s v="UK"/>
  </r>
  <r>
    <x v="569"/>
    <x v="0"/>
    <x v="4"/>
    <s v="India"/>
  </r>
  <r>
    <x v="570"/>
    <x v="0"/>
    <x v="4"/>
    <s v="UK"/>
  </r>
  <r>
    <x v="571"/>
    <x v="1"/>
    <x v="1"/>
    <s v="UK"/>
  </r>
  <r>
    <x v="572"/>
    <x v="0"/>
    <x v="0"/>
    <s v="Africa"/>
  </r>
  <r>
    <x v="573"/>
    <x v="1"/>
    <x v="1"/>
    <s v="Americas"/>
  </r>
  <r>
    <x v="574"/>
    <x v="1"/>
    <x v="1"/>
    <s v="UK"/>
  </r>
  <r>
    <x v="575"/>
    <x v="0"/>
    <x v="1"/>
    <s v="Spain"/>
  </r>
  <r>
    <x v="576"/>
    <x v="0"/>
    <x v="4"/>
    <s v="UK"/>
  </r>
  <r>
    <x v="577"/>
    <x v="1"/>
    <x v="1"/>
    <s v="Other Europe"/>
  </r>
  <r>
    <x v="578"/>
    <x v="1"/>
    <x v="2"/>
    <s v="UK"/>
  </r>
  <r>
    <x v="579"/>
    <x v="1"/>
    <x v="3"/>
    <s v="UK"/>
  </r>
  <r>
    <x v="580"/>
    <x v="0"/>
    <x v="3"/>
    <s v="UK"/>
  </r>
  <r>
    <x v="581"/>
    <x v="1"/>
    <x v="1"/>
    <s v="Other Europe"/>
  </r>
  <r>
    <x v="582"/>
    <x v="1"/>
    <x v="2"/>
    <s v="Other Europe"/>
  </r>
  <r>
    <x v="583"/>
    <x v="1"/>
    <x v="1"/>
    <s v="UK"/>
  </r>
  <r>
    <x v="584"/>
    <x v="0"/>
    <x v="0"/>
    <s v="Africa"/>
  </r>
  <r>
    <x v="585"/>
    <x v="1"/>
    <x v="1"/>
    <s v="Africa"/>
  </r>
  <r>
    <x v="586"/>
    <x v="0"/>
    <x v="0"/>
    <s v="UK"/>
  </r>
  <r>
    <x v="587"/>
    <x v="1"/>
    <x v="4"/>
    <s v="UK"/>
  </r>
  <r>
    <x v="588"/>
    <x v="0"/>
    <x v="1"/>
    <s v="UK"/>
  </r>
  <r>
    <x v="589"/>
    <x v="1"/>
    <x v="1"/>
    <s v="UK"/>
  </r>
  <r>
    <x v="590"/>
    <x v="1"/>
    <x v="1"/>
    <s v="UK"/>
  </r>
  <r>
    <x v="591"/>
    <x v="1"/>
    <x v="1"/>
    <s v="UK"/>
  </r>
  <r>
    <x v="592"/>
    <x v="0"/>
    <x v="0"/>
    <s v="Africa"/>
  </r>
  <r>
    <x v="593"/>
    <x v="1"/>
    <x v="0"/>
    <s v="UK"/>
  </r>
  <r>
    <x v="594"/>
    <x v="1"/>
    <x v="1"/>
    <s v="UK"/>
  </r>
  <r>
    <x v="595"/>
    <x v="1"/>
    <x v="5"/>
    <s v="UK"/>
  </r>
  <r>
    <x v="596"/>
    <x v="0"/>
    <x v="1"/>
    <s v="UK"/>
  </r>
  <r>
    <x v="597"/>
    <x v="1"/>
    <x v="0"/>
    <s v="UK"/>
  </r>
  <r>
    <x v="598"/>
    <x v="0"/>
    <x v="0"/>
    <s v="UK"/>
  </r>
  <r>
    <x v="599"/>
    <x v="0"/>
    <x v="1"/>
    <s v="UK"/>
  </r>
  <r>
    <x v="600"/>
    <x v="0"/>
    <x v="1"/>
    <s v="UK"/>
  </r>
  <r>
    <x v="601"/>
    <x v="0"/>
    <x v="1"/>
    <s v="UK"/>
  </r>
  <r>
    <x v="602"/>
    <x v="1"/>
    <x v="1"/>
    <s v="UK"/>
  </r>
  <r>
    <x v="603"/>
    <x v="0"/>
    <x v="1"/>
    <s v="Americas"/>
  </r>
  <r>
    <x v="604"/>
    <x v="1"/>
    <x v="2"/>
    <s v="Other Europe"/>
  </r>
  <r>
    <x v="605"/>
    <x v="0"/>
    <x v="4"/>
    <s v="UK"/>
  </r>
  <r>
    <x v="606"/>
    <x v="0"/>
    <x v="0"/>
    <s v="UK"/>
  </r>
  <r>
    <x v="607"/>
    <x v="0"/>
    <x v="3"/>
    <s v="Other Europe"/>
  </r>
  <r>
    <x v="608"/>
    <x v="1"/>
    <x v="0"/>
    <s v="Africa"/>
  </r>
  <r>
    <x v="609"/>
    <x v="1"/>
    <x v="0"/>
    <s v="UK"/>
  </r>
  <r>
    <x v="610"/>
    <x v="1"/>
    <x v="4"/>
    <s v="UK"/>
  </r>
  <r>
    <x v="611"/>
    <x v="1"/>
    <x v="0"/>
    <s v="UK"/>
  </r>
  <r>
    <x v="612"/>
    <x v="1"/>
    <x v="1"/>
    <s v="UK"/>
  </r>
  <r>
    <x v="613"/>
    <x v="0"/>
    <x v="1"/>
    <s v="Africa"/>
  </r>
  <r>
    <x v="614"/>
    <x v="1"/>
    <x v="4"/>
    <s v="India"/>
  </r>
  <r>
    <x v="615"/>
    <x v="1"/>
    <x v="1"/>
    <s v="UK"/>
  </r>
  <r>
    <x v="616"/>
    <x v="0"/>
    <x v="1"/>
    <s v="UK"/>
  </r>
  <r>
    <x v="617"/>
    <x v="0"/>
    <x v="4"/>
    <s v="UK"/>
  </r>
  <r>
    <x v="618"/>
    <x v="0"/>
    <x v="1"/>
    <s v="Singapore"/>
  </r>
  <r>
    <x v="619"/>
    <x v="1"/>
    <x v="1"/>
    <s v="UK"/>
  </r>
  <r>
    <x v="620"/>
    <x v="0"/>
    <x v="1"/>
    <s v="Other Europe"/>
  </r>
  <r>
    <x v="621"/>
    <x v="0"/>
    <x v="1"/>
    <s v="UK"/>
  </r>
  <r>
    <x v="622"/>
    <x v="0"/>
    <x v="2"/>
    <s v="Other Europe"/>
  </r>
  <r>
    <x v="623"/>
    <x v="0"/>
    <x v="1"/>
    <s v="Americas"/>
  </r>
  <r>
    <x v="624"/>
    <x v="0"/>
    <x v="1"/>
    <s v="UK"/>
  </r>
  <r>
    <x v="625"/>
    <x v="0"/>
    <x v="1"/>
    <s v="UK"/>
  </r>
  <r>
    <x v="626"/>
    <x v="1"/>
    <x v="1"/>
    <s v="Africa"/>
  </r>
  <r>
    <x v="627"/>
    <x v="0"/>
    <x v="4"/>
    <s v="India"/>
  </r>
  <r>
    <x v="628"/>
    <x v="0"/>
    <x v="3"/>
    <s v="UK"/>
  </r>
  <r>
    <x v="629"/>
    <x v="0"/>
    <x v="3"/>
    <s v="Other Europe"/>
  </r>
  <r>
    <x v="630"/>
    <x v="0"/>
    <x v="2"/>
    <s v="UK"/>
  </r>
  <r>
    <x v="631"/>
    <x v="0"/>
    <x v="1"/>
    <s v="Spain"/>
  </r>
  <r>
    <x v="632"/>
    <x v="1"/>
    <x v="1"/>
    <s v="Africa"/>
  </r>
  <r>
    <x v="633"/>
    <x v="0"/>
    <x v="3"/>
    <s v="UK"/>
  </r>
  <r>
    <x v="634"/>
    <x v="0"/>
    <x v="1"/>
    <s v="UK"/>
  </r>
  <r>
    <x v="635"/>
    <x v="0"/>
    <x v="1"/>
    <s v="Americas"/>
  </r>
  <r>
    <x v="636"/>
    <x v="0"/>
    <x v="1"/>
    <s v="Americas"/>
  </r>
  <r>
    <x v="637"/>
    <x v="1"/>
    <x v="5"/>
    <s v="UK"/>
  </r>
  <r>
    <x v="638"/>
    <x v="1"/>
    <x v="1"/>
    <s v="Africa"/>
  </r>
  <r>
    <x v="639"/>
    <x v="0"/>
    <x v="5"/>
    <s v="UK"/>
  </r>
  <r>
    <x v="640"/>
    <x v="0"/>
    <x v="2"/>
    <s v="Other Europe"/>
  </r>
  <r>
    <x v="641"/>
    <x v="0"/>
    <x v="1"/>
    <s v="Singapore"/>
  </r>
  <r>
    <x v="642"/>
    <x v="1"/>
    <x v="4"/>
    <s v="India"/>
  </r>
  <r>
    <x v="643"/>
    <x v="1"/>
    <x v="1"/>
    <s v="UK"/>
  </r>
  <r>
    <x v="644"/>
    <x v="1"/>
    <x v="2"/>
    <s v="Other Europe"/>
  </r>
  <r>
    <x v="645"/>
    <x v="0"/>
    <x v="3"/>
    <s v="UK"/>
  </r>
  <r>
    <x v="646"/>
    <x v="1"/>
    <x v="3"/>
    <s v="Other Europe"/>
  </r>
  <r>
    <x v="647"/>
    <x v="0"/>
    <x v="0"/>
    <s v="UK"/>
  </r>
  <r>
    <x v="648"/>
    <x v="1"/>
    <x v="1"/>
    <s v="Japan"/>
  </r>
  <r>
    <x v="649"/>
    <x v="1"/>
    <x v="1"/>
    <s v="Other Europe"/>
  </r>
  <r>
    <x v="650"/>
    <x v="0"/>
    <x v="1"/>
    <s v="Americas"/>
  </r>
  <r>
    <x v="651"/>
    <x v="0"/>
    <x v="1"/>
    <s v="Other Europe"/>
  </r>
  <r>
    <x v="652"/>
    <x v="0"/>
    <x v="1"/>
    <s v="UK"/>
  </r>
  <r>
    <x v="653"/>
    <x v="0"/>
    <x v="6"/>
    <s v="UK"/>
  </r>
  <r>
    <x v="654"/>
    <x v="0"/>
    <x v="3"/>
    <s v="Other Europe"/>
  </r>
  <r>
    <x v="655"/>
    <x v="1"/>
    <x v="4"/>
    <s v="India"/>
  </r>
  <r>
    <x v="656"/>
    <x v="1"/>
    <x v="3"/>
    <s v="Other Europe"/>
  </r>
  <r>
    <x v="657"/>
    <x v="1"/>
    <x v="4"/>
    <s v="UK"/>
  </r>
  <r>
    <x v="658"/>
    <x v="0"/>
    <x v="1"/>
    <s v="UK"/>
  </r>
  <r>
    <x v="659"/>
    <x v="1"/>
    <x v="1"/>
    <s v="Americas"/>
  </r>
  <r>
    <x v="660"/>
    <x v="1"/>
    <x v="1"/>
    <s v="Africa"/>
  </r>
  <r>
    <x v="661"/>
    <x v="1"/>
    <x v="1"/>
    <s v="Spain"/>
  </r>
  <r>
    <x v="662"/>
    <x v="0"/>
    <x v="4"/>
    <s v="UK"/>
  </r>
  <r>
    <x v="663"/>
    <x v="0"/>
    <x v="1"/>
    <s v="Japan"/>
  </r>
  <r>
    <x v="664"/>
    <x v="0"/>
    <x v="2"/>
    <s v="Other Europe"/>
  </r>
  <r>
    <x v="665"/>
    <x v="0"/>
    <x v="1"/>
    <s v="Africa"/>
  </r>
  <r>
    <x v="666"/>
    <x v="1"/>
    <x v="5"/>
    <s v="UK"/>
  </r>
  <r>
    <x v="667"/>
    <x v="0"/>
    <x v="1"/>
    <s v="Americas"/>
  </r>
  <r>
    <x v="668"/>
    <x v="0"/>
    <x v="2"/>
    <s v="Other Europe"/>
  </r>
  <r>
    <x v="669"/>
    <x v="1"/>
    <x v="4"/>
    <s v="Americas"/>
  </r>
  <r>
    <x v="670"/>
    <x v="0"/>
    <x v="4"/>
    <s v="UK"/>
  </r>
  <r>
    <x v="671"/>
    <x v="1"/>
    <x v="0"/>
    <s v="Africa"/>
  </r>
  <r>
    <x v="672"/>
    <x v="0"/>
    <x v="3"/>
    <s v="Other Europe"/>
  </r>
  <r>
    <x v="673"/>
    <x v="1"/>
    <x v="5"/>
    <s v="UK"/>
  </r>
  <r>
    <x v="674"/>
    <x v="1"/>
    <x v="2"/>
    <s v="UK"/>
  </r>
  <r>
    <x v="675"/>
    <x v="1"/>
    <x v="2"/>
    <s v="Other Europe"/>
  </r>
  <r>
    <x v="676"/>
    <x v="0"/>
    <x v="3"/>
    <s v="UK"/>
  </r>
  <r>
    <x v="677"/>
    <x v="1"/>
    <x v="0"/>
    <s v="UK"/>
  </r>
  <r>
    <x v="678"/>
    <x v="1"/>
    <x v="1"/>
    <s v="UK"/>
  </r>
  <r>
    <x v="679"/>
    <x v="0"/>
    <x v="4"/>
    <s v="India"/>
  </r>
  <r>
    <x v="680"/>
    <x v="0"/>
    <x v="4"/>
    <s v="UK"/>
  </r>
  <r>
    <x v="681"/>
    <x v="1"/>
    <x v="2"/>
    <s v="UK"/>
  </r>
  <r>
    <x v="682"/>
    <x v="1"/>
    <x v="2"/>
    <s v="UK"/>
  </r>
  <r>
    <x v="683"/>
    <x v="1"/>
    <x v="0"/>
    <s v="UK"/>
  </r>
  <r>
    <x v="684"/>
    <x v="0"/>
    <x v="3"/>
    <s v="UK"/>
  </r>
  <r>
    <x v="685"/>
    <x v="1"/>
    <x v="1"/>
    <s v="Americas"/>
  </r>
  <r>
    <x v="686"/>
    <x v="1"/>
    <x v="1"/>
    <s v="UK"/>
  </r>
  <r>
    <x v="687"/>
    <x v="1"/>
    <x v="2"/>
    <s v="UK"/>
  </r>
  <r>
    <x v="688"/>
    <x v="1"/>
    <x v="4"/>
    <s v="UK"/>
  </r>
  <r>
    <x v="689"/>
    <x v="0"/>
    <x v="2"/>
    <s v="UK"/>
  </r>
  <r>
    <x v="690"/>
    <x v="0"/>
    <x v="1"/>
    <s v="Americas"/>
  </r>
  <r>
    <x v="691"/>
    <x v="0"/>
    <x v="1"/>
    <s v="UK"/>
  </r>
  <r>
    <x v="692"/>
    <x v="0"/>
    <x v="0"/>
    <s v="UK"/>
  </r>
  <r>
    <x v="693"/>
    <x v="0"/>
    <x v="0"/>
    <s v="UK"/>
  </r>
  <r>
    <x v="694"/>
    <x v="1"/>
    <x v="0"/>
    <s v="Africa"/>
  </r>
  <r>
    <x v="695"/>
    <x v="0"/>
    <x v="1"/>
    <s v="UK"/>
  </r>
  <r>
    <x v="696"/>
    <x v="0"/>
    <x v="1"/>
    <s v="UK"/>
  </r>
  <r>
    <x v="697"/>
    <x v="0"/>
    <x v="3"/>
    <s v="UK"/>
  </r>
  <r>
    <x v="698"/>
    <x v="0"/>
    <x v="1"/>
    <s v="Africa"/>
  </r>
  <r>
    <x v="699"/>
    <x v="1"/>
    <x v="5"/>
    <s v="UK"/>
  </r>
  <r>
    <x v="700"/>
    <x v="0"/>
    <x v="0"/>
    <s v="UK"/>
  </r>
  <r>
    <x v="701"/>
    <x v="1"/>
    <x v="3"/>
    <s v="UK"/>
  </r>
  <r>
    <x v="702"/>
    <x v="0"/>
    <x v="3"/>
    <s v="UK"/>
  </r>
  <r>
    <x v="703"/>
    <x v="0"/>
    <x v="1"/>
    <s v="Other Europe"/>
  </r>
  <r>
    <x v="704"/>
    <x v="1"/>
    <x v="1"/>
    <s v="UK"/>
  </r>
  <r>
    <x v="705"/>
    <x v="0"/>
    <x v="1"/>
    <s v="Singapore"/>
  </r>
  <r>
    <x v="706"/>
    <x v="0"/>
    <x v="3"/>
    <s v="UK"/>
  </r>
  <r>
    <x v="707"/>
    <x v="1"/>
    <x v="1"/>
    <s v="Americas"/>
  </r>
  <r>
    <x v="708"/>
    <x v="0"/>
    <x v="4"/>
    <s v="India"/>
  </r>
  <r>
    <x v="709"/>
    <x v="1"/>
    <x v="1"/>
    <s v="Americas"/>
  </r>
  <r>
    <x v="710"/>
    <x v="0"/>
    <x v="4"/>
    <s v="UK"/>
  </r>
  <r>
    <x v="711"/>
    <x v="1"/>
    <x v="5"/>
    <s v="UK"/>
  </r>
  <r>
    <x v="712"/>
    <x v="1"/>
    <x v="0"/>
    <s v="UK"/>
  </r>
  <r>
    <x v="713"/>
    <x v="1"/>
    <x v="5"/>
    <s v="UK"/>
  </r>
  <r>
    <x v="714"/>
    <x v="0"/>
    <x v="3"/>
    <s v="UK"/>
  </r>
  <r>
    <x v="715"/>
    <x v="1"/>
    <x v="2"/>
    <s v="UK"/>
  </r>
  <r>
    <x v="716"/>
    <x v="1"/>
    <x v="0"/>
    <s v="UK"/>
  </r>
  <r>
    <x v="717"/>
    <x v="0"/>
    <x v="1"/>
    <s v="Singapore"/>
  </r>
  <r>
    <x v="718"/>
    <x v="1"/>
    <x v="1"/>
    <s v="Americas"/>
  </r>
  <r>
    <x v="719"/>
    <x v="0"/>
    <x v="1"/>
    <s v="UK"/>
  </r>
  <r>
    <x v="720"/>
    <x v="1"/>
    <x v="1"/>
    <s v="UK"/>
  </r>
  <r>
    <x v="721"/>
    <x v="0"/>
    <x v="1"/>
    <s v="UK"/>
  </r>
  <r>
    <x v="722"/>
    <x v="0"/>
    <x v="1"/>
    <s v="UK"/>
  </r>
  <r>
    <x v="723"/>
    <x v="0"/>
    <x v="0"/>
    <s v="Africa"/>
  </r>
  <r>
    <x v="724"/>
    <x v="1"/>
    <x v="2"/>
    <s v="UK"/>
  </r>
  <r>
    <x v="725"/>
    <x v="1"/>
    <x v="1"/>
    <s v="UK"/>
  </r>
  <r>
    <x v="726"/>
    <x v="0"/>
    <x v="0"/>
    <s v="UK"/>
  </r>
  <r>
    <x v="727"/>
    <x v="1"/>
    <x v="1"/>
    <s v="Other Europe"/>
  </r>
  <r>
    <x v="728"/>
    <x v="1"/>
    <x v="3"/>
    <s v="Other Europe"/>
  </r>
  <r>
    <x v="729"/>
    <x v="1"/>
    <x v="1"/>
    <s v="Singapore"/>
  </r>
  <r>
    <x v="730"/>
    <x v="1"/>
    <x v="1"/>
    <s v="Africa"/>
  </r>
  <r>
    <x v="731"/>
    <x v="0"/>
    <x v="1"/>
    <s v="UK"/>
  </r>
  <r>
    <x v="732"/>
    <x v="1"/>
    <x v="2"/>
    <s v="UK"/>
  </r>
  <r>
    <x v="733"/>
    <x v="0"/>
    <x v="3"/>
    <s v="Other Europe"/>
  </r>
  <r>
    <x v="734"/>
    <x v="0"/>
    <x v="1"/>
    <s v="Other Europe"/>
  </r>
  <r>
    <x v="735"/>
    <x v="0"/>
    <x v="4"/>
    <s v="UK"/>
  </r>
  <r>
    <x v="736"/>
    <x v="0"/>
    <x v="1"/>
    <s v="Japan"/>
  </r>
  <r>
    <x v="737"/>
    <x v="1"/>
    <x v="0"/>
    <s v="UK"/>
  </r>
  <r>
    <x v="738"/>
    <x v="1"/>
    <x v="1"/>
    <s v="UK"/>
  </r>
  <r>
    <x v="739"/>
    <x v="1"/>
    <x v="2"/>
    <s v="UK"/>
  </r>
  <r>
    <x v="740"/>
    <x v="0"/>
    <x v="1"/>
    <s v="Africa"/>
  </r>
  <r>
    <x v="741"/>
    <x v="0"/>
    <x v="3"/>
    <s v="UK"/>
  </r>
  <r>
    <x v="742"/>
    <x v="0"/>
    <x v="1"/>
    <s v="UK"/>
  </r>
  <r>
    <x v="743"/>
    <x v="1"/>
    <x v="1"/>
    <s v="UK"/>
  </r>
  <r>
    <x v="744"/>
    <x v="1"/>
    <x v="4"/>
    <s v="UK"/>
  </r>
  <r>
    <x v="745"/>
    <x v="1"/>
    <x v="1"/>
    <s v="Other Europe"/>
  </r>
  <r>
    <x v="746"/>
    <x v="1"/>
    <x v="1"/>
    <s v="UK"/>
  </r>
  <r>
    <x v="747"/>
    <x v="1"/>
    <x v="4"/>
    <s v="Japan"/>
  </r>
  <r>
    <x v="748"/>
    <x v="1"/>
    <x v="1"/>
    <s v="UK"/>
  </r>
  <r>
    <x v="749"/>
    <x v="0"/>
    <x v="1"/>
    <s v="Other Europe"/>
  </r>
  <r>
    <x v="750"/>
    <x v="1"/>
    <x v="1"/>
    <s v="Africa"/>
  </r>
  <r>
    <x v="751"/>
    <x v="1"/>
    <x v="1"/>
    <s v="Africa"/>
  </r>
  <r>
    <x v="752"/>
    <x v="1"/>
    <x v="6"/>
    <s v="UK"/>
  </r>
  <r>
    <x v="753"/>
    <x v="1"/>
    <x v="0"/>
    <s v="Africa"/>
  </r>
  <r>
    <x v="754"/>
    <x v="0"/>
    <x v="1"/>
    <s v="Japan"/>
  </r>
  <r>
    <x v="755"/>
    <x v="1"/>
    <x v="1"/>
    <s v="Africa"/>
  </r>
  <r>
    <x v="756"/>
    <x v="1"/>
    <x v="2"/>
    <s v="Other Europe"/>
  </r>
  <r>
    <x v="757"/>
    <x v="0"/>
    <x v="0"/>
    <s v="UK"/>
  </r>
  <r>
    <x v="758"/>
    <x v="1"/>
    <x v="1"/>
    <s v="Americas"/>
  </r>
  <r>
    <x v="759"/>
    <x v="0"/>
    <x v="0"/>
    <s v="Africa"/>
  </r>
  <r>
    <x v="760"/>
    <x v="0"/>
    <x v="4"/>
    <s v="UK"/>
  </r>
  <r>
    <x v="761"/>
    <x v="1"/>
    <x v="3"/>
    <s v="Other Europe"/>
  </r>
  <r>
    <x v="762"/>
    <x v="0"/>
    <x v="1"/>
    <s v="Singapore"/>
  </r>
  <r>
    <x v="763"/>
    <x v="1"/>
    <x v="4"/>
    <s v="Americas"/>
  </r>
  <r>
    <x v="764"/>
    <x v="0"/>
    <x v="4"/>
    <s v="UK"/>
  </r>
  <r>
    <x v="765"/>
    <x v="1"/>
    <x v="4"/>
    <s v="India"/>
  </r>
  <r>
    <x v="766"/>
    <x v="0"/>
    <x v="2"/>
    <s v="Other Europe"/>
  </r>
  <r>
    <x v="767"/>
    <x v="0"/>
    <x v="1"/>
    <s v="Americas"/>
  </r>
  <r>
    <x v="768"/>
    <x v="1"/>
    <x v="2"/>
    <s v="Other Europe"/>
  </r>
  <r>
    <x v="769"/>
    <x v="0"/>
    <x v="1"/>
    <s v="UK"/>
  </r>
  <r>
    <x v="770"/>
    <x v="1"/>
    <x v="2"/>
    <s v="UK"/>
  </r>
  <r>
    <x v="771"/>
    <x v="0"/>
    <x v="1"/>
    <s v="Other Europe"/>
  </r>
  <r>
    <x v="772"/>
    <x v="0"/>
    <x v="4"/>
    <s v="Canada"/>
  </r>
  <r>
    <x v="773"/>
    <x v="1"/>
    <x v="1"/>
    <s v="Other Europe"/>
  </r>
  <r>
    <x v="774"/>
    <x v="0"/>
    <x v="4"/>
    <s v="Canada"/>
  </r>
  <r>
    <x v="775"/>
    <x v="1"/>
    <x v="3"/>
    <s v="Other Europe"/>
  </r>
  <r>
    <x v="776"/>
    <x v="1"/>
    <x v="3"/>
    <s v="UK"/>
  </r>
  <r>
    <x v="777"/>
    <x v="1"/>
    <x v="0"/>
    <s v="UK"/>
  </r>
  <r>
    <x v="778"/>
    <x v="0"/>
    <x v="3"/>
    <s v="UK"/>
  </r>
  <r>
    <x v="779"/>
    <x v="0"/>
    <x v="4"/>
    <s v="India"/>
  </r>
  <r>
    <x v="780"/>
    <x v="1"/>
    <x v="1"/>
    <s v="UK"/>
  </r>
  <r>
    <x v="781"/>
    <x v="1"/>
    <x v="1"/>
    <s v="Other Europe"/>
  </r>
  <r>
    <x v="782"/>
    <x v="1"/>
    <x v="1"/>
    <s v="UK"/>
  </r>
  <r>
    <x v="783"/>
    <x v="0"/>
    <x v="4"/>
    <s v="India"/>
  </r>
  <r>
    <x v="784"/>
    <x v="1"/>
    <x v="1"/>
    <s v="UK"/>
  </r>
  <r>
    <x v="785"/>
    <x v="0"/>
    <x v="2"/>
    <s v="UK"/>
  </r>
  <r>
    <x v="786"/>
    <x v="1"/>
    <x v="1"/>
    <s v="Other Europe"/>
  </r>
  <r>
    <x v="787"/>
    <x v="0"/>
    <x v="1"/>
    <s v="Other Europe"/>
  </r>
  <r>
    <x v="788"/>
    <x v="1"/>
    <x v="0"/>
    <s v="UK"/>
  </r>
  <r>
    <x v="789"/>
    <x v="0"/>
    <x v="1"/>
    <s v="UK"/>
  </r>
  <r>
    <x v="790"/>
    <x v="1"/>
    <x v="0"/>
    <s v="UK"/>
  </r>
  <r>
    <x v="791"/>
    <x v="0"/>
    <x v="3"/>
    <s v="UK"/>
  </r>
  <r>
    <x v="792"/>
    <x v="1"/>
    <x v="1"/>
    <s v="Other Europe"/>
  </r>
  <r>
    <x v="793"/>
    <x v="1"/>
    <x v="0"/>
    <s v="Africa"/>
  </r>
  <r>
    <x v="794"/>
    <x v="1"/>
    <x v="1"/>
    <s v="Africa"/>
  </r>
  <r>
    <x v="795"/>
    <x v="0"/>
    <x v="3"/>
    <s v="Other Europe"/>
  </r>
  <r>
    <x v="796"/>
    <x v="0"/>
    <x v="1"/>
    <s v="UK"/>
  </r>
  <r>
    <x v="797"/>
    <x v="1"/>
    <x v="1"/>
    <s v="Americas"/>
  </r>
  <r>
    <x v="798"/>
    <x v="1"/>
    <x v="1"/>
    <s v="Americas"/>
  </r>
  <r>
    <x v="799"/>
    <x v="1"/>
    <x v="1"/>
    <s v="Other Europe"/>
  </r>
  <r>
    <x v="800"/>
    <x v="1"/>
    <x v="1"/>
    <s v="UK"/>
  </r>
  <r>
    <x v="801"/>
    <x v="1"/>
    <x v="1"/>
    <s v="UK"/>
  </r>
  <r>
    <x v="802"/>
    <x v="1"/>
    <x v="1"/>
    <s v="UK"/>
  </r>
  <r>
    <x v="803"/>
    <x v="0"/>
    <x v="1"/>
    <s v="Americas"/>
  </r>
  <r>
    <x v="804"/>
    <x v="0"/>
    <x v="1"/>
    <s v="Americas"/>
  </r>
  <r>
    <x v="805"/>
    <x v="0"/>
    <x v="1"/>
    <s v="Americas"/>
  </r>
  <r>
    <x v="806"/>
    <x v="1"/>
    <x v="1"/>
    <s v="Africa"/>
  </r>
  <r>
    <x v="807"/>
    <x v="1"/>
    <x v="0"/>
    <s v="UK"/>
  </r>
  <r>
    <x v="808"/>
    <x v="0"/>
    <x v="0"/>
    <s v="UK"/>
  </r>
  <r>
    <x v="809"/>
    <x v="1"/>
    <x v="0"/>
    <s v="UK"/>
  </r>
  <r>
    <x v="810"/>
    <x v="1"/>
    <x v="1"/>
    <s v="UK"/>
  </r>
  <r>
    <x v="811"/>
    <x v="0"/>
    <x v="6"/>
    <s v="UK"/>
  </r>
  <r>
    <x v="812"/>
    <x v="0"/>
    <x v="1"/>
    <s v="Africa"/>
  </r>
  <r>
    <x v="813"/>
    <x v="1"/>
    <x v="1"/>
    <s v="Americas"/>
  </r>
  <r>
    <x v="814"/>
    <x v="1"/>
    <x v="4"/>
    <s v="Americas"/>
  </r>
  <r>
    <x v="815"/>
    <x v="1"/>
    <x v="3"/>
    <s v="UK"/>
  </r>
  <r>
    <x v="816"/>
    <x v="0"/>
    <x v="1"/>
    <s v="Other Europe"/>
  </r>
  <r>
    <x v="817"/>
    <x v="1"/>
    <x v="1"/>
    <s v="Other Europe"/>
  </r>
  <r>
    <x v="818"/>
    <x v="0"/>
    <x v="3"/>
    <s v="Other Europe"/>
  </r>
  <r>
    <x v="819"/>
    <x v="0"/>
    <x v="3"/>
    <s v="UK"/>
  </r>
  <r>
    <x v="820"/>
    <x v="1"/>
    <x v="3"/>
    <s v="UK"/>
  </r>
  <r>
    <x v="821"/>
    <x v="0"/>
    <x v="1"/>
    <s v="Spain"/>
  </r>
  <r>
    <x v="822"/>
    <x v="1"/>
    <x v="1"/>
    <s v="Other Europe"/>
  </r>
  <r>
    <x v="823"/>
    <x v="1"/>
    <x v="1"/>
    <s v="Americas"/>
  </r>
  <r>
    <x v="824"/>
    <x v="0"/>
    <x v="0"/>
    <s v="UK"/>
  </r>
  <r>
    <x v="825"/>
    <x v="0"/>
    <x v="1"/>
    <s v="Africa"/>
  </r>
  <r>
    <x v="826"/>
    <x v="1"/>
    <x v="1"/>
    <s v="Singapore"/>
  </r>
  <r>
    <x v="827"/>
    <x v="1"/>
    <x v="0"/>
    <s v="UK"/>
  </r>
  <r>
    <x v="828"/>
    <x v="0"/>
    <x v="4"/>
    <s v="UK"/>
  </r>
  <r>
    <x v="829"/>
    <x v="0"/>
    <x v="5"/>
    <s v="UK"/>
  </r>
  <r>
    <x v="830"/>
    <x v="1"/>
    <x v="4"/>
    <s v="UK"/>
  </r>
  <r>
    <x v="831"/>
    <x v="0"/>
    <x v="3"/>
    <s v="UK"/>
  </r>
  <r>
    <x v="832"/>
    <x v="1"/>
    <x v="1"/>
    <s v="Americas"/>
  </r>
  <r>
    <x v="833"/>
    <x v="1"/>
    <x v="0"/>
    <s v="UK"/>
  </r>
  <r>
    <x v="834"/>
    <x v="0"/>
    <x v="0"/>
    <s v="UK"/>
  </r>
  <r>
    <x v="835"/>
    <x v="1"/>
    <x v="0"/>
    <s v="UK"/>
  </r>
  <r>
    <x v="836"/>
    <x v="0"/>
    <x v="4"/>
    <s v="India"/>
  </r>
  <r>
    <x v="837"/>
    <x v="0"/>
    <x v="1"/>
    <s v="Singapore"/>
  </r>
  <r>
    <x v="838"/>
    <x v="1"/>
    <x v="1"/>
    <s v="UK"/>
  </r>
  <r>
    <x v="839"/>
    <x v="1"/>
    <x v="1"/>
    <s v="UK"/>
  </r>
  <r>
    <x v="840"/>
    <x v="0"/>
    <x v="1"/>
    <s v="Other Europe"/>
  </r>
  <r>
    <x v="841"/>
    <x v="1"/>
    <x v="1"/>
    <s v="Other Europe"/>
  </r>
  <r>
    <x v="842"/>
    <x v="0"/>
    <x v="1"/>
    <s v="Americas"/>
  </r>
  <r>
    <x v="843"/>
    <x v="1"/>
    <x v="2"/>
    <s v="UK"/>
  </r>
  <r>
    <x v="844"/>
    <x v="0"/>
    <x v="2"/>
    <s v="Other Europe"/>
  </r>
  <r>
    <x v="845"/>
    <x v="1"/>
    <x v="1"/>
    <s v="Americas"/>
  </r>
  <r>
    <x v="846"/>
    <x v="1"/>
    <x v="1"/>
    <s v="Africa"/>
  </r>
  <r>
    <x v="847"/>
    <x v="0"/>
    <x v="2"/>
    <s v="Other Europe"/>
  </r>
  <r>
    <x v="848"/>
    <x v="0"/>
    <x v="1"/>
    <s v="UK"/>
  </r>
  <r>
    <x v="849"/>
    <x v="1"/>
    <x v="4"/>
    <s v="UK"/>
  </r>
  <r>
    <x v="850"/>
    <x v="0"/>
    <x v="2"/>
    <s v="UK"/>
  </r>
  <r>
    <x v="851"/>
    <x v="0"/>
    <x v="1"/>
    <s v="UK"/>
  </r>
  <r>
    <x v="852"/>
    <x v="1"/>
    <x v="6"/>
    <s v="UK"/>
  </r>
  <r>
    <x v="853"/>
    <x v="0"/>
    <x v="2"/>
    <s v="Other Europe"/>
  </r>
  <r>
    <x v="854"/>
    <x v="1"/>
    <x v="3"/>
    <s v="Other Europe"/>
  </r>
  <r>
    <x v="855"/>
    <x v="0"/>
    <x v="4"/>
    <s v="UK"/>
  </r>
  <r>
    <x v="856"/>
    <x v="1"/>
    <x v="1"/>
    <s v="Americas"/>
  </r>
  <r>
    <x v="857"/>
    <x v="1"/>
    <x v="1"/>
    <s v="UK"/>
  </r>
  <r>
    <x v="858"/>
    <x v="0"/>
    <x v="1"/>
    <s v="Other Europe"/>
  </r>
  <r>
    <x v="859"/>
    <x v="0"/>
    <x v="1"/>
    <s v="Singapore"/>
  </r>
  <r>
    <x v="860"/>
    <x v="0"/>
    <x v="2"/>
    <s v="UK"/>
  </r>
  <r>
    <x v="861"/>
    <x v="1"/>
    <x v="3"/>
    <s v="Other Europe"/>
  </r>
  <r>
    <x v="862"/>
    <x v="0"/>
    <x v="4"/>
    <s v="UK"/>
  </r>
  <r>
    <x v="863"/>
    <x v="1"/>
    <x v="1"/>
    <s v="UK"/>
  </r>
  <r>
    <x v="864"/>
    <x v="0"/>
    <x v="0"/>
    <s v="UK"/>
  </r>
  <r>
    <x v="865"/>
    <x v="1"/>
    <x v="4"/>
    <s v="UK"/>
  </r>
  <r>
    <x v="866"/>
    <x v="1"/>
    <x v="1"/>
    <s v="Americas"/>
  </r>
  <r>
    <x v="867"/>
    <x v="0"/>
    <x v="1"/>
    <s v="Singapore"/>
  </r>
  <r>
    <x v="868"/>
    <x v="1"/>
    <x v="1"/>
    <s v="Other Europe"/>
  </r>
  <r>
    <x v="869"/>
    <x v="1"/>
    <x v="4"/>
    <s v="UK"/>
  </r>
  <r>
    <x v="870"/>
    <x v="0"/>
    <x v="1"/>
    <s v="UK"/>
  </r>
  <r>
    <x v="871"/>
    <x v="0"/>
    <x v="4"/>
    <s v="India"/>
  </r>
  <r>
    <x v="872"/>
    <x v="1"/>
    <x v="4"/>
    <s v="UK"/>
  </r>
  <r>
    <x v="873"/>
    <x v="0"/>
    <x v="3"/>
    <s v="UK"/>
  </r>
  <r>
    <x v="874"/>
    <x v="0"/>
    <x v="1"/>
    <s v="Africa"/>
  </r>
  <r>
    <x v="875"/>
    <x v="1"/>
    <x v="0"/>
    <s v="Africa"/>
  </r>
  <r>
    <x v="876"/>
    <x v="0"/>
    <x v="1"/>
    <s v="UK"/>
  </r>
  <r>
    <x v="877"/>
    <x v="1"/>
    <x v="5"/>
    <s v="UK"/>
  </r>
  <r>
    <x v="878"/>
    <x v="1"/>
    <x v="5"/>
    <s v="UK"/>
  </r>
  <r>
    <x v="879"/>
    <x v="1"/>
    <x v="2"/>
    <s v="UK"/>
  </r>
  <r>
    <x v="880"/>
    <x v="0"/>
    <x v="1"/>
    <s v="Americas"/>
  </r>
  <r>
    <x v="881"/>
    <x v="1"/>
    <x v="4"/>
    <s v="India"/>
  </r>
  <r>
    <x v="882"/>
    <x v="1"/>
    <x v="1"/>
    <s v="Americas"/>
  </r>
  <r>
    <x v="883"/>
    <x v="1"/>
    <x v="0"/>
    <s v="UK"/>
  </r>
  <r>
    <x v="884"/>
    <x v="0"/>
    <x v="1"/>
    <s v="UK"/>
  </r>
  <r>
    <x v="885"/>
    <x v="1"/>
    <x v="4"/>
    <s v="Japan"/>
  </r>
  <r>
    <x v="886"/>
    <x v="1"/>
    <x v="1"/>
    <s v="Africa"/>
  </r>
  <r>
    <x v="887"/>
    <x v="1"/>
    <x v="3"/>
    <s v="Other Europe"/>
  </r>
  <r>
    <x v="888"/>
    <x v="0"/>
    <x v="1"/>
    <s v="Spain"/>
  </r>
  <r>
    <x v="889"/>
    <x v="0"/>
    <x v="0"/>
    <s v="UK"/>
  </r>
  <r>
    <x v="890"/>
    <x v="1"/>
    <x v="1"/>
    <s v="UK"/>
  </r>
  <r>
    <x v="891"/>
    <x v="1"/>
    <x v="0"/>
    <s v="UK"/>
  </r>
  <r>
    <x v="892"/>
    <x v="1"/>
    <x v="1"/>
    <s v="Africa"/>
  </r>
  <r>
    <x v="893"/>
    <x v="0"/>
    <x v="0"/>
    <s v="Africa"/>
  </r>
  <r>
    <x v="894"/>
    <x v="0"/>
    <x v="0"/>
    <s v="UK"/>
  </r>
  <r>
    <x v="895"/>
    <x v="1"/>
    <x v="4"/>
    <s v="UK"/>
  </r>
  <r>
    <x v="896"/>
    <x v="1"/>
    <x v="2"/>
    <s v="UK"/>
  </r>
  <r>
    <x v="897"/>
    <x v="0"/>
    <x v="3"/>
    <s v="Other Europe"/>
  </r>
  <r>
    <x v="898"/>
    <x v="1"/>
    <x v="1"/>
    <s v="Americas"/>
  </r>
  <r>
    <x v="899"/>
    <x v="1"/>
    <x v="0"/>
    <s v="UK"/>
  </r>
  <r>
    <x v="900"/>
    <x v="1"/>
    <x v="1"/>
    <s v="UK"/>
  </r>
  <r>
    <x v="901"/>
    <x v="1"/>
    <x v="1"/>
    <s v="Singapore"/>
  </r>
  <r>
    <x v="902"/>
    <x v="0"/>
    <x v="2"/>
    <s v="Other Europe"/>
  </r>
  <r>
    <x v="903"/>
    <x v="0"/>
    <x v="4"/>
    <s v="India"/>
  </r>
  <r>
    <x v="904"/>
    <x v="0"/>
    <x v="3"/>
    <s v="Other Europe"/>
  </r>
  <r>
    <x v="905"/>
    <x v="0"/>
    <x v="5"/>
    <s v="UK"/>
  </r>
  <r>
    <x v="906"/>
    <x v="1"/>
    <x v="3"/>
    <s v="Other Europe"/>
  </r>
  <r>
    <x v="907"/>
    <x v="1"/>
    <x v="1"/>
    <s v="Americas"/>
  </r>
  <r>
    <x v="908"/>
    <x v="0"/>
    <x v="3"/>
    <s v="Other Europe"/>
  </r>
  <r>
    <x v="909"/>
    <x v="1"/>
    <x v="0"/>
    <s v="UK"/>
  </r>
  <r>
    <x v="910"/>
    <x v="0"/>
    <x v="2"/>
    <s v="Other Europe"/>
  </r>
  <r>
    <x v="911"/>
    <x v="0"/>
    <x v="1"/>
    <s v="UK"/>
  </r>
  <r>
    <x v="912"/>
    <x v="0"/>
    <x v="1"/>
    <s v="Other Europe"/>
  </r>
  <r>
    <x v="913"/>
    <x v="0"/>
    <x v="4"/>
    <s v="UK"/>
  </r>
  <r>
    <x v="914"/>
    <x v="0"/>
    <x v="1"/>
    <s v="UK"/>
  </r>
  <r>
    <x v="915"/>
    <x v="0"/>
    <x v="3"/>
    <s v="UK"/>
  </r>
  <r>
    <x v="916"/>
    <x v="0"/>
    <x v="4"/>
    <s v="UK"/>
  </r>
  <r>
    <x v="917"/>
    <x v="0"/>
    <x v="6"/>
    <s v="UK"/>
  </r>
  <r>
    <x v="918"/>
    <x v="1"/>
    <x v="3"/>
    <s v="Other Europe"/>
  </r>
  <r>
    <x v="919"/>
    <x v="1"/>
    <x v="3"/>
    <s v="Other Europe"/>
  </r>
  <r>
    <x v="920"/>
    <x v="1"/>
    <x v="0"/>
    <s v="UK"/>
  </r>
  <r>
    <x v="921"/>
    <x v="0"/>
    <x v="1"/>
    <s v="Americas"/>
  </r>
  <r>
    <x v="922"/>
    <x v="1"/>
    <x v="0"/>
    <s v="UK"/>
  </r>
  <r>
    <x v="923"/>
    <x v="0"/>
    <x v="1"/>
    <s v="Spain"/>
  </r>
  <r>
    <x v="924"/>
    <x v="0"/>
    <x v="2"/>
    <s v="UK"/>
  </r>
  <r>
    <x v="925"/>
    <x v="1"/>
    <x v="3"/>
    <s v="Other Europe"/>
  </r>
  <r>
    <x v="926"/>
    <x v="1"/>
    <x v="2"/>
    <s v="Other Europe"/>
  </r>
  <r>
    <x v="927"/>
    <x v="0"/>
    <x v="4"/>
    <s v="India"/>
  </r>
  <r>
    <x v="928"/>
    <x v="1"/>
    <x v="0"/>
    <s v="UK"/>
  </r>
  <r>
    <x v="929"/>
    <x v="0"/>
    <x v="1"/>
    <s v="Americas"/>
  </r>
  <r>
    <x v="930"/>
    <x v="0"/>
    <x v="0"/>
    <s v="UK"/>
  </r>
  <r>
    <x v="931"/>
    <x v="0"/>
    <x v="1"/>
    <s v="Americas"/>
  </r>
  <r>
    <x v="932"/>
    <x v="1"/>
    <x v="0"/>
    <s v="UK"/>
  </r>
  <r>
    <x v="933"/>
    <x v="0"/>
    <x v="3"/>
    <s v="UK"/>
  </r>
  <r>
    <x v="934"/>
    <x v="1"/>
    <x v="1"/>
    <s v="Americas"/>
  </r>
  <r>
    <x v="935"/>
    <x v="0"/>
    <x v="1"/>
    <s v="Americas"/>
  </r>
  <r>
    <x v="936"/>
    <x v="1"/>
    <x v="4"/>
    <s v="UK"/>
  </r>
  <r>
    <x v="937"/>
    <x v="0"/>
    <x v="1"/>
    <s v="UK"/>
  </r>
  <r>
    <x v="938"/>
    <x v="1"/>
    <x v="1"/>
    <s v="Americas"/>
  </r>
  <r>
    <x v="939"/>
    <x v="1"/>
    <x v="1"/>
    <s v="UK"/>
  </r>
  <r>
    <x v="940"/>
    <x v="0"/>
    <x v="1"/>
    <s v="Americas"/>
  </r>
  <r>
    <x v="941"/>
    <x v="1"/>
    <x v="2"/>
    <s v="UK"/>
  </r>
  <r>
    <x v="942"/>
    <x v="1"/>
    <x v="1"/>
    <s v="Americas"/>
  </r>
  <r>
    <x v="943"/>
    <x v="1"/>
    <x v="2"/>
    <s v="Other Europe"/>
  </r>
  <r>
    <x v="944"/>
    <x v="0"/>
    <x v="3"/>
    <s v="UK"/>
  </r>
  <r>
    <x v="945"/>
    <x v="1"/>
    <x v="4"/>
    <s v="India"/>
  </r>
  <r>
    <x v="946"/>
    <x v="0"/>
    <x v="4"/>
    <s v="UK"/>
  </r>
  <r>
    <x v="947"/>
    <x v="0"/>
    <x v="1"/>
    <s v="Singapore"/>
  </r>
  <r>
    <x v="948"/>
    <x v="1"/>
    <x v="2"/>
    <s v="Other Europe"/>
  </r>
  <r>
    <x v="949"/>
    <x v="0"/>
    <x v="1"/>
    <s v="Americas"/>
  </r>
  <r>
    <x v="950"/>
    <x v="1"/>
    <x v="2"/>
    <s v="UK"/>
  </r>
  <r>
    <x v="951"/>
    <x v="1"/>
    <x v="1"/>
    <s v="Americas"/>
  </r>
  <r>
    <x v="952"/>
    <x v="0"/>
    <x v="1"/>
    <s v="UK"/>
  </r>
  <r>
    <x v="953"/>
    <x v="0"/>
    <x v="1"/>
    <s v="UK"/>
  </r>
  <r>
    <x v="954"/>
    <x v="0"/>
    <x v="1"/>
    <s v="UK"/>
  </r>
  <r>
    <x v="955"/>
    <x v="0"/>
    <x v="2"/>
    <s v="Other Europe"/>
  </r>
  <r>
    <x v="956"/>
    <x v="0"/>
    <x v="1"/>
    <s v="UK"/>
  </r>
  <r>
    <x v="957"/>
    <x v="0"/>
    <x v="1"/>
    <s v="Spain"/>
  </r>
  <r>
    <x v="958"/>
    <x v="0"/>
    <x v="0"/>
    <s v="Africa"/>
  </r>
  <r>
    <x v="959"/>
    <x v="0"/>
    <x v="4"/>
    <s v="UK"/>
  </r>
  <r>
    <x v="960"/>
    <x v="0"/>
    <x v="0"/>
    <s v="UK"/>
  </r>
  <r>
    <x v="961"/>
    <x v="1"/>
    <x v="4"/>
    <s v="Canada"/>
  </r>
  <r>
    <x v="962"/>
    <x v="0"/>
    <x v="3"/>
    <s v="UK"/>
  </r>
  <r>
    <x v="963"/>
    <x v="1"/>
    <x v="4"/>
    <s v="UK"/>
  </r>
  <r>
    <x v="964"/>
    <x v="0"/>
    <x v="1"/>
    <s v="Africa"/>
  </r>
  <r>
    <x v="965"/>
    <x v="0"/>
    <x v="3"/>
    <s v="UK"/>
  </r>
  <r>
    <x v="966"/>
    <x v="0"/>
    <x v="6"/>
    <s v="UK"/>
  </r>
  <r>
    <x v="967"/>
    <x v="1"/>
    <x v="1"/>
    <s v="Other Europe"/>
  </r>
  <r>
    <x v="968"/>
    <x v="0"/>
    <x v="1"/>
    <s v="UK"/>
  </r>
  <r>
    <x v="969"/>
    <x v="0"/>
    <x v="3"/>
    <s v="UK"/>
  </r>
  <r>
    <x v="970"/>
    <x v="1"/>
    <x v="0"/>
    <s v="UK"/>
  </r>
  <r>
    <x v="971"/>
    <x v="1"/>
    <x v="1"/>
    <s v="Africa"/>
  </r>
  <r>
    <x v="972"/>
    <x v="1"/>
    <x v="6"/>
    <s v="UK"/>
  </r>
  <r>
    <x v="973"/>
    <x v="1"/>
    <x v="4"/>
    <s v="UK"/>
  </r>
  <r>
    <x v="974"/>
    <x v="1"/>
    <x v="1"/>
    <s v="UK"/>
  </r>
  <r>
    <x v="975"/>
    <x v="1"/>
    <x v="1"/>
    <s v="Americas"/>
  </r>
  <r>
    <x v="976"/>
    <x v="0"/>
    <x v="1"/>
    <s v="UK"/>
  </r>
  <r>
    <x v="977"/>
    <x v="0"/>
    <x v="1"/>
    <s v="Africa"/>
  </r>
  <r>
    <x v="978"/>
    <x v="1"/>
    <x v="0"/>
    <s v="UK"/>
  </r>
  <r>
    <x v="979"/>
    <x v="0"/>
    <x v="5"/>
    <s v="UK"/>
  </r>
  <r>
    <x v="980"/>
    <x v="0"/>
    <x v="3"/>
    <s v="UK"/>
  </r>
  <r>
    <x v="981"/>
    <x v="1"/>
    <x v="4"/>
    <s v="India"/>
  </r>
  <r>
    <x v="982"/>
    <x v="0"/>
    <x v="1"/>
    <s v="Singapore"/>
  </r>
  <r>
    <x v="983"/>
    <x v="0"/>
    <x v="2"/>
    <s v="Other Europe"/>
  </r>
  <r>
    <x v="984"/>
    <x v="0"/>
    <x v="2"/>
    <s v="Other Europe"/>
  </r>
  <r>
    <x v="985"/>
    <x v="1"/>
    <x v="1"/>
    <s v="Americas"/>
  </r>
  <r>
    <x v="986"/>
    <x v="0"/>
    <x v="1"/>
    <s v="UK"/>
  </r>
  <r>
    <x v="987"/>
    <x v="1"/>
    <x v="1"/>
    <s v="UK"/>
  </r>
  <r>
    <x v="988"/>
    <x v="0"/>
    <x v="1"/>
    <s v="Americas"/>
  </r>
  <r>
    <x v="989"/>
    <x v="1"/>
    <x v="4"/>
    <s v="UK"/>
  </r>
  <r>
    <x v="990"/>
    <x v="0"/>
    <x v="4"/>
    <s v="India"/>
  </r>
  <r>
    <x v="991"/>
    <x v="0"/>
    <x v="3"/>
    <s v="UK"/>
  </r>
  <r>
    <x v="992"/>
    <x v="0"/>
    <x v="1"/>
    <s v="Other Europe"/>
  </r>
  <r>
    <x v="993"/>
    <x v="0"/>
    <x v="2"/>
    <s v="Other Europe"/>
  </r>
  <r>
    <x v="994"/>
    <x v="0"/>
    <x v="4"/>
    <s v="India"/>
  </r>
  <r>
    <x v="995"/>
    <x v="1"/>
    <x v="2"/>
    <s v="UK"/>
  </r>
  <r>
    <x v="996"/>
    <x v="0"/>
    <x v="1"/>
    <s v="UK"/>
  </r>
  <r>
    <x v="997"/>
    <x v="0"/>
    <x v="0"/>
    <s v="UK"/>
  </r>
  <r>
    <x v="998"/>
    <x v="1"/>
    <x v="1"/>
    <s v="UK"/>
  </r>
  <r>
    <x v="999"/>
    <x v="1"/>
    <x v="0"/>
    <s v="Africa"/>
  </r>
  <r>
    <x v="1000"/>
    <x v="2"/>
    <x v="7"/>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LearnSys"/>
    <x v="0"/>
  </r>
  <r>
    <x v="1"/>
    <x v="1"/>
    <s v="GTMSys"/>
    <x v="1"/>
  </r>
  <r>
    <x v="2"/>
    <x v="0"/>
    <s v="GTMSys"/>
    <x v="1"/>
  </r>
  <r>
    <x v="3"/>
    <x v="1"/>
    <s v="GTMSys"/>
    <x v="1"/>
  </r>
  <r>
    <x v="4"/>
    <x v="1"/>
    <s v="GTMSys"/>
    <x v="1"/>
  </r>
  <r>
    <x v="5"/>
    <x v="0"/>
    <s v="Lifesys"/>
    <x v="2"/>
  </r>
  <r>
    <x v="6"/>
    <x v="0"/>
    <s v="Finsys"/>
    <x v="1"/>
  </r>
  <r>
    <x v="7"/>
    <x v="0"/>
    <s v="Finsys"/>
    <x v="1"/>
  </r>
  <r>
    <x v="8"/>
    <x v="0"/>
    <s v="GTMSys"/>
    <x v="1"/>
  </r>
  <r>
    <x v="9"/>
    <x v="0"/>
    <s v="Finsys"/>
    <x v="1"/>
  </r>
  <r>
    <x v="10"/>
    <x v="1"/>
    <s v="Lifesys"/>
    <x v="2"/>
  </r>
  <r>
    <x v="11"/>
    <x v="0"/>
    <s v="GTMSys"/>
    <x v="3"/>
  </r>
  <r>
    <x v="12"/>
    <x v="0"/>
    <s v="Procsys"/>
    <x v="1"/>
  </r>
  <r>
    <x v="13"/>
    <x v="0"/>
    <s v="GTMSys"/>
    <x v="1"/>
  </r>
  <r>
    <x v="14"/>
    <x v="0"/>
    <s v="GTMSys"/>
    <x v="1"/>
  </r>
  <r>
    <x v="15"/>
    <x v="1"/>
    <s v="GTMSys"/>
    <x v="2"/>
  </r>
  <r>
    <x v="16"/>
    <x v="0"/>
    <s v="GTMSys"/>
    <x v="1"/>
  </r>
  <r>
    <x v="17"/>
    <x v="0"/>
    <s v="GTMSys"/>
    <x v="4"/>
  </r>
  <r>
    <x v="18"/>
    <x v="0"/>
    <s v="GTMSys"/>
    <x v="4"/>
  </r>
  <r>
    <x v="19"/>
    <x v="1"/>
    <s v="GTMSys"/>
    <x v="4"/>
  </r>
  <r>
    <x v="20"/>
    <x v="1"/>
    <s v="GTMSys"/>
    <x v="2"/>
  </r>
  <r>
    <x v="21"/>
    <x v="0"/>
    <s v="GTMSys"/>
    <x v="4"/>
  </r>
  <r>
    <x v="22"/>
    <x v="0"/>
    <s v="Lifesys"/>
    <x v="2"/>
  </r>
  <r>
    <x v="23"/>
    <x v="0"/>
    <s v="GTMSys"/>
    <x v="1"/>
  </r>
  <r>
    <x v="24"/>
    <x v="1"/>
    <s v="GTMSys"/>
    <x v="0"/>
  </r>
  <r>
    <x v="25"/>
    <x v="1"/>
    <s v="LearnSys"/>
    <x v="1"/>
  </r>
  <r>
    <x v="26"/>
    <x v="0"/>
    <s v="Lifesys"/>
    <x v="1"/>
  </r>
  <r>
    <x v="27"/>
    <x v="0"/>
    <s v="Procsys"/>
    <x v="1"/>
  </r>
  <r>
    <x v="28"/>
    <x v="1"/>
    <s v="Lifesys"/>
    <x v="5"/>
  </r>
  <r>
    <x v="29"/>
    <x v="0"/>
    <s v="Finsys"/>
    <x v="1"/>
  </r>
  <r>
    <x v="30"/>
    <x v="0"/>
    <s v="GTMSys"/>
    <x v="2"/>
  </r>
  <r>
    <x v="31"/>
    <x v="0"/>
    <s v="GTMSys"/>
    <x v="1"/>
  </r>
  <r>
    <x v="32"/>
    <x v="0"/>
    <s v="Finsys"/>
    <x v="1"/>
  </r>
  <r>
    <x v="33"/>
    <x v="1"/>
    <s v="GTMSys"/>
    <x v="1"/>
  </r>
  <r>
    <x v="34"/>
    <x v="0"/>
    <s v="GTMSys"/>
    <x v="1"/>
  </r>
  <r>
    <x v="35"/>
    <x v="0"/>
    <s v="Lifesys"/>
    <x v="2"/>
  </r>
  <r>
    <x v="36"/>
    <x v="0"/>
    <s v="LearnSys"/>
    <x v="1"/>
  </r>
  <r>
    <x v="37"/>
    <x v="0"/>
    <s v="GTMSys"/>
    <x v="0"/>
  </r>
  <r>
    <x v="38"/>
    <x v="1"/>
    <s v="Finsys"/>
    <x v="1"/>
  </r>
  <r>
    <x v="39"/>
    <x v="0"/>
    <s v="Finsys"/>
    <x v="1"/>
  </r>
  <r>
    <x v="40"/>
    <x v="1"/>
    <s v="GTMSys"/>
    <x v="1"/>
  </r>
  <r>
    <x v="41"/>
    <x v="1"/>
    <s v="Lifesys"/>
    <x v="2"/>
  </r>
  <r>
    <x v="42"/>
    <x v="1"/>
    <s v="GTMSys"/>
    <x v="1"/>
  </r>
  <r>
    <x v="43"/>
    <x v="1"/>
    <s v="Logissys"/>
    <x v="1"/>
  </r>
  <r>
    <x v="44"/>
    <x v="1"/>
    <s v="GTMSys"/>
    <x v="4"/>
  </r>
  <r>
    <x v="45"/>
    <x v="0"/>
    <s v="Lifesys"/>
    <x v="2"/>
  </r>
  <r>
    <x v="46"/>
    <x v="0"/>
    <s v="GTMSys"/>
    <x v="1"/>
  </r>
  <r>
    <x v="47"/>
    <x v="0"/>
    <s v="GTMSys"/>
    <x v="1"/>
  </r>
  <r>
    <x v="48"/>
    <x v="0"/>
    <s v="Procsys"/>
    <x v="1"/>
  </r>
  <r>
    <x v="49"/>
    <x v="0"/>
    <s v="Lifesys"/>
    <x v="2"/>
  </r>
  <r>
    <x v="50"/>
    <x v="1"/>
    <s v="GTMSys"/>
    <x v="2"/>
  </r>
  <r>
    <x v="51"/>
    <x v="0"/>
    <s v="Procsys"/>
    <x v="4"/>
  </r>
  <r>
    <x v="52"/>
    <x v="0"/>
    <s v="GTMSys"/>
    <x v="1"/>
  </r>
  <r>
    <x v="53"/>
    <x v="1"/>
    <s v="GTMSys"/>
    <x v="1"/>
  </r>
  <r>
    <x v="54"/>
    <x v="1"/>
    <s v="GTMSys"/>
    <x v="1"/>
  </r>
  <r>
    <x v="55"/>
    <x v="1"/>
    <s v="GTMSys"/>
    <x v="1"/>
  </r>
  <r>
    <x v="56"/>
    <x v="0"/>
    <s v="GTMSys"/>
    <x v="4"/>
  </r>
  <r>
    <x v="57"/>
    <x v="0"/>
    <s v="LearnSys"/>
    <x v="1"/>
  </r>
  <r>
    <x v="58"/>
    <x v="0"/>
    <s v="Procsys"/>
    <x v="1"/>
  </r>
  <r>
    <x v="59"/>
    <x v="1"/>
    <s v="Procsys"/>
    <x v="4"/>
  </r>
  <r>
    <x v="60"/>
    <x v="0"/>
    <s v="Finsys"/>
    <x v="1"/>
  </r>
  <r>
    <x v="61"/>
    <x v="0"/>
    <s v="GTMSys"/>
    <x v="0"/>
  </r>
  <r>
    <x v="62"/>
    <x v="1"/>
    <s v="GTMSys"/>
    <x v="1"/>
  </r>
  <r>
    <x v="63"/>
    <x v="0"/>
    <s v="Procsys"/>
    <x v="1"/>
  </r>
  <r>
    <x v="64"/>
    <x v="1"/>
    <s v="GTMSys"/>
    <x v="0"/>
  </r>
  <r>
    <x v="65"/>
    <x v="1"/>
    <s v="Procsys"/>
    <x v="1"/>
  </r>
  <r>
    <x v="66"/>
    <x v="0"/>
    <s v="Finsys"/>
    <x v="2"/>
  </r>
  <r>
    <x v="67"/>
    <x v="0"/>
    <s v="GTMSys"/>
    <x v="1"/>
  </r>
  <r>
    <x v="68"/>
    <x v="1"/>
    <s v="GTMSys"/>
    <x v="1"/>
  </r>
  <r>
    <x v="69"/>
    <x v="1"/>
    <s v="Procsys"/>
    <x v="5"/>
  </r>
  <r>
    <x v="70"/>
    <x v="1"/>
    <s v="GTMSys"/>
    <x v="1"/>
  </r>
  <r>
    <x v="71"/>
    <x v="0"/>
    <s v="Finsys"/>
    <x v="1"/>
  </r>
  <r>
    <x v="72"/>
    <x v="0"/>
    <s v="LearnSys"/>
    <x v="1"/>
  </r>
  <r>
    <x v="73"/>
    <x v="0"/>
    <s v="GTMSys"/>
    <x v="0"/>
  </r>
  <r>
    <x v="74"/>
    <x v="1"/>
    <s v="Procsys"/>
    <x v="1"/>
  </r>
  <r>
    <x v="75"/>
    <x v="1"/>
    <s v="GTMSys"/>
    <x v="1"/>
  </r>
  <r>
    <x v="76"/>
    <x v="1"/>
    <s v="Lifesys"/>
    <x v="2"/>
  </r>
  <r>
    <x v="77"/>
    <x v="0"/>
    <s v="GTMSys"/>
    <x v="1"/>
  </r>
  <r>
    <x v="78"/>
    <x v="1"/>
    <s v="Procsys"/>
    <x v="6"/>
  </r>
  <r>
    <x v="79"/>
    <x v="0"/>
    <s v="Procsys"/>
    <x v="1"/>
  </r>
  <r>
    <x v="80"/>
    <x v="0"/>
    <s v="LearnSys"/>
    <x v="1"/>
  </r>
  <r>
    <x v="81"/>
    <x v="1"/>
    <s v="Finsys"/>
    <x v="1"/>
  </r>
  <r>
    <x v="82"/>
    <x v="1"/>
    <s v="GTMSys"/>
    <x v="1"/>
  </r>
  <r>
    <x v="83"/>
    <x v="1"/>
    <s v="GTMSys"/>
    <x v="1"/>
  </r>
  <r>
    <x v="84"/>
    <x v="1"/>
    <s v="Procsys"/>
    <x v="6"/>
  </r>
  <r>
    <x v="85"/>
    <x v="0"/>
    <s v="GTMSys"/>
    <x v="1"/>
  </r>
  <r>
    <x v="86"/>
    <x v="0"/>
    <s v="Finsys"/>
    <x v="1"/>
  </r>
  <r>
    <x v="87"/>
    <x v="0"/>
    <s v="Lifesys"/>
    <x v="1"/>
  </r>
  <r>
    <x v="88"/>
    <x v="0"/>
    <s v="Finsys"/>
    <x v="1"/>
  </r>
  <r>
    <x v="89"/>
    <x v="1"/>
    <s v="GTMSys"/>
    <x v="0"/>
  </r>
  <r>
    <x v="90"/>
    <x v="1"/>
    <s v="GTMSys"/>
    <x v="2"/>
  </r>
  <r>
    <x v="91"/>
    <x v="0"/>
    <s v="Lifesys"/>
    <x v="2"/>
  </r>
  <r>
    <x v="92"/>
    <x v="0"/>
    <s v="LearnSys"/>
    <x v="1"/>
  </r>
  <r>
    <x v="93"/>
    <x v="0"/>
    <s v="GTMSys"/>
    <x v="7"/>
  </r>
  <r>
    <x v="94"/>
    <x v="0"/>
    <s v="GTMSys"/>
    <x v="8"/>
  </r>
  <r>
    <x v="95"/>
    <x v="0"/>
    <s v="Finsys"/>
    <x v="2"/>
  </r>
  <r>
    <x v="96"/>
    <x v="0"/>
    <s v="Finsys"/>
    <x v="2"/>
  </r>
  <r>
    <x v="97"/>
    <x v="0"/>
    <s v="GTMSys"/>
    <x v="1"/>
  </r>
  <r>
    <x v="98"/>
    <x v="0"/>
    <s v="Lifesys"/>
    <x v="2"/>
  </r>
  <r>
    <x v="99"/>
    <x v="0"/>
    <s v="GTMSys"/>
    <x v="1"/>
  </r>
  <r>
    <x v="100"/>
    <x v="0"/>
    <s v="GTMSys"/>
    <x v="1"/>
  </r>
  <r>
    <x v="101"/>
    <x v="0"/>
    <s v="GTMSys"/>
    <x v="4"/>
  </r>
  <r>
    <x v="102"/>
    <x v="1"/>
    <s v="LearnSys"/>
    <x v="1"/>
  </r>
  <r>
    <x v="103"/>
    <x v="0"/>
    <s v="GTMSys"/>
    <x v="8"/>
  </r>
  <r>
    <x v="104"/>
    <x v="0"/>
    <s v="Procsys"/>
    <x v="1"/>
  </r>
  <r>
    <x v="105"/>
    <x v="1"/>
    <s v="Logissys"/>
    <x v="1"/>
  </r>
  <r>
    <x v="106"/>
    <x v="0"/>
    <s v="Procsys"/>
    <x v="6"/>
  </r>
  <r>
    <x v="107"/>
    <x v="1"/>
    <s v="LearnSys"/>
    <x v="1"/>
  </r>
  <r>
    <x v="108"/>
    <x v="1"/>
    <s v="Finsys"/>
    <x v="1"/>
  </r>
  <r>
    <x v="109"/>
    <x v="0"/>
    <s v="Lifesys"/>
    <x v="2"/>
  </r>
  <r>
    <x v="110"/>
    <x v="0"/>
    <s v="LearnSys"/>
    <x v="1"/>
  </r>
  <r>
    <x v="111"/>
    <x v="1"/>
    <s v="Lifesys"/>
    <x v="2"/>
  </r>
  <r>
    <x v="112"/>
    <x v="1"/>
    <s v="Procsys"/>
    <x v="1"/>
  </r>
  <r>
    <x v="113"/>
    <x v="0"/>
    <s v="Procsys"/>
    <x v="4"/>
  </r>
  <r>
    <x v="114"/>
    <x v="1"/>
    <s v="Lifesys"/>
    <x v="1"/>
  </r>
  <r>
    <x v="115"/>
    <x v="1"/>
    <s v="GTMSys"/>
    <x v="1"/>
  </r>
  <r>
    <x v="116"/>
    <x v="1"/>
    <s v="GTMSys"/>
    <x v="4"/>
  </r>
  <r>
    <x v="117"/>
    <x v="0"/>
    <s v="Lifesys"/>
    <x v="2"/>
  </r>
  <r>
    <x v="118"/>
    <x v="0"/>
    <s v="GTMSys"/>
    <x v="4"/>
  </r>
  <r>
    <x v="119"/>
    <x v="0"/>
    <s v="Procsys"/>
    <x v="6"/>
  </r>
  <r>
    <x v="120"/>
    <x v="0"/>
    <s v="LearnSys"/>
    <x v="1"/>
  </r>
  <r>
    <x v="121"/>
    <x v="0"/>
    <s v="Lifesys"/>
    <x v="2"/>
  </r>
  <r>
    <x v="122"/>
    <x v="1"/>
    <s v="Lifesys"/>
    <x v="1"/>
  </r>
  <r>
    <x v="123"/>
    <x v="0"/>
    <s v="Finsys"/>
    <x v="1"/>
  </r>
  <r>
    <x v="124"/>
    <x v="0"/>
    <s v="GTMSys"/>
    <x v="1"/>
  </r>
  <r>
    <x v="125"/>
    <x v="0"/>
    <s v="GTMSys"/>
    <x v="1"/>
  </r>
  <r>
    <x v="126"/>
    <x v="0"/>
    <s v="GTMSys"/>
    <x v="1"/>
  </r>
  <r>
    <x v="127"/>
    <x v="0"/>
    <s v="Lifesys"/>
    <x v="2"/>
  </r>
  <r>
    <x v="128"/>
    <x v="0"/>
    <s v="GTMSys"/>
    <x v="1"/>
  </r>
  <r>
    <x v="129"/>
    <x v="0"/>
    <s v="GTMSys"/>
    <x v="0"/>
  </r>
  <r>
    <x v="130"/>
    <x v="1"/>
    <s v="Procsys"/>
    <x v="5"/>
  </r>
  <r>
    <x v="131"/>
    <x v="0"/>
    <s v="Finsys"/>
    <x v="2"/>
  </r>
  <r>
    <x v="132"/>
    <x v="0"/>
    <s v="GTMSys"/>
    <x v="2"/>
  </r>
  <r>
    <x v="133"/>
    <x v="0"/>
    <s v="Finsys"/>
    <x v="1"/>
  </r>
  <r>
    <x v="134"/>
    <x v="0"/>
    <s v="GTMSys"/>
    <x v="0"/>
  </r>
  <r>
    <x v="135"/>
    <x v="1"/>
    <s v="LearnSys"/>
    <x v="1"/>
  </r>
  <r>
    <x v="136"/>
    <x v="1"/>
    <s v="LearnSys"/>
    <x v="1"/>
  </r>
  <r>
    <x v="137"/>
    <x v="0"/>
    <s v="GTMSys"/>
    <x v="3"/>
  </r>
  <r>
    <x v="138"/>
    <x v="1"/>
    <s v="GTMSys"/>
    <x v="0"/>
  </r>
  <r>
    <x v="139"/>
    <x v="0"/>
    <s v="GTMSys"/>
    <x v="1"/>
  </r>
  <r>
    <x v="140"/>
    <x v="1"/>
    <s v="GTMSys"/>
    <x v="4"/>
  </r>
  <r>
    <x v="141"/>
    <x v="0"/>
    <s v="GTMSys"/>
    <x v="1"/>
  </r>
  <r>
    <x v="142"/>
    <x v="1"/>
    <s v="GTMSys"/>
    <x v="1"/>
  </r>
  <r>
    <x v="143"/>
    <x v="0"/>
    <s v="Procsys"/>
    <x v="1"/>
  </r>
  <r>
    <x v="144"/>
    <x v="1"/>
    <s v="GTMSys"/>
    <x v="1"/>
  </r>
  <r>
    <x v="145"/>
    <x v="1"/>
    <s v="Procsys"/>
    <x v="1"/>
  </r>
  <r>
    <x v="146"/>
    <x v="1"/>
    <s v="LearnSys"/>
    <x v="0"/>
  </r>
  <r>
    <x v="147"/>
    <x v="0"/>
    <s v="Finsys"/>
    <x v="1"/>
  </r>
  <r>
    <x v="148"/>
    <x v="1"/>
    <s v="GTMSys"/>
    <x v="2"/>
  </r>
  <r>
    <x v="149"/>
    <x v="1"/>
    <s v="GTMSys"/>
    <x v="1"/>
  </r>
  <r>
    <x v="150"/>
    <x v="0"/>
    <s v="GTMSys"/>
    <x v="1"/>
  </r>
  <r>
    <x v="151"/>
    <x v="0"/>
    <s v="LearnSys"/>
    <x v="1"/>
  </r>
  <r>
    <x v="152"/>
    <x v="1"/>
    <s v="Finsys"/>
    <x v="1"/>
  </r>
  <r>
    <x v="153"/>
    <x v="0"/>
    <s v="GTMSys"/>
    <x v="1"/>
  </r>
  <r>
    <x v="154"/>
    <x v="0"/>
    <s v="Procsys"/>
    <x v="6"/>
  </r>
  <r>
    <x v="155"/>
    <x v="1"/>
    <s v="LearnSys"/>
    <x v="0"/>
  </r>
  <r>
    <x v="156"/>
    <x v="1"/>
    <s v="GTMSys"/>
    <x v="4"/>
  </r>
  <r>
    <x v="157"/>
    <x v="0"/>
    <s v="LearnSys"/>
    <x v="0"/>
  </r>
  <r>
    <x v="158"/>
    <x v="1"/>
    <s v="Finsys"/>
    <x v="1"/>
  </r>
  <r>
    <x v="159"/>
    <x v="0"/>
    <s v="LearnSys"/>
    <x v="1"/>
  </r>
  <r>
    <x v="160"/>
    <x v="1"/>
    <s v="GTMSys"/>
    <x v="4"/>
  </r>
  <r>
    <x v="161"/>
    <x v="1"/>
    <s v="Lifesys"/>
    <x v="2"/>
  </r>
  <r>
    <x v="162"/>
    <x v="1"/>
    <s v="Procsys"/>
    <x v="6"/>
  </r>
  <r>
    <x v="163"/>
    <x v="1"/>
    <s v="GTMSys"/>
    <x v="1"/>
  </r>
  <r>
    <x v="164"/>
    <x v="0"/>
    <s v="LearnSys"/>
    <x v="1"/>
  </r>
  <r>
    <x v="165"/>
    <x v="0"/>
    <s v="GTMSys"/>
    <x v="2"/>
  </r>
  <r>
    <x v="166"/>
    <x v="1"/>
    <s v="Procsys"/>
    <x v="1"/>
  </r>
  <r>
    <x v="167"/>
    <x v="1"/>
    <s v="Procsys"/>
    <x v="1"/>
  </r>
  <r>
    <x v="168"/>
    <x v="0"/>
    <s v="Finsys"/>
    <x v="2"/>
  </r>
  <r>
    <x v="169"/>
    <x v="1"/>
    <s v="GTMSys"/>
    <x v="1"/>
  </r>
  <r>
    <x v="170"/>
    <x v="1"/>
    <s v="Procsys"/>
    <x v="1"/>
  </r>
  <r>
    <x v="171"/>
    <x v="1"/>
    <s v="ContactSys"/>
    <x v="1"/>
  </r>
  <r>
    <x v="172"/>
    <x v="1"/>
    <s v="Procsys"/>
    <x v="1"/>
  </r>
  <r>
    <x v="173"/>
    <x v="0"/>
    <s v="Finsys"/>
    <x v="1"/>
  </r>
  <r>
    <x v="174"/>
    <x v="1"/>
    <s v="Lifesys"/>
    <x v="1"/>
  </r>
  <r>
    <x v="175"/>
    <x v="0"/>
    <s v="Finsys"/>
    <x v="1"/>
  </r>
  <r>
    <x v="176"/>
    <x v="0"/>
    <s v="Procsys"/>
    <x v="4"/>
  </r>
  <r>
    <x v="177"/>
    <x v="1"/>
    <s v="Procsys"/>
    <x v="6"/>
  </r>
  <r>
    <x v="178"/>
    <x v="0"/>
    <s v="GTMSys"/>
    <x v="1"/>
  </r>
  <r>
    <x v="179"/>
    <x v="0"/>
    <s v="Lifesys"/>
    <x v="2"/>
  </r>
  <r>
    <x v="180"/>
    <x v="0"/>
    <s v="GTMSys"/>
    <x v="2"/>
  </r>
  <r>
    <x v="181"/>
    <x v="0"/>
    <s v="Finsys"/>
    <x v="1"/>
  </r>
  <r>
    <x v="182"/>
    <x v="1"/>
    <s v="LearnSys"/>
    <x v="1"/>
  </r>
  <r>
    <x v="183"/>
    <x v="1"/>
    <s v="LearnSys"/>
    <x v="1"/>
  </r>
  <r>
    <x v="184"/>
    <x v="0"/>
    <s v="GTMSys"/>
    <x v="1"/>
  </r>
  <r>
    <x v="185"/>
    <x v="1"/>
    <s v="GTMSys"/>
    <x v="4"/>
  </r>
  <r>
    <x v="186"/>
    <x v="1"/>
    <s v="Procsys"/>
    <x v="1"/>
  </r>
  <r>
    <x v="187"/>
    <x v="0"/>
    <s v="LearnSys"/>
    <x v="0"/>
  </r>
  <r>
    <x v="188"/>
    <x v="1"/>
    <s v="GTMSys"/>
    <x v="2"/>
  </r>
  <r>
    <x v="189"/>
    <x v="1"/>
    <s v="LearnSys"/>
    <x v="1"/>
  </r>
  <r>
    <x v="190"/>
    <x v="0"/>
    <s v="GTMSys"/>
    <x v="1"/>
  </r>
  <r>
    <x v="191"/>
    <x v="1"/>
    <s v="Finsys"/>
    <x v="1"/>
  </r>
  <r>
    <x v="192"/>
    <x v="0"/>
    <s v="GTMSys"/>
    <x v="1"/>
  </r>
  <r>
    <x v="193"/>
    <x v="1"/>
    <s v="GTMSys"/>
    <x v="4"/>
  </r>
  <r>
    <x v="194"/>
    <x v="1"/>
    <s v="GTMSys"/>
    <x v="4"/>
  </r>
  <r>
    <x v="195"/>
    <x v="1"/>
    <s v="LearnSys"/>
    <x v="1"/>
  </r>
  <r>
    <x v="196"/>
    <x v="1"/>
    <s v="GTMSys"/>
    <x v="1"/>
  </r>
  <r>
    <x v="197"/>
    <x v="0"/>
    <s v="GTMSys"/>
    <x v="1"/>
  </r>
  <r>
    <x v="198"/>
    <x v="0"/>
    <s v="Procsys"/>
    <x v="6"/>
  </r>
  <r>
    <x v="199"/>
    <x v="1"/>
    <s v="Procsys"/>
    <x v="1"/>
  </r>
  <r>
    <x v="200"/>
    <x v="0"/>
    <s v="Finsys"/>
    <x v="1"/>
  </r>
  <r>
    <x v="201"/>
    <x v="0"/>
    <s v="Lifesys"/>
    <x v="2"/>
  </r>
  <r>
    <x v="202"/>
    <x v="0"/>
    <s v="Procsys"/>
    <x v="4"/>
  </r>
  <r>
    <x v="203"/>
    <x v="0"/>
    <s v="GTMSys"/>
    <x v="1"/>
  </r>
  <r>
    <x v="204"/>
    <x v="0"/>
    <s v="GTMSys"/>
    <x v="1"/>
  </r>
  <r>
    <x v="205"/>
    <x v="1"/>
    <s v="GTMSys"/>
    <x v="2"/>
  </r>
  <r>
    <x v="206"/>
    <x v="0"/>
    <s v="GTMSys"/>
    <x v="4"/>
  </r>
  <r>
    <x v="207"/>
    <x v="0"/>
    <s v="Lifesys"/>
    <x v="2"/>
  </r>
  <r>
    <x v="208"/>
    <x v="1"/>
    <s v="GTMSys"/>
    <x v="8"/>
  </r>
  <r>
    <x v="209"/>
    <x v="1"/>
    <s v="GTMSys"/>
    <x v="2"/>
  </r>
  <r>
    <x v="210"/>
    <x v="1"/>
    <s v="Procsys"/>
    <x v="6"/>
  </r>
  <r>
    <x v="211"/>
    <x v="0"/>
    <s v="Finsys"/>
    <x v="1"/>
  </r>
  <r>
    <x v="212"/>
    <x v="0"/>
    <s v="LearnSys"/>
    <x v="1"/>
  </r>
  <r>
    <x v="213"/>
    <x v="0"/>
    <s v="ContactSys"/>
    <x v="1"/>
  </r>
  <r>
    <x v="214"/>
    <x v="1"/>
    <s v="LearnSys"/>
    <x v="1"/>
  </r>
  <r>
    <x v="215"/>
    <x v="0"/>
    <s v="Lifesys"/>
    <x v="1"/>
  </r>
  <r>
    <x v="216"/>
    <x v="1"/>
    <s v="GTMSys"/>
    <x v="1"/>
  </r>
  <r>
    <x v="217"/>
    <x v="1"/>
    <s v="ContactSys"/>
    <x v="1"/>
  </r>
  <r>
    <x v="218"/>
    <x v="1"/>
    <s v="GTMSys"/>
    <x v="7"/>
  </r>
  <r>
    <x v="219"/>
    <x v="1"/>
    <s v="GTMSys"/>
    <x v="0"/>
  </r>
  <r>
    <x v="220"/>
    <x v="1"/>
    <s v="GTMSys"/>
    <x v="1"/>
  </r>
  <r>
    <x v="221"/>
    <x v="0"/>
    <s v="ContactSys"/>
    <x v="1"/>
  </r>
  <r>
    <x v="222"/>
    <x v="0"/>
    <s v="GTMSys"/>
    <x v="1"/>
  </r>
  <r>
    <x v="223"/>
    <x v="0"/>
    <s v="GTMSys"/>
    <x v="1"/>
  </r>
  <r>
    <x v="224"/>
    <x v="1"/>
    <s v="Procsys"/>
    <x v="1"/>
  </r>
  <r>
    <x v="225"/>
    <x v="0"/>
    <s v="GTMSys"/>
    <x v="1"/>
  </r>
  <r>
    <x v="226"/>
    <x v="0"/>
    <s v="GTMSys"/>
    <x v="0"/>
  </r>
  <r>
    <x v="227"/>
    <x v="0"/>
    <s v="GTMSys"/>
    <x v="1"/>
  </r>
  <r>
    <x v="228"/>
    <x v="0"/>
    <s v="LearnSys"/>
    <x v="1"/>
  </r>
  <r>
    <x v="229"/>
    <x v="0"/>
    <s v="Procsys"/>
    <x v="1"/>
  </r>
  <r>
    <x v="230"/>
    <x v="0"/>
    <s v="Finsys"/>
    <x v="2"/>
  </r>
  <r>
    <x v="231"/>
    <x v="0"/>
    <s v="GTMSys"/>
    <x v="0"/>
  </r>
  <r>
    <x v="232"/>
    <x v="1"/>
    <s v="LearnSys"/>
    <x v="1"/>
  </r>
  <r>
    <x v="233"/>
    <x v="0"/>
    <s v="LearnSys"/>
    <x v="1"/>
  </r>
  <r>
    <x v="234"/>
    <x v="1"/>
    <s v="GTMSys"/>
    <x v="1"/>
  </r>
  <r>
    <x v="235"/>
    <x v="0"/>
    <s v="GTMSys"/>
    <x v="4"/>
  </r>
  <r>
    <x v="236"/>
    <x v="1"/>
    <s v="GTMSys"/>
    <x v="1"/>
  </r>
  <r>
    <x v="237"/>
    <x v="0"/>
    <s v="Lifesys"/>
    <x v="2"/>
  </r>
  <r>
    <x v="238"/>
    <x v="0"/>
    <s v="Finsys"/>
    <x v="1"/>
  </r>
  <r>
    <x v="239"/>
    <x v="0"/>
    <s v="GTMSys"/>
    <x v="4"/>
  </r>
  <r>
    <x v="240"/>
    <x v="1"/>
    <s v="GTMSys"/>
    <x v="2"/>
  </r>
  <r>
    <x v="241"/>
    <x v="0"/>
    <s v="GTMSys"/>
    <x v="1"/>
  </r>
  <r>
    <x v="242"/>
    <x v="1"/>
    <s v="GTMSys"/>
    <x v="1"/>
  </r>
  <r>
    <x v="243"/>
    <x v="0"/>
    <s v="GTMSys"/>
    <x v="8"/>
  </r>
  <r>
    <x v="244"/>
    <x v="1"/>
    <s v="GTMSys"/>
    <x v="1"/>
  </r>
  <r>
    <x v="245"/>
    <x v="0"/>
    <s v="LearnSys"/>
    <x v="1"/>
  </r>
  <r>
    <x v="246"/>
    <x v="0"/>
    <s v="GTMSys"/>
    <x v="7"/>
  </r>
  <r>
    <x v="247"/>
    <x v="1"/>
    <s v="LearnSys"/>
    <x v="0"/>
  </r>
  <r>
    <x v="248"/>
    <x v="1"/>
    <s v="Procsys"/>
    <x v="7"/>
  </r>
  <r>
    <x v="249"/>
    <x v="1"/>
    <s v="Finsys"/>
    <x v="1"/>
  </r>
  <r>
    <x v="250"/>
    <x v="1"/>
    <s v="GTMSys"/>
    <x v="0"/>
  </r>
  <r>
    <x v="251"/>
    <x v="0"/>
    <s v="GTMSys"/>
    <x v="4"/>
  </r>
  <r>
    <x v="252"/>
    <x v="1"/>
    <s v="Logissys"/>
    <x v="1"/>
  </r>
  <r>
    <x v="253"/>
    <x v="0"/>
    <s v="LearnSys"/>
    <x v="1"/>
  </r>
  <r>
    <x v="254"/>
    <x v="0"/>
    <s v="ContactSys"/>
    <x v="1"/>
  </r>
  <r>
    <x v="255"/>
    <x v="1"/>
    <s v="Lifesys"/>
    <x v="2"/>
  </r>
  <r>
    <x v="256"/>
    <x v="0"/>
    <s v="Procsys"/>
    <x v="1"/>
  </r>
  <r>
    <x v="257"/>
    <x v="0"/>
    <s v="GTMSys"/>
    <x v="0"/>
  </r>
  <r>
    <x v="258"/>
    <x v="0"/>
    <s v="GTMSys"/>
    <x v="1"/>
  </r>
  <r>
    <x v="259"/>
    <x v="1"/>
    <s v="GTMSys"/>
    <x v="7"/>
  </r>
  <r>
    <x v="260"/>
    <x v="0"/>
    <s v="Lifesys"/>
    <x v="1"/>
  </r>
  <r>
    <x v="261"/>
    <x v="1"/>
    <s v="Procsys"/>
    <x v="7"/>
  </r>
  <r>
    <x v="262"/>
    <x v="0"/>
    <s v="Finsys"/>
    <x v="1"/>
  </r>
  <r>
    <x v="263"/>
    <x v="0"/>
    <s v="LearnSys"/>
    <x v="0"/>
  </r>
  <r>
    <x v="264"/>
    <x v="1"/>
    <s v="Logissys"/>
    <x v="1"/>
  </r>
  <r>
    <x v="265"/>
    <x v="1"/>
    <s v="GTMSys"/>
    <x v="4"/>
  </r>
  <r>
    <x v="266"/>
    <x v="0"/>
    <s v="ContactSys"/>
    <x v="1"/>
  </r>
  <r>
    <x v="267"/>
    <x v="1"/>
    <s v="GTMSys"/>
    <x v="0"/>
  </r>
  <r>
    <x v="268"/>
    <x v="1"/>
    <s v="GTMSys"/>
    <x v="1"/>
  </r>
  <r>
    <x v="269"/>
    <x v="0"/>
    <s v="LearnSys"/>
    <x v="1"/>
  </r>
  <r>
    <x v="270"/>
    <x v="1"/>
    <s v="Procsys"/>
    <x v="1"/>
  </r>
  <r>
    <x v="271"/>
    <x v="0"/>
    <s v="GTMSys"/>
    <x v="1"/>
  </r>
  <r>
    <x v="272"/>
    <x v="0"/>
    <s v="Lifesys"/>
    <x v="1"/>
  </r>
  <r>
    <x v="273"/>
    <x v="0"/>
    <s v="Logissys"/>
    <x v="1"/>
  </r>
  <r>
    <x v="274"/>
    <x v="0"/>
    <s v="GTMSys"/>
    <x v="0"/>
  </r>
  <r>
    <x v="275"/>
    <x v="1"/>
    <s v="LearnSys"/>
    <x v="1"/>
  </r>
  <r>
    <x v="276"/>
    <x v="0"/>
    <s v="LearnSys"/>
    <x v="1"/>
  </r>
  <r>
    <x v="277"/>
    <x v="0"/>
    <s v="Procsys"/>
    <x v="6"/>
  </r>
  <r>
    <x v="278"/>
    <x v="0"/>
    <s v="Procsys"/>
    <x v="1"/>
  </r>
  <r>
    <x v="279"/>
    <x v="0"/>
    <s v="Lifesys"/>
    <x v="2"/>
  </r>
  <r>
    <x v="280"/>
    <x v="0"/>
    <s v="GTMSys"/>
    <x v="4"/>
  </r>
  <r>
    <x v="281"/>
    <x v="1"/>
    <s v="Lifesys"/>
    <x v="1"/>
  </r>
  <r>
    <x v="282"/>
    <x v="0"/>
    <s v="Lifesys"/>
    <x v="2"/>
  </r>
  <r>
    <x v="283"/>
    <x v="0"/>
    <s v="GTMSys"/>
    <x v="4"/>
  </r>
  <r>
    <x v="284"/>
    <x v="1"/>
    <s v="Procsys"/>
    <x v="4"/>
  </r>
  <r>
    <x v="285"/>
    <x v="0"/>
    <s v="Lifesys"/>
    <x v="2"/>
  </r>
  <r>
    <x v="286"/>
    <x v="1"/>
    <s v="Procsys"/>
    <x v="1"/>
  </r>
  <r>
    <x v="287"/>
    <x v="1"/>
    <s v="GTMSys"/>
    <x v="1"/>
  </r>
  <r>
    <x v="288"/>
    <x v="0"/>
    <s v="GTMSys"/>
    <x v="0"/>
  </r>
  <r>
    <x v="289"/>
    <x v="1"/>
    <s v="LearnSys"/>
    <x v="0"/>
  </r>
  <r>
    <x v="290"/>
    <x v="0"/>
    <s v="GTMSys"/>
    <x v="1"/>
  </r>
  <r>
    <x v="291"/>
    <x v="1"/>
    <s v="GTMSys"/>
    <x v="1"/>
  </r>
  <r>
    <x v="292"/>
    <x v="0"/>
    <s v="GTMSys"/>
    <x v="3"/>
  </r>
  <r>
    <x v="293"/>
    <x v="1"/>
    <s v="LearnSys"/>
    <x v="0"/>
  </r>
  <r>
    <x v="294"/>
    <x v="0"/>
    <s v="LearnSys"/>
    <x v="1"/>
  </r>
  <r>
    <x v="295"/>
    <x v="1"/>
    <s v="Finsys"/>
    <x v="1"/>
  </r>
  <r>
    <x v="296"/>
    <x v="1"/>
    <s v="GTMSys"/>
    <x v="1"/>
  </r>
  <r>
    <x v="297"/>
    <x v="0"/>
    <s v="Lifesys"/>
    <x v="1"/>
  </r>
  <r>
    <x v="298"/>
    <x v="0"/>
    <s v="Lifesys"/>
    <x v="2"/>
  </r>
  <r>
    <x v="299"/>
    <x v="1"/>
    <s v="Procsys"/>
    <x v="7"/>
  </r>
  <r>
    <x v="300"/>
    <x v="0"/>
    <s v="Lifesys"/>
    <x v="2"/>
  </r>
  <r>
    <x v="301"/>
    <x v="1"/>
    <s v="GTMSys"/>
    <x v="1"/>
  </r>
  <r>
    <x v="302"/>
    <x v="0"/>
    <s v="Finsys"/>
    <x v="2"/>
  </r>
  <r>
    <x v="303"/>
    <x v="0"/>
    <s v="GTMSys"/>
    <x v="2"/>
  </r>
  <r>
    <x v="304"/>
    <x v="1"/>
    <s v="Lifesys"/>
    <x v="2"/>
  </r>
  <r>
    <x v="305"/>
    <x v="0"/>
    <s v="GTMSys"/>
    <x v="1"/>
  </r>
  <r>
    <x v="306"/>
    <x v="1"/>
    <s v="GTMSys"/>
    <x v="4"/>
  </r>
  <r>
    <x v="307"/>
    <x v="1"/>
    <s v="GTMSys"/>
    <x v="1"/>
  </r>
  <r>
    <x v="308"/>
    <x v="0"/>
    <s v="GTMSys"/>
    <x v="0"/>
  </r>
  <r>
    <x v="309"/>
    <x v="1"/>
    <s v="Lifesys"/>
    <x v="1"/>
  </r>
  <r>
    <x v="310"/>
    <x v="0"/>
    <s v="GTMSys"/>
    <x v="8"/>
  </r>
  <r>
    <x v="311"/>
    <x v="1"/>
    <s v="GTMSys"/>
    <x v="0"/>
  </r>
  <r>
    <x v="312"/>
    <x v="1"/>
    <s v="GTMSys"/>
    <x v="4"/>
  </r>
  <r>
    <x v="313"/>
    <x v="1"/>
    <s v="Lifesys"/>
    <x v="2"/>
  </r>
  <r>
    <x v="314"/>
    <x v="0"/>
    <s v="Procsys"/>
    <x v="4"/>
  </r>
  <r>
    <x v="315"/>
    <x v="1"/>
    <s v="Lifesys"/>
    <x v="2"/>
  </r>
  <r>
    <x v="316"/>
    <x v="1"/>
    <s v="Procsys"/>
    <x v="1"/>
  </r>
  <r>
    <x v="317"/>
    <x v="0"/>
    <s v="Procsys"/>
    <x v="1"/>
  </r>
  <r>
    <x v="318"/>
    <x v="0"/>
    <s v="GTMSys"/>
    <x v="1"/>
  </r>
  <r>
    <x v="319"/>
    <x v="1"/>
    <s v="LearnSys"/>
    <x v="1"/>
  </r>
  <r>
    <x v="320"/>
    <x v="1"/>
    <s v="GTMSys"/>
    <x v="1"/>
  </r>
  <r>
    <x v="321"/>
    <x v="0"/>
    <s v="Finsys"/>
    <x v="1"/>
  </r>
  <r>
    <x v="322"/>
    <x v="0"/>
    <s v="Logissys"/>
    <x v="1"/>
  </r>
  <r>
    <x v="323"/>
    <x v="0"/>
    <s v="GTMSys"/>
    <x v="1"/>
  </r>
  <r>
    <x v="324"/>
    <x v="1"/>
    <s v="Finsys"/>
    <x v="1"/>
  </r>
  <r>
    <x v="325"/>
    <x v="0"/>
    <s v="ContactSys"/>
    <x v="1"/>
  </r>
  <r>
    <x v="326"/>
    <x v="0"/>
    <s v="LearnSys"/>
    <x v="1"/>
  </r>
  <r>
    <x v="327"/>
    <x v="1"/>
    <s v="Procsys"/>
    <x v="6"/>
  </r>
  <r>
    <x v="328"/>
    <x v="0"/>
    <s v="GTMSys"/>
    <x v="0"/>
  </r>
  <r>
    <x v="329"/>
    <x v="1"/>
    <s v="LearnSys"/>
    <x v="1"/>
  </r>
  <r>
    <x v="330"/>
    <x v="1"/>
    <s v="GTMSys"/>
    <x v="1"/>
  </r>
  <r>
    <x v="331"/>
    <x v="1"/>
    <s v="LearnSys"/>
    <x v="1"/>
  </r>
  <r>
    <x v="332"/>
    <x v="1"/>
    <s v="Lifesys"/>
    <x v="2"/>
  </r>
  <r>
    <x v="333"/>
    <x v="0"/>
    <s v="Procsys"/>
    <x v="1"/>
  </r>
  <r>
    <x v="334"/>
    <x v="1"/>
    <s v="GTMSys"/>
    <x v="1"/>
  </r>
  <r>
    <x v="335"/>
    <x v="0"/>
    <s v="GTMSys"/>
    <x v="2"/>
  </r>
  <r>
    <x v="336"/>
    <x v="1"/>
    <s v="Lifesys"/>
    <x v="1"/>
  </r>
  <r>
    <x v="337"/>
    <x v="0"/>
    <s v="GTMSys"/>
    <x v="2"/>
  </r>
  <r>
    <x v="338"/>
    <x v="1"/>
    <s v="LearnSys"/>
    <x v="1"/>
  </r>
  <r>
    <x v="339"/>
    <x v="0"/>
    <s v="Finsys"/>
    <x v="1"/>
  </r>
  <r>
    <x v="340"/>
    <x v="0"/>
    <s v="GTMSys"/>
    <x v="1"/>
  </r>
  <r>
    <x v="341"/>
    <x v="0"/>
    <s v="GTMSys"/>
    <x v="8"/>
  </r>
  <r>
    <x v="342"/>
    <x v="0"/>
    <s v="GTMSys"/>
    <x v="1"/>
  </r>
  <r>
    <x v="343"/>
    <x v="0"/>
    <s v="GTMSys"/>
    <x v="2"/>
  </r>
  <r>
    <x v="344"/>
    <x v="0"/>
    <s v="Logissys"/>
    <x v="1"/>
  </r>
  <r>
    <x v="345"/>
    <x v="1"/>
    <s v="GTMSys"/>
    <x v="0"/>
  </r>
  <r>
    <x v="346"/>
    <x v="0"/>
    <s v="GTMSys"/>
    <x v="4"/>
  </r>
  <r>
    <x v="347"/>
    <x v="0"/>
    <s v="GTMSys"/>
    <x v="1"/>
  </r>
  <r>
    <x v="348"/>
    <x v="1"/>
    <s v="Lifesys"/>
    <x v="2"/>
  </r>
  <r>
    <x v="349"/>
    <x v="0"/>
    <s v="GTMSys"/>
    <x v="1"/>
  </r>
  <r>
    <x v="350"/>
    <x v="0"/>
    <s v="Lifesys"/>
    <x v="1"/>
  </r>
  <r>
    <x v="351"/>
    <x v="1"/>
    <s v="Logissys"/>
    <x v="1"/>
  </r>
  <r>
    <x v="352"/>
    <x v="1"/>
    <s v="GTMSys"/>
    <x v="1"/>
  </r>
  <r>
    <x v="353"/>
    <x v="1"/>
    <s v="GTMSys"/>
    <x v="0"/>
  </r>
  <r>
    <x v="354"/>
    <x v="1"/>
    <s v="GTMSys"/>
    <x v="1"/>
  </r>
  <r>
    <x v="355"/>
    <x v="0"/>
    <s v="GTMSys"/>
    <x v="1"/>
  </r>
  <r>
    <x v="356"/>
    <x v="1"/>
    <s v="LearnSys"/>
    <x v="0"/>
  </r>
  <r>
    <x v="357"/>
    <x v="1"/>
    <s v="GTMSys"/>
    <x v="1"/>
  </r>
  <r>
    <x v="358"/>
    <x v="0"/>
    <s v="Finsys"/>
    <x v="1"/>
  </r>
  <r>
    <x v="359"/>
    <x v="0"/>
    <s v="GTMSys"/>
    <x v="1"/>
  </r>
  <r>
    <x v="360"/>
    <x v="1"/>
    <s v="GTMSys"/>
    <x v="1"/>
  </r>
  <r>
    <x v="361"/>
    <x v="0"/>
    <s v="Finsys"/>
    <x v="2"/>
  </r>
  <r>
    <x v="362"/>
    <x v="1"/>
    <s v="Logissys"/>
    <x v="1"/>
  </r>
  <r>
    <x v="363"/>
    <x v="1"/>
    <s v="Procsys"/>
    <x v="1"/>
  </r>
  <r>
    <x v="364"/>
    <x v="1"/>
    <s v="GTMSys"/>
    <x v="1"/>
  </r>
  <r>
    <x v="365"/>
    <x v="0"/>
    <s v="GTMSys"/>
    <x v="0"/>
  </r>
  <r>
    <x v="366"/>
    <x v="1"/>
    <s v="Procsys"/>
    <x v="1"/>
  </r>
  <r>
    <x v="367"/>
    <x v="0"/>
    <s v="GTMSys"/>
    <x v="1"/>
  </r>
  <r>
    <x v="368"/>
    <x v="1"/>
    <s v="Procsys"/>
    <x v="1"/>
  </r>
  <r>
    <x v="369"/>
    <x v="1"/>
    <s v="GTMSys"/>
    <x v="1"/>
  </r>
  <r>
    <x v="370"/>
    <x v="1"/>
    <s v="Lifesys"/>
    <x v="2"/>
  </r>
  <r>
    <x v="371"/>
    <x v="0"/>
    <s v="Procsys"/>
    <x v="4"/>
  </r>
  <r>
    <x v="372"/>
    <x v="1"/>
    <s v="LearnSys"/>
    <x v="1"/>
  </r>
  <r>
    <x v="373"/>
    <x v="0"/>
    <s v="GTMSys"/>
    <x v="2"/>
  </r>
  <r>
    <x v="374"/>
    <x v="1"/>
    <s v="GTMSys"/>
    <x v="0"/>
  </r>
  <r>
    <x v="375"/>
    <x v="0"/>
    <s v="GTMSys"/>
    <x v="4"/>
  </r>
  <r>
    <x v="376"/>
    <x v="0"/>
    <s v="GTMSys"/>
    <x v="1"/>
  </r>
  <r>
    <x v="377"/>
    <x v="1"/>
    <s v="GTMSys"/>
    <x v="1"/>
  </r>
  <r>
    <x v="378"/>
    <x v="0"/>
    <s v="GTMSys"/>
    <x v="4"/>
  </r>
  <r>
    <x v="379"/>
    <x v="1"/>
    <s v="GTMSys"/>
    <x v="4"/>
  </r>
  <r>
    <x v="380"/>
    <x v="1"/>
    <s v="LearnSys"/>
    <x v="0"/>
  </r>
  <r>
    <x v="381"/>
    <x v="1"/>
    <s v="GTMSys"/>
    <x v="0"/>
  </r>
  <r>
    <x v="382"/>
    <x v="0"/>
    <s v="GTMSys"/>
    <x v="2"/>
  </r>
  <r>
    <x v="383"/>
    <x v="0"/>
    <s v="Lifesys"/>
    <x v="2"/>
  </r>
  <r>
    <x v="384"/>
    <x v="1"/>
    <s v="GTMSys"/>
    <x v="4"/>
  </r>
  <r>
    <x v="385"/>
    <x v="1"/>
    <s v="GTMSys"/>
    <x v="1"/>
  </r>
  <r>
    <x v="386"/>
    <x v="0"/>
    <s v="LearnSys"/>
    <x v="0"/>
  </r>
  <r>
    <x v="387"/>
    <x v="1"/>
    <s v="GTMSys"/>
    <x v="1"/>
  </r>
  <r>
    <x v="388"/>
    <x v="0"/>
    <s v="GTMSys"/>
    <x v="1"/>
  </r>
  <r>
    <x v="389"/>
    <x v="1"/>
    <s v="GTMSys"/>
    <x v="0"/>
  </r>
  <r>
    <x v="390"/>
    <x v="0"/>
    <s v="GTMSys"/>
    <x v="4"/>
  </r>
  <r>
    <x v="391"/>
    <x v="0"/>
    <s v="GTMSys"/>
    <x v="1"/>
  </r>
  <r>
    <x v="392"/>
    <x v="1"/>
    <s v="GTMSys"/>
    <x v="1"/>
  </r>
  <r>
    <x v="393"/>
    <x v="0"/>
    <s v="Procsys"/>
    <x v="1"/>
  </r>
  <r>
    <x v="394"/>
    <x v="1"/>
    <s v="LearnSys"/>
    <x v="1"/>
  </r>
  <r>
    <x v="395"/>
    <x v="1"/>
    <s v="LearnSys"/>
    <x v="0"/>
  </r>
  <r>
    <x v="396"/>
    <x v="0"/>
    <s v="Finsys"/>
    <x v="1"/>
  </r>
  <r>
    <x v="397"/>
    <x v="0"/>
    <s v="Finsys"/>
    <x v="1"/>
  </r>
  <r>
    <x v="398"/>
    <x v="1"/>
    <s v="Logissys"/>
    <x v="1"/>
  </r>
  <r>
    <x v="399"/>
    <x v="0"/>
    <s v="GTMSys"/>
    <x v="1"/>
  </r>
  <r>
    <x v="400"/>
    <x v="1"/>
    <s v="GTMSys"/>
    <x v="0"/>
  </r>
  <r>
    <x v="401"/>
    <x v="0"/>
    <s v="Finsys"/>
    <x v="1"/>
  </r>
  <r>
    <x v="402"/>
    <x v="0"/>
    <s v="GTMSys"/>
    <x v="1"/>
  </r>
  <r>
    <x v="403"/>
    <x v="1"/>
    <s v="Finsys"/>
    <x v="2"/>
  </r>
  <r>
    <x v="404"/>
    <x v="1"/>
    <s v="Lifesys"/>
    <x v="1"/>
  </r>
  <r>
    <x v="405"/>
    <x v="1"/>
    <s v="GTMSys"/>
    <x v="4"/>
  </r>
  <r>
    <x v="406"/>
    <x v="0"/>
    <s v="GTMSys"/>
    <x v="1"/>
  </r>
  <r>
    <x v="407"/>
    <x v="1"/>
    <s v="GTMSys"/>
    <x v="4"/>
  </r>
  <r>
    <x v="408"/>
    <x v="0"/>
    <s v="GTMSys"/>
    <x v="8"/>
  </r>
  <r>
    <x v="409"/>
    <x v="1"/>
    <s v="LearnSys"/>
    <x v="1"/>
  </r>
  <r>
    <x v="410"/>
    <x v="1"/>
    <s v="GTMSys"/>
    <x v="1"/>
  </r>
  <r>
    <x v="411"/>
    <x v="0"/>
    <s v="Finsys"/>
    <x v="2"/>
  </r>
  <r>
    <x v="412"/>
    <x v="0"/>
    <s v="Finsys"/>
    <x v="1"/>
  </r>
  <r>
    <x v="413"/>
    <x v="0"/>
    <s v="LearnSys"/>
    <x v="0"/>
  </r>
  <r>
    <x v="414"/>
    <x v="1"/>
    <s v="Finsys"/>
    <x v="2"/>
  </r>
  <r>
    <x v="415"/>
    <x v="0"/>
    <s v="GTMSys"/>
    <x v="1"/>
  </r>
  <r>
    <x v="416"/>
    <x v="0"/>
    <s v="Finsys"/>
    <x v="1"/>
  </r>
  <r>
    <x v="417"/>
    <x v="1"/>
    <s v="Lifesys"/>
    <x v="1"/>
  </r>
  <r>
    <x v="418"/>
    <x v="1"/>
    <s v="GTMSys"/>
    <x v="2"/>
  </r>
  <r>
    <x v="419"/>
    <x v="0"/>
    <s v="GTMSys"/>
    <x v="1"/>
  </r>
  <r>
    <x v="420"/>
    <x v="1"/>
    <s v="GTMSys"/>
    <x v="1"/>
  </r>
  <r>
    <x v="421"/>
    <x v="1"/>
    <s v="GTMSys"/>
    <x v="1"/>
  </r>
  <r>
    <x v="422"/>
    <x v="0"/>
    <s v="Finsys"/>
    <x v="2"/>
  </r>
  <r>
    <x v="423"/>
    <x v="0"/>
    <s v="GTMSys"/>
    <x v="1"/>
  </r>
  <r>
    <x v="424"/>
    <x v="0"/>
    <s v="Lifesys"/>
    <x v="1"/>
  </r>
  <r>
    <x v="425"/>
    <x v="0"/>
    <s v="Logissys"/>
    <x v="1"/>
  </r>
  <r>
    <x v="426"/>
    <x v="0"/>
    <s v="Finsys"/>
    <x v="2"/>
  </r>
  <r>
    <x v="427"/>
    <x v="1"/>
    <s v="GTMSys"/>
    <x v="0"/>
  </r>
  <r>
    <x v="428"/>
    <x v="0"/>
    <s v="GTMSys"/>
    <x v="0"/>
  </r>
  <r>
    <x v="429"/>
    <x v="1"/>
    <s v="GTMSys"/>
    <x v="0"/>
  </r>
  <r>
    <x v="430"/>
    <x v="1"/>
    <s v="LearnSys"/>
    <x v="1"/>
  </r>
  <r>
    <x v="431"/>
    <x v="1"/>
    <s v="GTMSys"/>
    <x v="1"/>
  </r>
  <r>
    <x v="432"/>
    <x v="1"/>
    <s v="GTMSys"/>
    <x v="4"/>
  </r>
  <r>
    <x v="433"/>
    <x v="1"/>
    <s v="LearnSys"/>
    <x v="1"/>
  </r>
  <r>
    <x v="434"/>
    <x v="1"/>
    <s v="Logissys"/>
    <x v="1"/>
  </r>
  <r>
    <x v="435"/>
    <x v="0"/>
    <s v="ContactSys"/>
    <x v="1"/>
  </r>
  <r>
    <x v="436"/>
    <x v="1"/>
    <s v="GTMSys"/>
    <x v="4"/>
  </r>
  <r>
    <x v="437"/>
    <x v="0"/>
    <s v="GTMSys"/>
    <x v="1"/>
  </r>
  <r>
    <x v="438"/>
    <x v="1"/>
    <s v="GTMSys"/>
    <x v="4"/>
  </r>
  <r>
    <x v="439"/>
    <x v="0"/>
    <s v="GTMSys"/>
    <x v="4"/>
  </r>
  <r>
    <x v="440"/>
    <x v="0"/>
    <s v="Procsys"/>
    <x v="4"/>
  </r>
  <r>
    <x v="441"/>
    <x v="1"/>
    <s v="GTMSys"/>
    <x v="0"/>
  </r>
  <r>
    <x v="442"/>
    <x v="0"/>
    <s v="LearnSys"/>
    <x v="1"/>
  </r>
  <r>
    <x v="443"/>
    <x v="0"/>
    <s v="GTMSys"/>
    <x v="2"/>
  </r>
  <r>
    <x v="444"/>
    <x v="1"/>
    <s v="GTMSys"/>
    <x v="1"/>
  </r>
  <r>
    <x v="445"/>
    <x v="0"/>
    <s v="Procsys"/>
    <x v="6"/>
  </r>
  <r>
    <x v="446"/>
    <x v="0"/>
    <s v="Procsys"/>
    <x v="1"/>
  </r>
  <r>
    <x v="447"/>
    <x v="0"/>
    <s v="Procsys"/>
    <x v="1"/>
  </r>
  <r>
    <x v="448"/>
    <x v="0"/>
    <s v="Finsys"/>
    <x v="1"/>
  </r>
  <r>
    <x v="449"/>
    <x v="1"/>
    <s v="GTMSys"/>
    <x v="4"/>
  </r>
  <r>
    <x v="450"/>
    <x v="0"/>
    <s v="GTMSys"/>
    <x v="1"/>
  </r>
  <r>
    <x v="451"/>
    <x v="0"/>
    <s v="GTMSys"/>
    <x v="1"/>
  </r>
  <r>
    <x v="452"/>
    <x v="0"/>
    <s v="Lifesys"/>
    <x v="2"/>
  </r>
  <r>
    <x v="453"/>
    <x v="1"/>
    <s v="Procsys"/>
    <x v="1"/>
  </r>
  <r>
    <x v="454"/>
    <x v="1"/>
    <s v="Procsys"/>
    <x v="6"/>
  </r>
  <r>
    <x v="455"/>
    <x v="1"/>
    <s v="Finsys"/>
    <x v="2"/>
  </r>
  <r>
    <x v="456"/>
    <x v="1"/>
    <s v="Procsys"/>
    <x v="6"/>
  </r>
  <r>
    <x v="457"/>
    <x v="1"/>
    <s v="GTMSys"/>
    <x v="1"/>
  </r>
  <r>
    <x v="458"/>
    <x v="0"/>
    <s v="Finsys"/>
    <x v="2"/>
  </r>
  <r>
    <x v="459"/>
    <x v="1"/>
    <s v="GTMSys"/>
    <x v="4"/>
  </r>
  <r>
    <x v="460"/>
    <x v="1"/>
    <s v="GTMSys"/>
    <x v="1"/>
  </r>
  <r>
    <x v="461"/>
    <x v="1"/>
    <s v="GTMSys"/>
    <x v="1"/>
  </r>
  <r>
    <x v="462"/>
    <x v="1"/>
    <s v="LearnSys"/>
    <x v="0"/>
  </r>
  <r>
    <x v="463"/>
    <x v="1"/>
    <s v="GTMSys"/>
    <x v="4"/>
  </r>
  <r>
    <x v="464"/>
    <x v="1"/>
    <s v="Lifesys"/>
    <x v="2"/>
  </r>
  <r>
    <x v="465"/>
    <x v="0"/>
    <s v="ContactSys"/>
    <x v="1"/>
  </r>
  <r>
    <x v="466"/>
    <x v="0"/>
    <s v="GTMSys"/>
    <x v="1"/>
  </r>
  <r>
    <x v="467"/>
    <x v="1"/>
    <s v="Procsys"/>
    <x v="7"/>
  </r>
  <r>
    <x v="468"/>
    <x v="1"/>
    <s v="Procsys"/>
    <x v="1"/>
  </r>
  <r>
    <x v="469"/>
    <x v="0"/>
    <s v="GTMSys"/>
    <x v="1"/>
  </r>
  <r>
    <x v="470"/>
    <x v="1"/>
    <s v="Lifesys"/>
    <x v="2"/>
  </r>
  <r>
    <x v="471"/>
    <x v="0"/>
    <s v="GTMSys"/>
    <x v="2"/>
  </r>
  <r>
    <x v="472"/>
    <x v="1"/>
    <s v="GTMSys"/>
    <x v="1"/>
  </r>
  <r>
    <x v="473"/>
    <x v="1"/>
    <s v="GTMSys"/>
    <x v="1"/>
  </r>
  <r>
    <x v="474"/>
    <x v="0"/>
    <s v="Lifesys"/>
    <x v="2"/>
  </r>
  <r>
    <x v="475"/>
    <x v="1"/>
    <s v="Lifesys"/>
    <x v="1"/>
  </r>
  <r>
    <x v="476"/>
    <x v="1"/>
    <s v="GTMSys"/>
    <x v="0"/>
  </r>
  <r>
    <x v="477"/>
    <x v="0"/>
    <s v="Finsys"/>
    <x v="1"/>
  </r>
  <r>
    <x v="478"/>
    <x v="1"/>
    <s v="GTMSys"/>
    <x v="1"/>
  </r>
  <r>
    <x v="479"/>
    <x v="1"/>
    <s v="Lifesys"/>
    <x v="1"/>
  </r>
  <r>
    <x v="480"/>
    <x v="0"/>
    <s v="GTMSys"/>
    <x v="2"/>
  </r>
  <r>
    <x v="481"/>
    <x v="0"/>
    <s v="GTMSys"/>
    <x v="2"/>
  </r>
  <r>
    <x v="482"/>
    <x v="1"/>
    <s v="Finsys"/>
    <x v="1"/>
  </r>
  <r>
    <x v="483"/>
    <x v="0"/>
    <s v="ContactSys"/>
    <x v="1"/>
  </r>
  <r>
    <x v="484"/>
    <x v="1"/>
    <s v="GTMSys"/>
    <x v="8"/>
  </r>
  <r>
    <x v="485"/>
    <x v="0"/>
    <s v="GTMSys"/>
    <x v="0"/>
  </r>
  <r>
    <x v="486"/>
    <x v="1"/>
    <s v="Lifesys"/>
    <x v="1"/>
  </r>
  <r>
    <x v="487"/>
    <x v="1"/>
    <s v="GTMSys"/>
    <x v="1"/>
  </r>
  <r>
    <x v="488"/>
    <x v="1"/>
    <s v="GTMSys"/>
    <x v="8"/>
  </r>
  <r>
    <x v="489"/>
    <x v="1"/>
    <s v="LearnSys"/>
    <x v="1"/>
  </r>
  <r>
    <x v="490"/>
    <x v="1"/>
    <s v="LearnSys"/>
    <x v="1"/>
  </r>
  <r>
    <x v="491"/>
    <x v="0"/>
    <s v="Lifesys"/>
    <x v="1"/>
  </r>
  <r>
    <x v="492"/>
    <x v="0"/>
    <s v="GTMSys"/>
    <x v="1"/>
  </r>
  <r>
    <x v="493"/>
    <x v="0"/>
    <s v="Lifesys"/>
    <x v="2"/>
  </r>
  <r>
    <x v="494"/>
    <x v="0"/>
    <s v="Procsys"/>
    <x v="1"/>
  </r>
  <r>
    <x v="495"/>
    <x v="1"/>
    <s v="LearnSys"/>
    <x v="0"/>
  </r>
  <r>
    <x v="496"/>
    <x v="1"/>
    <s v="Procsys"/>
    <x v="6"/>
  </r>
  <r>
    <x v="497"/>
    <x v="0"/>
    <s v="GTMSys"/>
    <x v="8"/>
  </r>
  <r>
    <x v="498"/>
    <x v="1"/>
    <s v="Procsys"/>
    <x v="7"/>
  </r>
  <r>
    <x v="499"/>
    <x v="1"/>
    <s v="Procsys"/>
    <x v="1"/>
  </r>
  <r>
    <x v="500"/>
    <x v="1"/>
    <s v="LearnSys"/>
    <x v="1"/>
  </r>
  <r>
    <x v="501"/>
    <x v="0"/>
    <s v="GTMSys"/>
    <x v="3"/>
  </r>
  <r>
    <x v="502"/>
    <x v="1"/>
    <s v="GTMSys"/>
    <x v="1"/>
  </r>
  <r>
    <x v="503"/>
    <x v="0"/>
    <s v="GTMSys"/>
    <x v="7"/>
  </r>
  <r>
    <x v="504"/>
    <x v="0"/>
    <s v="GTMSys"/>
    <x v="4"/>
  </r>
  <r>
    <x v="505"/>
    <x v="1"/>
    <s v="Finsys"/>
    <x v="1"/>
  </r>
  <r>
    <x v="506"/>
    <x v="1"/>
    <s v="GTMSys"/>
    <x v="2"/>
  </r>
  <r>
    <x v="507"/>
    <x v="0"/>
    <s v="Finsys"/>
    <x v="1"/>
  </r>
  <r>
    <x v="508"/>
    <x v="1"/>
    <s v="Logissys"/>
    <x v="1"/>
  </r>
  <r>
    <x v="509"/>
    <x v="1"/>
    <s v="GTMSys"/>
    <x v="4"/>
  </r>
  <r>
    <x v="510"/>
    <x v="0"/>
    <s v="Finsys"/>
    <x v="1"/>
  </r>
  <r>
    <x v="511"/>
    <x v="1"/>
    <s v="GTMSys"/>
    <x v="4"/>
  </r>
  <r>
    <x v="512"/>
    <x v="0"/>
    <s v="GTMSys"/>
    <x v="4"/>
  </r>
  <r>
    <x v="513"/>
    <x v="1"/>
    <s v="GTMSys"/>
    <x v="1"/>
  </r>
  <r>
    <x v="514"/>
    <x v="0"/>
    <s v="Finsys"/>
    <x v="1"/>
  </r>
  <r>
    <x v="515"/>
    <x v="1"/>
    <s v="GTMSys"/>
    <x v="0"/>
  </r>
  <r>
    <x v="516"/>
    <x v="0"/>
    <s v="GTMSys"/>
    <x v="1"/>
  </r>
  <r>
    <x v="517"/>
    <x v="1"/>
    <s v="ContactSys"/>
    <x v="1"/>
  </r>
  <r>
    <x v="518"/>
    <x v="0"/>
    <s v="Finsys"/>
    <x v="1"/>
  </r>
  <r>
    <x v="519"/>
    <x v="1"/>
    <s v="GTMSys"/>
    <x v="0"/>
  </r>
  <r>
    <x v="520"/>
    <x v="1"/>
    <s v="Procsys"/>
    <x v="1"/>
  </r>
  <r>
    <x v="521"/>
    <x v="1"/>
    <s v="Logissys"/>
    <x v="1"/>
  </r>
  <r>
    <x v="522"/>
    <x v="1"/>
    <s v="Finsys"/>
    <x v="1"/>
  </r>
  <r>
    <x v="523"/>
    <x v="0"/>
    <s v="LearnSys"/>
    <x v="1"/>
  </r>
  <r>
    <x v="524"/>
    <x v="1"/>
    <s v="Procsys"/>
    <x v="6"/>
  </r>
  <r>
    <x v="525"/>
    <x v="1"/>
    <s v="GTMSys"/>
    <x v="0"/>
  </r>
  <r>
    <x v="526"/>
    <x v="0"/>
    <s v="GTMSys"/>
    <x v="3"/>
  </r>
  <r>
    <x v="527"/>
    <x v="0"/>
    <s v="Procsys"/>
    <x v="4"/>
  </r>
  <r>
    <x v="528"/>
    <x v="0"/>
    <s v="LearnSys"/>
    <x v="0"/>
  </r>
  <r>
    <x v="529"/>
    <x v="1"/>
    <s v="GTMSys"/>
    <x v="2"/>
  </r>
  <r>
    <x v="530"/>
    <x v="1"/>
    <s v="Finsys"/>
    <x v="1"/>
  </r>
  <r>
    <x v="531"/>
    <x v="0"/>
    <s v="ContactSys"/>
    <x v="1"/>
  </r>
  <r>
    <x v="532"/>
    <x v="1"/>
    <s v="GTMSys"/>
    <x v="1"/>
  </r>
  <r>
    <x v="533"/>
    <x v="0"/>
    <s v="GTMSys"/>
    <x v="1"/>
  </r>
  <r>
    <x v="534"/>
    <x v="0"/>
    <s v="Finsys"/>
    <x v="1"/>
  </r>
  <r>
    <x v="535"/>
    <x v="0"/>
    <s v="GTMSys"/>
    <x v="2"/>
  </r>
  <r>
    <x v="536"/>
    <x v="1"/>
    <s v="LearnSys"/>
    <x v="1"/>
  </r>
  <r>
    <x v="537"/>
    <x v="1"/>
    <s v="GTMSys"/>
    <x v="0"/>
  </r>
  <r>
    <x v="538"/>
    <x v="0"/>
    <s v="Lifesys"/>
    <x v="1"/>
  </r>
  <r>
    <x v="539"/>
    <x v="0"/>
    <s v="GTMSys"/>
    <x v="4"/>
  </r>
  <r>
    <x v="540"/>
    <x v="1"/>
    <s v="Lifesys"/>
    <x v="1"/>
  </r>
  <r>
    <x v="541"/>
    <x v="0"/>
    <s v="Lifesys"/>
    <x v="2"/>
  </r>
  <r>
    <x v="542"/>
    <x v="1"/>
    <s v="LearnSys"/>
    <x v="1"/>
  </r>
  <r>
    <x v="543"/>
    <x v="1"/>
    <s v="GTMSys"/>
    <x v="2"/>
  </r>
  <r>
    <x v="544"/>
    <x v="1"/>
    <s v="GTMSys"/>
    <x v="0"/>
  </r>
  <r>
    <x v="545"/>
    <x v="1"/>
    <s v="Logissys"/>
    <x v="1"/>
  </r>
  <r>
    <x v="546"/>
    <x v="0"/>
    <s v="GTMSys"/>
    <x v="4"/>
  </r>
  <r>
    <x v="547"/>
    <x v="1"/>
    <s v="GTMSys"/>
    <x v="1"/>
  </r>
  <r>
    <x v="548"/>
    <x v="0"/>
    <s v="GTMSys"/>
    <x v="1"/>
  </r>
  <r>
    <x v="549"/>
    <x v="1"/>
    <s v="Finsys"/>
    <x v="1"/>
  </r>
  <r>
    <x v="550"/>
    <x v="1"/>
    <s v="LearnSys"/>
    <x v="1"/>
  </r>
  <r>
    <x v="551"/>
    <x v="0"/>
    <s v="GTMSys"/>
    <x v="1"/>
  </r>
  <r>
    <x v="552"/>
    <x v="1"/>
    <s v="Procsys"/>
    <x v="1"/>
  </r>
  <r>
    <x v="553"/>
    <x v="1"/>
    <s v="GTMSys"/>
    <x v="4"/>
  </r>
  <r>
    <x v="554"/>
    <x v="0"/>
    <s v="Lifesys"/>
    <x v="2"/>
  </r>
  <r>
    <x v="555"/>
    <x v="0"/>
    <s v="LearnSys"/>
    <x v="1"/>
  </r>
  <r>
    <x v="556"/>
    <x v="1"/>
    <s v="Lifesys"/>
    <x v="1"/>
  </r>
  <r>
    <x v="557"/>
    <x v="0"/>
    <s v="Lifesys"/>
    <x v="2"/>
  </r>
  <r>
    <x v="558"/>
    <x v="0"/>
    <s v="LearnSys"/>
    <x v="1"/>
  </r>
  <r>
    <x v="559"/>
    <x v="1"/>
    <s v="GTMSys"/>
    <x v="4"/>
  </r>
  <r>
    <x v="560"/>
    <x v="0"/>
    <s v="Lifesys"/>
    <x v="1"/>
  </r>
  <r>
    <x v="561"/>
    <x v="0"/>
    <s v="GTMSys"/>
    <x v="1"/>
  </r>
  <r>
    <x v="562"/>
    <x v="0"/>
    <s v="Logissys"/>
    <x v="1"/>
  </r>
  <r>
    <x v="563"/>
    <x v="0"/>
    <s v="Finsys"/>
    <x v="2"/>
  </r>
  <r>
    <x v="564"/>
    <x v="0"/>
    <s v="Finsys"/>
    <x v="1"/>
  </r>
  <r>
    <x v="565"/>
    <x v="0"/>
    <s v="GTMSys"/>
    <x v="2"/>
  </r>
  <r>
    <x v="566"/>
    <x v="0"/>
    <s v="Procsys"/>
    <x v="1"/>
  </r>
  <r>
    <x v="567"/>
    <x v="1"/>
    <s v="Lifesys"/>
    <x v="1"/>
  </r>
  <r>
    <x v="568"/>
    <x v="0"/>
    <s v="ContactSys"/>
    <x v="1"/>
  </r>
  <r>
    <x v="569"/>
    <x v="0"/>
    <s v="Procsys"/>
    <x v="6"/>
  </r>
  <r>
    <x v="570"/>
    <x v="0"/>
    <s v="Procsys"/>
    <x v="1"/>
  </r>
  <r>
    <x v="571"/>
    <x v="1"/>
    <s v="GTMSys"/>
    <x v="1"/>
  </r>
  <r>
    <x v="572"/>
    <x v="0"/>
    <s v="LearnSys"/>
    <x v="0"/>
  </r>
  <r>
    <x v="573"/>
    <x v="1"/>
    <s v="GTMSys"/>
    <x v="4"/>
  </r>
  <r>
    <x v="574"/>
    <x v="1"/>
    <s v="GTMSys"/>
    <x v="1"/>
  </r>
  <r>
    <x v="575"/>
    <x v="0"/>
    <s v="GTMSys"/>
    <x v="3"/>
  </r>
  <r>
    <x v="576"/>
    <x v="0"/>
    <s v="Procsys"/>
    <x v="1"/>
  </r>
  <r>
    <x v="577"/>
    <x v="1"/>
    <s v="GTMSys"/>
    <x v="2"/>
  </r>
  <r>
    <x v="578"/>
    <x v="1"/>
    <s v="Lifesys"/>
    <x v="1"/>
  </r>
  <r>
    <x v="579"/>
    <x v="1"/>
    <s v="Finsys"/>
    <x v="1"/>
  </r>
  <r>
    <x v="580"/>
    <x v="0"/>
    <s v="Finsys"/>
    <x v="1"/>
  </r>
  <r>
    <x v="581"/>
    <x v="1"/>
    <s v="GTMSys"/>
    <x v="2"/>
  </r>
  <r>
    <x v="582"/>
    <x v="1"/>
    <s v="Lifesys"/>
    <x v="2"/>
  </r>
  <r>
    <x v="583"/>
    <x v="1"/>
    <s v="GTMSys"/>
    <x v="1"/>
  </r>
  <r>
    <x v="584"/>
    <x v="0"/>
    <s v="LearnSys"/>
    <x v="0"/>
  </r>
  <r>
    <x v="585"/>
    <x v="1"/>
    <s v="GTMSys"/>
    <x v="0"/>
  </r>
  <r>
    <x v="586"/>
    <x v="0"/>
    <s v="LearnSys"/>
    <x v="1"/>
  </r>
  <r>
    <x v="587"/>
    <x v="1"/>
    <s v="Procsys"/>
    <x v="1"/>
  </r>
  <r>
    <x v="588"/>
    <x v="0"/>
    <s v="GTMSys"/>
    <x v="1"/>
  </r>
  <r>
    <x v="589"/>
    <x v="1"/>
    <s v="GTMSys"/>
    <x v="1"/>
  </r>
  <r>
    <x v="590"/>
    <x v="1"/>
    <s v="GTMSys"/>
    <x v="1"/>
  </r>
  <r>
    <x v="591"/>
    <x v="1"/>
    <s v="GTMSys"/>
    <x v="1"/>
  </r>
  <r>
    <x v="592"/>
    <x v="0"/>
    <s v="LearnSys"/>
    <x v="0"/>
  </r>
  <r>
    <x v="593"/>
    <x v="1"/>
    <s v="LearnSys"/>
    <x v="1"/>
  </r>
  <r>
    <x v="594"/>
    <x v="1"/>
    <s v="GTMSys"/>
    <x v="1"/>
  </r>
  <r>
    <x v="595"/>
    <x v="1"/>
    <s v="Logissys"/>
    <x v="1"/>
  </r>
  <r>
    <x v="596"/>
    <x v="0"/>
    <s v="GTMSys"/>
    <x v="1"/>
  </r>
  <r>
    <x v="597"/>
    <x v="1"/>
    <s v="LearnSys"/>
    <x v="1"/>
  </r>
  <r>
    <x v="598"/>
    <x v="0"/>
    <s v="LearnSys"/>
    <x v="1"/>
  </r>
  <r>
    <x v="599"/>
    <x v="0"/>
    <s v="GTMSys"/>
    <x v="1"/>
  </r>
  <r>
    <x v="600"/>
    <x v="0"/>
    <s v="GTMSys"/>
    <x v="1"/>
  </r>
  <r>
    <x v="601"/>
    <x v="0"/>
    <s v="GTMSys"/>
    <x v="1"/>
  </r>
  <r>
    <x v="602"/>
    <x v="1"/>
    <s v="GTMSys"/>
    <x v="1"/>
  </r>
  <r>
    <x v="603"/>
    <x v="0"/>
    <s v="GTMSys"/>
    <x v="4"/>
  </r>
  <r>
    <x v="604"/>
    <x v="1"/>
    <s v="Lifesys"/>
    <x v="2"/>
  </r>
  <r>
    <x v="605"/>
    <x v="0"/>
    <s v="Procsys"/>
    <x v="1"/>
  </r>
  <r>
    <x v="606"/>
    <x v="0"/>
    <s v="LearnSys"/>
    <x v="1"/>
  </r>
  <r>
    <x v="607"/>
    <x v="0"/>
    <s v="Finsys"/>
    <x v="2"/>
  </r>
  <r>
    <x v="608"/>
    <x v="1"/>
    <s v="LearnSys"/>
    <x v="0"/>
  </r>
  <r>
    <x v="609"/>
    <x v="1"/>
    <s v="LearnSys"/>
    <x v="1"/>
  </r>
  <r>
    <x v="610"/>
    <x v="1"/>
    <s v="Procsys"/>
    <x v="1"/>
  </r>
  <r>
    <x v="611"/>
    <x v="1"/>
    <s v="LearnSys"/>
    <x v="1"/>
  </r>
  <r>
    <x v="612"/>
    <x v="1"/>
    <s v="GTMSys"/>
    <x v="1"/>
  </r>
  <r>
    <x v="613"/>
    <x v="0"/>
    <s v="GTMSys"/>
    <x v="0"/>
  </r>
  <r>
    <x v="614"/>
    <x v="1"/>
    <s v="Procsys"/>
    <x v="6"/>
  </r>
  <r>
    <x v="615"/>
    <x v="1"/>
    <s v="GTMSys"/>
    <x v="1"/>
  </r>
  <r>
    <x v="616"/>
    <x v="0"/>
    <s v="GTMSys"/>
    <x v="1"/>
  </r>
  <r>
    <x v="617"/>
    <x v="0"/>
    <s v="Procsys"/>
    <x v="1"/>
  </r>
  <r>
    <x v="618"/>
    <x v="0"/>
    <s v="GTMSys"/>
    <x v="8"/>
  </r>
  <r>
    <x v="619"/>
    <x v="1"/>
    <s v="GTMSys"/>
    <x v="1"/>
  </r>
  <r>
    <x v="620"/>
    <x v="0"/>
    <s v="GTMSys"/>
    <x v="2"/>
  </r>
  <r>
    <x v="621"/>
    <x v="0"/>
    <s v="GTMSys"/>
    <x v="1"/>
  </r>
  <r>
    <x v="622"/>
    <x v="0"/>
    <s v="Lifesys"/>
    <x v="2"/>
  </r>
  <r>
    <x v="623"/>
    <x v="0"/>
    <s v="GTMSys"/>
    <x v="4"/>
  </r>
  <r>
    <x v="624"/>
    <x v="0"/>
    <s v="GTMSys"/>
    <x v="1"/>
  </r>
  <r>
    <x v="625"/>
    <x v="0"/>
    <s v="GTMSys"/>
    <x v="1"/>
  </r>
  <r>
    <x v="626"/>
    <x v="1"/>
    <s v="GTMSys"/>
    <x v="0"/>
  </r>
  <r>
    <x v="627"/>
    <x v="0"/>
    <s v="Procsys"/>
    <x v="6"/>
  </r>
  <r>
    <x v="628"/>
    <x v="0"/>
    <s v="Finsys"/>
    <x v="1"/>
  </r>
  <r>
    <x v="629"/>
    <x v="0"/>
    <s v="Finsys"/>
    <x v="2"/>
  </r>
  <r>
    <x v="630"/>
    <x v="0"/>
    <s v="Lifesys"/>
    <x v="1"/>
  </r>
  <r>
    <x v="631"/>
    <x v="0"/>
    <s v="GTMSys"/>
    <x v="3"/>
  </r>
  <r>
    <x v="632"/>
    <x v="1"/>
    <s v="GTMSys"/>
    <x v="0"/>
  </r>
  <r>
    <x v="633"/>
    <x v="0"/>
    <s v="Finsys"/>
    <x v="1"/>
  </r>
  <r>
    <x v="634"/>
    <x v="0"/>
    <s v="GTMSys"/>
    <x v="1"/>
  </r>
  <r>
    <x v="635"/>
    <x v="0"/>
    <s v="GTMSys"/>
    <x v="4"/>
  </r>
  <r>
    <x v="636"/>
    <x v="0"/>
    <s v="GTMSys"/>
    <x v="4"/>
  </r>
  <r>
    <x v="637"/>
    <x v="1"/>
    <s v="Logissys"/>
    <x v="1"/>
  </r>
  <r>
    <x v="638"/>
    <x v="1"/>
    <s v="GTMSys"/>
    <x v="0"/>
  </r>
  <r>
    <x v="639"/>
    <x v="0"/>
    <s v="Logissys"/>
    <x v="1"/>
  </r>
  <r>
    <x v="640"/>
    <x v="0"/>
    <s v="Lifesys"/>
    <x v="2"/>
  </r>
  <r>
    <x v="641"/>
    <x v="0"/>
    <s v="GTMSys"/>
    <x v="8"/>
  </r>
  <r>
    <x v="642"/>
    <x v="1"/>
    <s v="Procsys"/>
    <x v="6"/>
  </r>
  <r>
    <x v="643"/>
    <x v="1"/>
    <s v="GTMSys"/>
    <x v="1"/>
  </r>
  <r>
    <x v="644"/>
    <x v="1"/>
    <s v="Lifesys"/>
    <x v="2"/>
  </r>
  <r>
    <x v="645"/>
    <x v="0"/>
    <s v="Finsys"/>
    <x v="1"/>
  </r>
  <r>
    <x v="646"/>
    <x v="1"/>
    <s v="Finsys"/>
    <x v="2"/>
  </r>
  <r>
    <x v="647"/>
    <x v="0"/>
    <s v="LearnSys"/>
    <x v="1"/>
  </r>
  <r>
    <x v="648"/>
    <x v="1"/>
    <s v="GTMSys"/>
    <x v="7"/>
  </r>
  <r>
    <x v="649"/>
    <x v="1"/>
    <s v="GTMSys"/>
    <x v="2"/>
  </r>
  <r>
    <x v="650"/>
    <x v="0"/>
    <s v="GTMSys"/>
    <x v="4"/>
  </r>
  <r>
    <x v="651"/>
    <x v="0"/>
    <s v="GTMSys"/>
    <x v="2"/>
  </r>
  <r>
    <x v="652"/>
    <x v="0"/>
    <s v="GTMSys"/>
    <x v="1"/>
  </r>
  <r>
    <x v="653"/>
    <x v="0"/>
    <s v="ContactSys"/>
    <x v="1"/>
  </r>
  <r>
    <x v="654"/>
    <x v="0"/>
    <s v="Finsys"/>
    <x v="2"/>
  </r>
  <r>
    <x v="655"/>
    <x v="1"/>
    <s v="Procsys"/>
    <x v="6"/>
  </r>
  <r>
    <x v="656"/>
    <x v="1"/>
    <s v="Finsys"/>
    <x v="2"/>
  </r>
  <r>
    <x v="657"/>
    <x v="1"/>
    <s v="Procsys"/>
    <x v="1"/>
  </r>
  <r>
    <x v="658"/>
    <x v="0"/>
    <s v="GTMSys"/>
    <x v="1"/>
  </r>
  <r>
    <x v="659"/>
    <x v="1"/>
    <s v="GTMSys"/>
    <x v="4"/>
  </r>
  <r>
    <x v="660"/>
    <x v="1"/>
    <s v="GTMSys"/>
    <x v="0"/>
  </r>
  <r>
    <x v="661"/>
    <x v="1"/>
    <s v="GTMSys"/>
    <x v="3"/>
  </r>
  <r>
    <x v="662"/>
    <x v="0"/>
    <s v="Procsys"/>
    <x v="1"/>
  </r>
  <r>
    <x v="663"/>
    <x v="0"/>
    <s v="GTMSys"/>
    <x v="7"/>
  </r>
  <r>
    <x v="664"/>
    <x v="0"/>
    <s v="Lifesys"/>
    <x v="2"/>
  </r>
  <r>
    <x v="665"/>
    <x v="0"/>
    <s v="GTMSys"/>
    <x v="0"/>
  </r>
  <r>
    <x v="666"/>
    <x v="1"/>
    <s v="Logissys"/>
    <x v="1"/>
  </r>
  <r>
    <x v="667"/>
    <x v="0"/>
    <s v="GTMSys"/>
    <x v="4"/>
  </r>
  <r>
    <x v="668"/>
    <x v="0"/>
    <s v="Lifesys"/>
    <x v="2"/>
  </r>
  <r>
    <x v="669"/>
    <x v="1"/>
    <s v="Procsys"/>
    <x v="4"/>
  </r>
  <r>
    <x v="670"/>
    <x v="0"/>
    <s v="Procsys"/>
    <x v="1"/>
  </r>
  <r>
    <x v="671"/>
    <x v="1"/>
    <s v="LearnSys"/>
    <x v="0"/>
  </r>
  <r>
    <x v="672"/>
    <x v="0"/>
    <s v="Finsys"/>
    <x v="2"/>
  </r>
  <r>
    <x v="673"/>
    <x v="1"/>
    <s v="Logissys"/>
    <x v="1"/>
  </r>
  <r>
    <x v="674"/>
    <x v="1"/>
    <s v="Lifesys"/>
    <x v="1"/>
  </r>
  <r>
    <x v="675"/>
    <x v="1"/>
    <s v="Lifesys"/>
    <x v="2"/>
  </r>
  <r>
    <x v="676"/>
    <x v="0"/>
    <s v="Finsys"/>
    <x v="1"/>
  </r>
  <r>
    <x v="677"/>
    <x v="1"/>
    <s v="LearnSys"/>
    <x v="1"/>
  </r>
  <r>
    <x v="678"/>
    <x v="1"/>
    <s v="GTMSys"/>
    <x v="1"/>
  </r>
  <r>
    <x v="679"/>
    <x v="0"/>
    <s v="Procsys"/>
    <x v="6"/>
  </r>
  <r>
    <x v="680"/>
    <x v="0"/>
    <s v="Procsys"/>
    <x v="1"/>
  </r>
  <r>
    <x v="681"/>
    <x v="1"/>
    <s v="Lifesys"/>
    <x v="1"/>
  </r>
  <r>
    <x v="682"/>
    <x v="1"/>
    <s v="Lifesys"/>
    <x v="1"/>
  </r>
  <r>
    <x v="683"/>
    <x v="1"/>
    <s v="LearnSys"/>
    <x v="1"/>
  </r>
  <r>
    <x v="684"/>
    <x v="0"/>
    <s v="Finsys"/>
    <x v="1"/>
  </r>
  <r>
    <x v="685"/>
    <x v="1"/>
    <s v="GTMSys"/>
    <x v="4"/>
  </r>
  <r>
    <x v="686"/>
    <x v="1"/>
    <s v="GTMSys"/>
    <x v="1"/>
  </r>
  <r>
    <x v="687"/>
    <x v="1"/>
    <s v="Lifesys"/>
    <x v="1"/>
  </r>
  <r>
    <x v="688"/>
    <x v="1"/>
    <s v="Procsys"/>
    <x v="1"/>
  </r>
  <r>
    <x v="689"/>
    <x v="0"/>
    <s v="Lifesys"/>
    <x v="1"/>
  </r>
  <r>
    <x v="690"/>
    <x v="0"/>
    <s v="GTMSys"/>
    <x v="4"/>
  </r>
  <r>
    <x v="691"/>
    <x v="0"/>
    <s v="GTMSys"/>
    <x v="1"/>
  </r>
  <r>
    <x v="692"/>
    <x v="0"/>
    <s v="LearnSys"/>
    <x v="1"/>
  </r>
  <r>
    <x v="693"/>
    <x v="0"/>
    <s v="LearnSys"/>
    <x v="1"/>
  </r>
  <r>
    <x v="694"/>
    <x v="1"/>
    <s v="LearnSys"/>
    <x v="0"/>
  </r>
  <r>
    <x v="695"/>
    <x v="0"/>
    <s v="GTMSys"/>
    <x v="1"/>
  </r>
  <r>
    <x v="696"/>
    <x v="0"/>
    <s v="GTMSys"/>
    <x v="1"/>
  </r>
  <r>
    <x v="697"/>
    <x v="0"/>
    <s v="Finsys"/>
    <x v="1"/>
  </r>
  <r>
    <x v="698"/>
    <x v="0"/>
    <s v="GTMSys"/>
    <x v="0"/>
  </r>
  <r>
    <x v="699"/>
    <x v="1"/>
    <s v="Logissys"/>
    <x v="1"/>
  </r>
  <r>
    <x v="700"/>
    <x v="0"/>
    <s v="LearnSys"/>
    <x v="1"/>
  </r>
  <r>
    <x v="701"/>
    <x v="1"/>
    <s v="Finsys"/>
    <x v="1"/>
  </r>
  <r>
    <x v="702"/>
    <x v="0"/>
    <s v="Finsys"/>
    <x v="1"/>
  </r>
  <r>
    <x v="703"/>
    <x v="0"/>
    <s v="GTMSys"/>
    <x v="2"/>
  </r>
  <r>
    <x v="704"/>
    <x v="1"/>
    <s v="GTMSys"/>
    <x v="1"/>
  </r>
  <r>
    <x v="705"/>
    <x v="0"/>
    <s v="GTMSys"/>
    <x v="8"/>
  </r>
  <r>
    <x v="706"/>
    <x v="0"/>
    <s v="Finsys"/>
    <x v="1"/>
  </r>
  <r>
    <x v="707"/>
    <x v="1"/>
    <s v="GTMSys"/>
    <x v="4"/>
  </r>
  <r>
    <x v="708"/>
    <x v="0"/>
    <s v="Procsys"/>
    <x v="6"/>
  </r>
  <r>
    <x v="709"/>
    <x v="1"/>
    <s v="GTMSys"/>
    <x v="4"/>
  </r>
  <r>
    <x v="710"/>
    <x v="0"/>
    <s v="Procsys"/>
    <x v="1"/>
  </r>
  <r>
    <x v="711"/>
    <x v="1"/>
    <s v="Logissys"/>
    <x v="1"/>
  </r>
  <r>
    <x v="712"/>
    <x v="1"/>
    <s v="LearnSys"/>
    <x v="1"/>
  </r>
  <r>
    <x v="713"/>
    <x v="1"/>
    <s v="Logissys"/>
    <x v="1"/>
  </r>
  <r>
    <x v="714"/>
    <x v="0"/>
    <s v="Finsys"/>
    <x v="1"/>
  </r>
  <r>
    <x v="715"/>
    <x v="1"/>
    <s v="Lifesys"/>
    <x v="1"/>
  </r>
  <r>
    <x v="716"/>
    <x v="1"/>
    <s v="LearnSys"/>
    <x v="1"/>
  </r>
  <r>
    <x v="717"/>
    <x v="0"/>
    <s v="GTMSys"/>
    <x v="8"/>
  </r>
  <r>
    <x v="718"/>
    <x v="1"/>
    <s v="GTMSys"/>
    <x v="4"/>
  </r>
  <r>
    <x v="719"/>
    <x v="0"/>
    <s v="GTMSys"/>
    <x v="1"/>
  </r>
  <r>
    <x v="720"/>
    <x v="1"/>
    <s v="GTMSys"/>
    <x v="1"/>
  </r>
  <r>
    <x v="721"/>
    <x v="0"/>
    <s v="GTMSys"/>
    <x v="1"/>
  </r>
  <r>
    <x v="722"/>
    <x v="0"/>
    <s v="GTMSys"/>
    <x v="1"/>
  </r>
  <r>
    <x v="723"/>
    <x v="0"/>
    <s v="LearnSys"/>
    <x v="0"/>
  </r>
  <r>
    <x v="724"/>
    <x v="1"/>
    <s v="Lifesys"/>
    <x v="1"/>
  </r>
  <r>
    <x v="725"/>
    <x v="1"/>
    <s v="GTMSys"/>
    <x v="1"/>
  </r>
  <r>
    <x v="726"/>
    <x v="0"/>
    <s v="LearnSys"/>
    <x v="1"/>
  </r>
  <r>
    <x v="727"/>
    <x v="1"/>
    <s v="GTMSys"/>
    <x v="2"/>
  </r>
  <r>
    <x v="728"/>
    <x v="1"/>
    <s v="Finsys"/>
    <x v="2"/>
  </r>
  <r>
    <x v="729"/>
    <x v="1"/>
    <s v="GTMSys"/>
    <x v="8"/>
  </r>
  <r>
    <x v="730"/>
    <x v="1"/>
    <s v="GTMSys"/>
    <x v="0"/>
  </r>
  <r>
    <x v="731"/>
    <x v="0"/>
    <s v="GTMSys"/>
    <x v="1"/>
  </r>
  <r>
    <x v="732"/>
    <x v="1"/>
    <s v="Lifesys"/>
    <x v="1"/>
  </r>
  <r>
    <x v="733"/>
    <x v="0"/>
    <s v="Finsys"/>
    <x v="2"/>
  </r>
  <r>
    <x v="734"/>
    <x v="0"/>
    <s v="GTMSys"/>
    <x v="2"/>
  </r>
  <r>
    <x v="735"/>
    <x v="0"/>
    <s v="Procsys"/>
    <x v="1"/>
  </r>
  <r>
    <x v="736"/>
    <x v="0"/>
    <s v="GTMSys"/>
    <x v="7"/>
  </r>
  <r>
    <x v="737"/>
    <x v="1"/>
    <s v="LearnSys"/>
    <x v="1"/>
  </r>
  <r>
    <x v="738"/>
    <x v="1"/>
    <s v="GTMSys"/>
    <x v="1"/>
  </r>
  <r>
    <x v="739"/>
    <x v="1"/>
    <s v="Lifesys"/>
    <x v="1"/>
  </r>
  <r>
    <x v="740"/>
    <x v="0"/>
    <s v="GTMSys"/>
    <x v="0"/>
  </r>
  <r>
    <x v="741"/>
    <x v="0"/>
    <s v="Finsys"/>
    <x v="1"/>
  </r>
  <r>
    <x v="742"/>
    <x v="0"/>
    <s v="GTMSys"/>
    <x v="1"/>
  </r>
  <r>
    <x v="743"/>
    <x v="1"/>
    <s v="GTMSys"/>
    <x v="1"/>
  </r>
  <r>
    <x v="744"/>
    <x v="1"/>
    <s v="Procsys"/>
    <x v="1"/>
  </r>
  <r>
    <x v="745"/>
    <x v="1"/>
    <s v="GTMSys"/>
    <x v="2"/>
  </r>
  <r>
    <x v="746"/>
    <x v="1"/>
    <s v="GTMSys"/>
    <x v="1"/>
  </r>
  <r>
    <x v="747"/>
    <x v="1"/>
    <s v="Procsys"/>
    <x v="7"/>
  </r>
  <r>
    <x v="748"/>
    <x v="1"/>
    <s v="GTMSys"/>
    <x v="1"/>
  </r>
  <r>
    <x v="749"/>
    <x v="0"/>
    <s v="GTMSys"/>
    <x v="2"/>
  </r>
  <r>
    <x v="750"/>
    <x v="1"/>
    <s v="GTMSys"/>
    <x v="0"/>
  </r>
  <r>
    <x v="751"/>
    <x v="1"/>
    <s v="GTMSys"/>
    <x v="0"/>
  </r>
  <r>
    <x v="752"/>
    <x v="1"/>
    <s v="ContactSys"/>
    <x v="1"/>
  </r>
  <r>
    <x v="753"/>
    <x v="1"/>
    <s v="LearnSys"/>
    <x v="0"/>
  </r>
  <r>
    <x v="754"/>
    <x v="0"/>
    <s v="GTMSys"/>
    <x v="7"/>
  </r>
  <r>
    <x v="755"/>
    <x v="1"/>
    <s v="GTMSys"/>
    <x v="0"/>
  </r>
  <r>
    <x v="756"/>
    <x v="1"/>
    <s v="Lifesys"/>
    <x v="2"/>
  </r>
  <r>
    <x v="757"/>
    <x v="0"/>
    <s v="LearnSys"/>
    <x v="1"/>
  </r>
  <r>
    <x v="758"/>
    <x v="1"/>
    <s v="GTMSys"/>
    <x v="4"/>
  </r>
  <r>
    <x v="759"/>
    <x v="0"/>
    <s v="LearnSys"/>
    <x v="0"/>
  </r>
  <r>
    <x v="760"/>
    <x v="0"/>
    <s v="Procsys"/>
    <x v="1"/>
  </r>
  <r>
    <x v="761"/>
    <x v="1"/>
    <s v="Finsys"/>
    <x v="2"/>
  </r>
  <r>
    <x v="762"/>
    <x v="0"/>
    <s v="GTMSys"/>
    <x v="8"/>
  </r>
  <r>
    <x v="763"/>
    <x v="1"/>
    <s v="Procsys"/>
    <x v="4"/>
  </r>
  <r>
    <x v="764"/>
    <x v="0"/>
    <s v="Procsys"/>
    <x v="1"/>
  </r>
  <r>
    <x v="765"/>
    <x v="1"/>
    <s v="Procsys"/>
    <x v="6"/>
  </r>
  <r>
    <x v="766"/>
    <x v="0"/>
    <s v="Lifesys"/>
    <x v="2"/>
  </r>
  <r>
    <x v="767"/>
    <x v="0"/>
    <s v="GTMSys"/>
    <x v="4"/>
  </r>
  <r>
    <x v="768"/>
    <x v="1"/>
    <s v="Lifesys"/>
    <x v="2"/>
  </r>
  <r>
    <x v="769"/>
    <x v="0"/>
    <s v="GTMSys"/>
    <x v="1"/>
  </r>
  <r>
    <x v="770"/>
    <x v="1"/>
    <s v="Lifesys"/>
    <x v="1"/>
  </r>
  <r>
    <x v="771"/>
    <x v="0"/>
    <s v="GTMSys"/>
    <x v="2"/>
  </r>
  <r>
    <x v="772"/>
    <x v="0"/>
    <s v="Procsys"/>
    <x v="5"/>
  </r>
  <r>
    <x v="773"/>
    <x v="1"/>
    <s v="GTMSys"/>
    <x v="2"/>
  </r>
  <r>
    <x v="774"/>
    <x v="0"/>
    <s v="Procsys"/>
    <x v="5"/>
  </r>
  <r>
    <x v="775"/>
    <x v="1"/>
    <s v="Finsys"/>
    <x v="2"/>
  </r>
  <r>
    <x v="776"/>
    <x v="1"/>
    <s v="Finsys"/>
    <x v="1"/>
  </r>
  <r>
    <x v="777"/>
    <x v="1"/>
    <s v="LearnSys"/>
    <x v="1"/>
  </r>
  <r>
    <x v="778"/>
    <x v="0"/>
    <s v="Finsys"/>
    <x v="1"/>
  </r>
  <r>
    <x v="779"/>
    <x v="0"/>
    <s v="Procsys"/>
    <x v="6"/>
  </r>
  <r>
    <x v="780"/>
    <x v="1"/>
    <s v="GTMSys"/>
    <x v="1"/>
  </r>
  <r>
    <x v="781"/>
    <x v="1"/>
    <s v="GTMSys"/>
    <x v="2"/>
  </r>
  <r>
    <x v="782"/>
    <x v="1"/>
    <s v="GTMSys"/>
    <x v="1"/>
  </r>
  <r>
    <x v="783"/>
    <x v="0"/>
    <s v="Procsys"/>
    <x v="6"/>
  </r>
  <r>
    <x v="784"/>
    <x v="1"/>
    <s v="GTMSys"/>
    <x v="1"/>
  </r>
  <r>
    <x v="785"/>
    <x v="0"/>
    <s v="Lifesys"/>
    <x v="1"/>
  </r>
  <r>
    <x v="786"/>
    <x v="1"/>
    <s v="GTMSys"/>
    <x v="2"/>
  </r>
  <r>
    <x v="787"/>
    <x v="0"/>
    <s v="GTMSys"/>
    <x v="2"/>
  </r>
  <r>
    <x v="788"/>
    <x v="1"/>
    <s v="LearnSys"/>
    <x v="1"/>
  </r>
  <r>
    <x v="789"/>
    <x v="0"/>
    <s v="GTMSys"/>
    <x v="1"/>
  </r>
  <r>
    <x v="790"/>
    <x v="1"/>
    <s v="LearnSys"/>
    <x v="1"/>
  </r>
  <r>
    <x v="791"/>
    <x v="0"/>
    <s v="Finsys"/>
    <x v="1"/>
  </r>
  <r>
    <x v="792"/>
    <x v="1"/>
    <s v="GTMSys"/>
    <x v="2"/>
  </r>
  <r>
    <x v="793"/>
    <x v="1"/>
    <s v="LearnSys"/>
    <x v="0"/>
  </r>
  <r>
    <x v="794"/>
    <x v="1"/>
    <s v="GTMSys"/>
    <x v="0"/>
  </r>
  <r>
    <x v="795"/>
    <x v="0"/>
    <s v="Finsys"/>
    <x v="2"/>
  </r>
  <r>
    <x v="796"/>
    <x v="0"/>
    <s v="GTMSys"/>
    <x v="1"/>
  </r>
  <r>
    <x v="797"/>
    <x v="1"/>
    <s v="GTMSys"/>
    <x v="4"/>
  </r>
  <r>
    <x v="798"/>
    <x v="1"/>
    <s v="GTMSys"/>
    <x v="4"/>
  </r>
  <r>
    <x v="799"/>
    <x v="1"/>
    <s v="GTMSys"/>
    <x v="2"/>
  </r>
  <r>
    <x v="800"/>
    <x v="1"/>
    <s v="GTMSys"/>
    <x v="1"/>
  </r>
  <r>
    <x v="801"/>
    <x v="1"/>
    <s v="GTMSys"/>
    <x v="1"/>
  </r>
  <r>
    <x v="802"/>
    <x v="1"/>
    <s v="GTMSys"/>
    <x v="1"/>
  </r>
  <r>
    <x v="803"/>
    <x v="0"/>
    <s v="GTMSys"/>
    <x v="4"/>
  </r>
  <r>
    <x v="804"/>
    <x v="0"/>
    <s v="GTMSys"/>
    <x v="4"/>
  </r>
  <r>
    <x v="805"/>
    <x v="0"/>
    <s v="GTMSys"/>
    <x v="4"/>
  </r>
  <r>
    <x v="806"/>
    <x v="1"/>
    <s v="GTMSys"/>
    <x v="0"/>
  </r>
  <r>
    <x v="807"/>
    <x v="1"/>
    <s v="LearnSys"/>
    <x v="1"/>
  </r>
  <r>
    <x v="808"/>
    <x v="0"/>
    <s v="LearnSys"/>
    <x v="1"/>
  </r>
  <r>
    <x v="809"/>
    <x v="1"/>
    <s v="LearnSys"/>
    <x v="1"/>
  </r>
  <r>
    <x v="810"/>
    <x v="1"/>
    <s v="GTMSys"/>
    <x v="1"/>
  </r>
  <r>
    <x v="811"/>
    <x v="0"/>
    <s v="ContactSys"/>
    <x v="1"/>
  </r>
  <r>
    <x v="812"/>
    <x v="0"/>
    <s v="GTMSys"/>
    <x v="0"/>
  </r>
  <r>
    <x v="813"/>
    <x v="1"/>
    <s v="GTMSys"/>
    <x v="4"/>
  </r>
  <r>
    <x v="814"/>
    <x v="1"/>
    <s v="Procsys"/>
    <x v="4"/>
  </r>
  <r>
    <x v="815"/>
    <x v="1"/>
    <s v="Finsys"/>
    <x v="1"/>
  </r>
  <r>
    <x v="816"/>
    <x v="0"/>
    <s v="GTMSys"/>
    <x v="2"/>
  </r>
  <r>
    <x v="817"/>
    <x v="1"/>
    <s v="GTMSys"/>
    <x v="2"/>
  </r>
  <r>
    <x v="818"/>
    <x v="0"/>
    <s v="Finsys"/>
    <x v="2"/>
  </r>
  <r>
    <x v="819"/>
    <x v="0"/>
    <s v="Finsys"/>
    <x v="1"/>
  </r>
  <r>
    <x v="820"/>
    <x v="1"/>
    <s v="Finsys"/>
    <x v="1"/>
  </r>
  <r>
    <x v="821"/>
    <x v="0"/>
    <s v="GTMSys"/>
    <x v="3"/>
  </r>
  <r>
    <x v="822"/>
    <x v="1"/>
    <s v="GTMSys"/>
    <x v="2"/>
  </r>
  <r>
    <x v="823"/>
    <x v="1"/>
    <s v="GTMSys"/>
    <x v="4"/>
  </r>
  <r>
    <x v="824"/>
    <x v="0"/>
    <s v="LearnSys"/>
    <x v="1"/>
  </r>
  <r>
    <x v="825"/>
    <x v="0"/>
    <s v="GTMSys"/>
    <x v="0"/>
  </r>
  <r>
    <x v="826"/>
    <x v="1"/>
    <s v="GTMSys"/>
    <x v="8"/>
  </r>
  <r>
    <x v="827"/>
    <x v="1"/>
    <s v="LearnSys"/>
    <x v="1"/>
  </r>
  <r>
    <x v="828"/>
    <x v="0"/>
    <s v="Procsys"/>
    <x v="1"/>
  </r>
  <r>
    <x v="829"/>
    <x v="0"/>
    <s v="Logissys"/>
    <x v="1"/>
  </r>
  <r>
    <x v="830"/>
    <x v="1"/>
    <s v="Procsys"/>
    <x v="1"/>
  </r>
  <r>
    <x v="831"/>
    <x v="0"/>
    <s v="Finsys"/>
    <x v="1"/>
  </r>
  <r>
    <x v="832"/>
    <x v="1"/>
    <s v="GTMSys"/>
    <x v="4"/>
  </r>
  <r>
    <x v="833"/>
    <x v="1"/>
    <s v="LearnSys"/>
    <x v="1"/>
  </r>
  <r>
    <x v="834"/>
    <x v="0"/>
    <s v="LearnSys"/>
    <x v="1"/>
  </r>
  <r>
    <x v="835"/>
    <x v="1"/>
    <s v="LearnSys"/>
    <x v="1"/>
  </r>
  <r>
    <x v="836"/>
    <x v="0"/>
    <s v="Procsys"/>
    <x v="6"/>
  </r>
  <r>
    <x v="837"/>
    <x v="0"/>
    <s v="GTMSys"/>
    <x v="8"/>
  </r>
  <r>
    <x v="838"/>
    <x v="1"/>
    <s v="GTMSys"/>
    <x v="1"/>
  </r>
  <r>
    <x v="839"/>
    <x v="1"/>
    <s v="GTMSys"/>
    <x v="1"/>
  </r>
  <r>
    <x v="840"/>
    <x v="0"/>
    <s v="GTMSys"/>
    <x v="2"/>
  </r>
  <r>
    <x v="841"/>
    <x v="1"/>
    <s v="GTMSys"/>
    <x v="2"/>
  </r>
  <r>
    <x v="842"/>
    <x v="0"/>
    <s v="GTMSys"/>
    <x v="4"/>
  </r>
  <r>
    <x v="843"/>
    <x v="1"/>
    <s v="Lifesys"/>
    <x v="1"/>
  </r>
  <r>
    <x v="844"/>
    <x v="0"/>
    <s v="Lifesys"/>
    <x v="2"/>
  </r>
  <r>
    <x v="845"/>
    <x v="1"/>
    <s v="GTMSys"/>
    <x v="4"/>
  </r>
  <r>
    <x v="846"/>
    <x v="1"/>
    <s v="GTMSys"/>
    <x v="0"/>
  </r>
  <r>
    <x v="847"/>
    <x v="0"/>
    <s v="Lifesys"/>
    <x v="2"/>
  </r>
  <r>
    <x v="848"/>
    <x v="0"/>
    <s v="GTMSys"/>
    <x v="1"/>
  </r>
  <r>
    <x v="849"/>
    <x v="1"/>
    <s v="Procsys"/>
    <x v="1"/>
  </r>
  <r>
    <x v="850"/>
    <x v="0"/>
    <s v="Lifesys"/>
    <x v="1"/>
  </r>
  <r>
    <x v="851"/>
    <x v="0"/>
    <s v="GTMSys"/>
    <x v="1"/>
  </r>
  <r>
    <x v="852"/>
    <x v="1"/>
    <s v="ContactSys"/>
    <x v="1"/>
  </r>
  <r>
    <x v="853"/>
    <x v="0"/>
    <s v="Lifesys"/>
    <x v="2"/>
  </r>
  <r>
    <x v="854"/>
    <x v="1"/>
    <s v="Finsys"/>
    <x v="2"/>
  </r>
  <r>
    <x v="855"/>
    <x v="0"/>
    <s v="Procsys"/>
    <x v="1"/>
  </r>
  <r>
    <x v="856"/>
    <x v="1"/>
    <s v="GTMSys"/>
    <x v="4"/>
  </r>
  <r>
    <x v="857"/>
    <x v="1"/>
    <s v="GTMSys"/>
    <x v="1"/>
  </r>
  <r>
    <x v="858"/>
    <x v="0"/>
    <s v="GTMSys"/>
    <x v="2"/>
  </r>
  <r>
    <x v="859"/>
    <x v="0"/>
    <s v="GTMSys"/>
    <x v="8"/>
  </r>
  <r>
    <x v="860"/>
    <x v="0"/>
    <s v="Lifesys"/>
    <x v="1"/>
  </r>
  <r>
    <x v="861"/>
    <x v="1"/>
    <s v="Finsys"/>
    <x v="2"/>
  </r>
  <r>
    <x v="862"/>
    <x v="0"/>
    <s v="Procsys"/>
    <x v="1"/>
  </r>
  <r>
    <x v="863"/>
    <x v="1"/>
    <s v="GTMSys"/>
    <x v="1"/>
  </r>
  <r>
    <x v="864"/>
    <x v="0"/>
    <s v="LearnSys"/>
    <x v="1"/>
  </r>
  <r>
    <x v="865"/>
    <x v="1"/>
    <s v="Procsys"/>
    <x v="1"/>
  </r>
  <r>
    <x v="866"/>
    <x v="1"/>
    <s v="GTMSys"/>
    <x v="4"/>
  </r>
  <r>
    <x v="867"/>
    <x v="0"/>
    <s v="GTMSys"/>
    <x v="8"/>
  </r>
  <r>
    <x v="868"/>
    <x v="1"/>
    <s v="GTMSys"/>
    <x v="2"/>
  </r>
  <r>
    <x v="869"/>
    <x v="1"/>
    <s v="Procsys"/>
    <x v="1"/>
  </r>
  <r>
    <x v="870"/>
    <x v="0"/>
    <s v="GTMSys"/>
    <x v="1"/>
  </r>
  <r>
    <x v="871"/>
    <x v="0"/>
    <s v="Procsys"/>
    <x v="6"/>
  </r>
  <r>
    <x v="872"/>
    <x v="1"/>
    <s v="Procsys"/>
    <x v="1"/>
  </r>
  <r>
    <x v="873"/>
    <x v="0"/>
    <s v="Finsys"/>
    <x v="1"/>
  </r>
  <r>
    <x v="874"/>
    <x v="0"/>
    <s v="GTMSys"/>
    <x v="0"/>
  </r>
  <r>
    <x v="875"/>
    <x v="1"/>
    <s v="LearnSys"/>
    <x v="0"/>
  </r>
  <r>
    <x v="876"/>
    <x v="0"/>
    <s v="GTMSys"/>
    <x v="1"/>
  </r>
  <r>
    <x v="877"/>
    <x v="1"/>
    <s v="Logissys"/>
    <x v="1"/>
  </r>
  <r>
    <x v="878"/>
    <x v="1"/>
    <s v="Logissys"/>
    <x v="1"/>
  </r>
  <r>
    <x v="879"/>
    <x v="1"/>
    <s v="Lifesys"/>
    <x v="1"/>
  </r>
  <r>
    <x v="880"/>
    <x v="0"/>
    <s v="GTMSys"/>
    <x v="4"/>
  </r>
  <r>
    <x v="881"/>
    <x v="1"/>
    <s v="Procsys"/>
    <x v="6"/>
  </r>
  <r>
    <x v="882"/>
    <x v="1"/>
    <s v="GTMSys"/>
    <x v="4"/>
  </r>
  <r>
    <x v="883"/>
    <x v="1"/>
    <s v="LearnSys"/>
    <x v="1"/>
  </r>
  <r>
    <x v="884"/>
    <x v="0"/>
    <s v="GTMSys"/>
    <x v="1"/>
  </r>
  <r>
    <x v="885"/>
    <x v="1"/>
    <s v="Procsys"/>
    <x v="7"/>
  </r>
  <r>
    <x v="886"/>
    <x v="1"/>
    <s v="GTMSys"/>
    <x v="0"/>
  </r>
  <r>
    <x v="887"/>
    <x v="1"/>
    <s v="Finsys"/>
    <x v="2"/>
  </r>
  <r>
    <x v="888"/>
    <x v="0"/>
    <s v="GTMSys"/>
    <x v="3"/>
  </r>
  <r>
    <x v="889"/>
    <x v="0"/>
    <s v="LearnSys"/>
    <x v="1"/>
  </r>
  <r>
    <x v="890"/>
    <x v="1"/>
    <s v="GTMSys"/>
    <x v="1"/>
  </r>
  <r>
    <x v="891"/>
    <x v="1"/>
    <s v="LearnSys"/>
    <x v="1"/>
  </r>
  <r>
    <x v="892"/>
    <x v="1"/>
    <s v="GTMSys"/>
    <x v="0"/>
  </r>
  <r>
    <x v="893"/>
    <x v="0"/>
    <s v="LearnSys"/>
    <x v="0"/>
  </r>
  <r>
    <x v="894"/>
    <x v="0"/>
    <s v="LearnSys"/>
    <x v="1"/>
  </r>
  <r>
    <x v="895"/>
    <x v="1"/>
    <s v="Procsys"/>
    <x v="1"/>
  </r>
  <r>
    <x v="896"/>
    <x v="1"/>
    <s v="Lifesys"/>
    <x v="1"/>
  </r>
  <r>
    <x v="897"/>
    <x v="0"/>
    <s v="Finsys"/>
    <x v="2"/>
  </r>
  <r>
    <x v="898"/>
    <x v="1"/>
    <s v="GTMSys"/>
    <x v="4"/>
  </r>
  <r>
    <x v="899"/>
    <x v="1"/>
    <s v="LearnSys"/>
    <x v="1"/>
  </r>
  <r>
    <x v="900"/>
    <x v="1"/>
    <s v="GTMSys"/>
    <x v="1"/>
  </r>
  <r>
    <x v="901"/>
    <x v="1"/>
    <s v="GTMSys"/>
    <x v="8"/>
  </r>
  <r>
    <x v="902"/>
    <x v="0"/>
    <s v="Lifesys"/>
    <x v="2"/>
  </r>
  <r>
    <x v="903"/>
    <x v="0"/>
    <s v="Procsys"/>
    <x v="6"/>
  </r>
  <r>
    <x v="904"/>
    <x v="0"/>
    <s v="Finsys"/>
    <x v="2"/>
  </r>
  <r>
    <x v="905"/>
    <x v="0"/>
    <s v="Logissys"/>
    <x v="1"/>
  </r>
  <r>
    <x v="906"/>
    <x v="1"/>
    <s v="Finsys"/>
    <x v="2"/>
  </r>
  <r>
    <x v="907"/>
    <x v="1"/>
    <s v="GTMSys"/>
    <x v="4"/>
  </r>
  <r>
    <x v="908"/>
    <x v="0"/>
    <s v="Finsys"/>
    <x v="2"/>
  </r>
  <r>
    <x v="909"/>
    <x v="1"/>
    <s v="LearnSys"/>
    <x v="1"/>
  </r>
  <r>
    <x v="910"/>
    <x v="0"/>
    <s v="Lifesys"/>
    <x v="2"/>
  </r>
  <r>
    <x v="911"/>
    <x v="0"/>
    <s v="GTMSys"/>
    <x v="1"/>
  </r>
  <r>
    <x v="912"/>
    <x v="0"/>
    <s v="GTMSys"/>
    <x v="2"/>
  </r>
  <r>
    <x v="913"/>
    <x v="0"/>
    <s v="Procsys"/>
    <x v="1"/>
  </r>
  <r>
    <x v="914"/>
    <x v="0"/>
    <s v="GTMSys"/>
    <x v="1"/>
  </r>
  <r>
    <x v="915"/>
    <x v="0"/>
    <s v="Finsys"/>
    <x v="1"/>
  </r>
  <r>
    <x v="916"/>
    <x v="0"/>
    <s v="Procsys"/>
    <x v="1"/>
  </r>
  <r>
    <x v="917"/>
    <x v="0"/>
    <s v="ContactSys"/>
    <x v="1"/>
  </r>
  <r>
    <x v="918"/>
    <x v="1"/>
    <s v="Finsys"/>
    <x v="2"/>
  </r>
  <r>
    <x v="919"/>
    <x v="1"/>
    <s v="Finsys"/>
    <x v="2"/>
  </r>
  <r>
    <x v="920"/>
    <x v="1"/>
    <s v="LearnSys"/>
    <x v="1"/>
  </r>
  <r>
    <x v="921"/>
    <x v="0"/>
    <s v="GTMSys"/>
    <x v="4"/>
  </r>
  <r>
    <x v="922"/>
    <x v="1"/>
    <s v="LearnSys"/>
    <x v="1"/>
  </r>
  <r>
    <x v="923"/>
    <x v="0"/>
    <s v="GTMSys"/>
    <x v="3"/>
  </r>
  <r>
    <x v="924"/>
    <x v="0"/>
    <s v="Lifesys"/>
    <x v="1"/>
  </r>
  <r>
    <x v="925"/>
    <x v="1"/>
    <s v="Finsys"/>
    <x v="2"/>
  </r>
  <r>
    <x v="926"/>
    <x v="1"/>
    <s v="Lifesys"/>
    <x v="2"/>
  </r>
  <r>
    <x v="927"/>
    <x v="0"/>
    <s v="Procsys"/>
    <x v="6"/>
  </r>
  <r>
    <x v="928"/>
    <x v="1"/>
    <s v="LearnSys"/>
    <x v="1"/>
  </r>
  <r>
    <x v="929"/>
    <x v="0"/>
    <s v="GTMSys"/>
    <x v="4"/>
  </r>
  <r>
    <x v="930"/>
    <x v="0"/>
    <s v="LearnSys"/>
    <x v="1"/>
  </r>
  <r>
    <x v="931"/>
    <x v="0"/>
    <s v="GTMSys"/>
    <x v="4"/>
  </r>
  <r>
    <x v="932"/>
    <x v="1"/>
    <s v="LearnSys"/>
    <x v="1"/>
  </r>
  <r>
    <x v="933"/>
    <x v="0"/>
    <s v="Finsys"/>
    <x v="1"/>
  </r>
  <r>
    <x v="934"/>
    <x v="1"/>
    <s v="GTMSys"/>
    <x v="4"/>
  </r>
  <r>
    <x v="935"/>
    <x v="0"/>
    <s v="GTMSys"/>
    <x v="4"/>
  </r>
  <r>
    <x v="936"/>
    <x v="1"/>
    <s v="Procsys"/>
    <x v="1"/>
  </r>
  <r>
    <x v="937"/>
    <x v="0"/>
    <s v="GTMSys"/>
    <x v="1"/>
  </r>
  <r>
    <x v="938"/>
    <x v="1"/>
    <s v="GTMSys"/>
    <x v="4"/>
  </r>
  <r>
    <x v="939"/>
    <x v="1"/>
    <s v="GTMSys"/>
    <x v="1"/>
  </r>
  <r>
    <x v="940"/>
    <x v="0"/>
    <s v="GTMSys"/>
    <x v="4"/>
  </r>
  <r>
    <x v="941"/>
    <x v="1"/>
    <s v="Lifesys"/>
    <x v="1"/>
  </r>
  <r>
    <x v="942"/>
    <x v="1"/>
    <s v="GTMSys"/>
    <x v="4"/>
  </r>
  <r>
    <x v="943"/>
    <x v="1"/>
    <s v="Lifesys"/>
    <x v="2"/>
  </r>
  <r>
    <x v="944"/>
    <x v="0"/>
    <s v="Finsys"/>
    <x v="1"/>
  </r>
  <r>
    <x v="945"/>
    <x v="1"/>
    <s v="Procsys"/>
    <x v="6"/>
  </r>
  <r>
    <x v="946"/>
    <x v="0"/>
    <s v="Procsys"/>
    <x v="1"/>
  </r>
  <r>
    <x v="947"/>
    <x v="0"/>
    <s v="GTMSys"/>
    <x v="8"/>
  </r>
  <r>
    <x v="948"/>
    <x v="1"/>
    <s v="Lifesys"/>
    <x v="2"/>
  </r>
  <r>
    <x v="949"/>
    <x v="0"/>
    <s v="GTMSys"/>
    <x v="4"/>
  </r>
  <r>
    <x v="950"/>
    <x v="1"/>
    <s v="Lifesys"/>
    <x v="1"/>
  </r>
  <r>
    <x v="951"/>
    <x v="1"/>
    <s v="GTMSys"/>
    <x v="4"/>
  </r>
  <r>
    <x v="952"/>
    <x v="0"/>
    <s v="GTMSys"/>
    <x v="1"/>
  </r>
  <r>
    <x v="953"/>
    <x v="0"/>
    <s v="GTMSys"/>
    <x v="1"/>
  </r>
  <r>
    <x v="954"/>
    <x v="0"/>
    <s v="GTMSys"/>
    <x v="1"/>
  </r>
  <r>
    <x v="955"/>
    <x v="0"/>
    <s v="Lifesys"/>
    <x v="2"/>
  </r>
  <r>
    <x v="956"/>
    <x v="0"/>
    <s v="GTMSys"/>
    <x v="1"/>
  </r>
  <r>
    <x v="957"/>
    <x v="0"/>
    <s v="GTMSys"/>
    <x v="3"/>
  </r>
  <r>
    <x v="958"/>
    <x v="0"/>
    <s v="LearnSys"/>
    <x v="0"/>
  </r>
  <r>
    <x v="959"/>
    <x v="0"/>
    <s v="Procsys"/>
    <x v="1"/>
  </r>
  <r>
    <x v="960"/>
    <x v="0"/>
    <s v="LearnSys"/>
    <x v="1"/>
  </r>
  <r>
    <x v="961"/>
    <x v="1"/>
    <s v="Procsys"/>
    <x v="5"/>
  </r>
  <r>
    <x v="962"/>
    <x v="0"/>
    <s v="Finsys"/>
    <x v="1"/>
  </r>
  <r>
    <x v="963"/>
    <x v="1"/>
    <s v="Procsys"/>
    <x v="1"/>
  </r>
  <r>
    <x v="964"/>
    <x v="0"/>
    <s v="GTMSys"/>
    <x v="0"/>
  </r>
  <r>
    <x v="965"/>
    <x v="0"/>
    <s v="Finsys"/>
    <x v="1"/>
  </r>
  <r>
    <x v="966"/>
    <x v="0"/>
    <s v="ContactSys"/>
    <x v="1"/>
  </r>
  <r>
    <x v="967"/>
    <x v="1"/>
    <s v="GTMSys"/>
    <x v="2"/>
  </r>
  <r>
    <x v="968"/>
    <x v="0"/>
    <s v="GTMSys"/>
    <x v="1"/>
  </r>
  <r>
    <x v="969"/>
    <x v="0"/>
    <s v="Finsys"/>
    <x v="1"/>
  </r>
  <r>
    <x v="970"/>
    <x v="1"/>
    <s v="LearnSys"/>
    <x v="1"/>
  </r>
  <r>
    <x v="971"/>
    <x v="1"/>
    <s v="GTMSys"/>
    <x v="0"/>
  </r>
  <r>
    <x v="972"/>
    <x v="1"/>
    <s v="ContactSys"/>
    <x v="1"/>
  </r>
  <r>
    <x v="973"/>
    <x v="1"/>
    <s v="Procsys"/>
    <x v="1"/>
  </r>
  <r>
    <x v="974"/>
    <x v="1"/>
    <s v="GTMSys"/>
    <x v="1"/>
  </r>
  <r>
    <x v="975"/>
    <x v="1"/>
    <s v="GTMSys"/>
    <x v="4"/>
  </r>
  <r>
    <x v="976"/>
    <x v="0"/>
    <s v="GTMSys"/>
    <x v="1"/>
  </r>
  <r>
    <x v="977"/>
    <x v="0"/>
    <s v="GTMSys"/>
    <x v="0"/>
  </r>
  <r>
    <x v="978"/>
    <x v="1"/>
    <s v="LearnSys"/>
    <x v="1"/>
  </r>
  <r>
    <x v="979"/>
    <x v="0"/>
    <s v="Logissys"/>
    <x v="1"/>
  </r>
  <r>
    <x v="980"/>
    <x v="0"/>
    <s v="Finsys"/>
    <x v="1"/>
  </r>
  <r>
    <x v="981"/>
    <x v="1"/>
    <s v="Procsys"/>
    <x v="6"/>
  </r>
  <r>
    <x v="982"/>
    <x v="0"/>
    <s v="GTMSys"/>
    <x v="8"/>
  </r>
  <r>
    <x v="983"/>
    <x v="0"/>
    <s v="Lifesys"/>
    <x v="2"/>
  </r>
  <r>
    <x v="984"/>
    <x v="0"/>
    <s v="Lifesys"/>
    <x v="2"/>
  </r>
  <r>
    <x v="985"/>
    <x v="1"/>
    <s v="GTMSys"/>
    <x v="4"/>
  </r>
  <r>
    <x v="986"/>
    <x v="0"/>
    <s v="GTMSys"/>
    <x v="1"/>
  </r>
  <r>
    <x v="987"/>
    <x v="1"/>
    <s v="GTMSys"/>
    <x v="1"/>
  </r>
  <r>
    <x v="988"/>
    <x v="0"/>
    <s v="GTMSys"/>
    <x v="4"/>
  </r>
  <r>
    <x v="989"/>
    <x v="1"/>
    <s v="Procsys"/>
    <x v="1"/>
  </r>
  <r>
    <x v="990"/>
    <x v="0"/>
    <s v="Procsys"/>
    <x v="6"/>
  </r>
  <r>
    <x v="991"/>
    <x v="0"/>
    <s v="Finsys"/>
    <x v="1"/>
  </r>
  <r>
    <x v="992"/>
    <x v="0"/>
    <s v="GTMSys"/>
    <x v="2"/>
  </r>
  <r>
    <x v="993"/>
    <x v="0"/>
    <s v="Lifesys"/>
    <x v="2"/>
  </r>
  <r>
    <x v="994"/>
    <x v="0"/>
    <s v="Procsys"/>
    <x v="6"/>
  </r>
  <r>
    <x v="995"/>
    <x v="1"/>
    <s v="Lifesys"/>
    <x v="1"/>
  </r>
  <r>
    <x v="996"/>
    <x v="0"/>
    <s v="GTMSys"/>
    <x v="1"/>
  </r>
  <r>
    <x v="997"/>
    <x v="0"/>
    <s v="LearnSys"/>
    <x v="1"/>
  </r>
  <r>
    <x v="998"/>
    <x v="1"/>
    <s v="GTMSys"/>
    <x v="1"/>
  </r>
  <r>
    <x v="999"/>
    <x v="1"/>
    <s v="LearnSys"/>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n v="10.29"/>
    <x v="0"/>
  </r>
  <r>
    <n v="2"/>
    <x v="1"/>
    <n v="11.42"/>
    <x v="0"/>
  </r>
  <r>
    <n v="3"/>
    <x v="0"/>
    <n v="5.63"/>
    <x v="1"/>
  </r>
  <r>
    <n v="4"/>
    <x v="1"/>
    <n v="10.17"/>
    <x v="0"/>
  </r>
  <r>
    <n v="5"/>
    <x v="1"/>
    <n v="10.6"/>
    <x v="0"/>
  </r>
  <r>
    <n v="6"/>
    <x v="0"/>
    <n v="6.8"/>
    <x v="2"/>
  </r>
  <r>
    <n v="7"/>
    <x v="0"/>
    <n v="5.25"/>
    <x v="1"/>
  </r>
  <r>
    <n v="8"/>
    <x v="0"/>
    <n v="7.3"/>
    <x v="2"/>
  </r>
  <r>
    <n v="9"/>
    <x v="0"/>
    <n v="6.53"/>
    <x v="2"/>
  </r>
  <r>
    <n v="10"/>
    <x v="0"/>
    <n v="9.69"/>
    <x v="0"/>
  </r>
  <r>
    <n v="11"/>
    <x v="1"/>
    <n v="6.74"/>
    <x v="2"/>
  </r>
  <r>
    <n v="12"/>
    <x v="0"/>
    <n v="11.45"/>
    <x v="0"/>
  </r>
  <r>
    <n v="13"/>
    <x v="0"/>
    <n v="5.85"/>
    <x v="1"/>
  </r>
  <r>
    <n v="14"/>
    <x v="0"/>
    <n v="7.68"/>
    <x v="2"/>
  </r>
  <r>
    <n v="15"/>
    <x v="0"/>
    <n v="7.69"/>
    <x v="2"/>
  </r>
  <r>
    <n v="16"/>
    <x v="1"/>
    <n v="7.88"/>
    <x v="2"/>
  </r>
  <r>
    <n v="17"/>
    <x v="0"/>
    <n v="9.67"/>
    <x v="0"/>
  </r>
  <r>
    <n v="18"/>
    <x v="0"/>
    <n v="4.16"/>
    <x v="1"/>
  </r>
  <r>
    <n v="19"/>
    <x v="0"/>
    <n v="7.68"/>
    <x v="2"/>
  </r>
  <r>
    <n v="20"/>
    <x v="1"/>
    <n v="10.8"/>
    <x v="0"/>
  </r>
  <r>
    <n v="21"/>
    <x v="1"/>
    <n v="6.89"/>
    <x v="2"/>
  </r>
  <r>
    <n v="22"/>
    <x v="0"/>
    <n v="8.01"/>
    <x v="0"/>
  </r>
  <r>
    <n v="23"/>
    <x v="0"/>
    <n v="9.36"/>
    <x v="0"/>
  </r>
  <r>
    <n v="24"/>
    <x v="0"/>
    <n v="6.71"/>
    <x v="2"/>
  </r>
  <r>
    <n v="25"/>
    <x v="1"/>
    <n v="9.85"/>
    <x v="0"/>
  </r>
  <r>
    <n v="26"/>
    <x v="1"/>
    <n v="6.82"/>
    <x v="2"/>
  </r>
  <r>
    <n v="27"/>
    <x v="0"/>
    <n v="5.96"/>
    <x v="1"/>
  </r>
  <r>
    <n v="28"/>
    <x v="0"/>
    <n v="8.36"/>
    <x v="0"/>
  </r>
  <r>
    <n v="29"/>
    <x v="1"/>
    <n v="9.43"/>
    <x v="0"/>
  </r>
  <r>
    <n v="30"/>
    <x v="0"/>
    <n v="5.5"/>
    <x v="1"/>
  </r>
  <r>
    <n v="31"/>
    <x v="0"/>
    <n v="6.97"/>
    <x v="2"/>
  </r>
  <r>
    <n v="32"/>
    <x v="0"/>
    <n v="8.73"/>
    <x v="0"/>
  </r>
  <r>
    <n v="33"/>
    <x v="0"/>
    <n v="6.08"/>
    <x v="2"/>
  </r>
  <r>
    <n v="34"/>
    <x v="1"/>
    <n v="6.53"/>
    <x v="2"/>
  </r>
  <r>
    <n v="35"/>
    <x v="0"/>
    <n v="5.92"/>
    <x v="1"/>
  </r>
  <r>
    <n v="36"/>
    <x v="0"/>
    <n v="8.7200000000000006"/>
    <x v="0"/>
  </r>
  <r>
    <n v="37"/>
    <x v="0"/>
    <n v="7.35"/>
    <x v="2"/>
  </r>
  <r>
    <n v="38"/>
    <x v="0"/>
    <n v="6.35"/>
    <x v="2"/>
  </r>
  <r>
    <n v="39"/>
    <x v="1"/>
    <n v="8.1199999999999992"/>
    <x v="0"/>
  </r>
  <r>
    <n v="40"/>
    <x v="0"/>
    <n v="6.04"/>
    <x v="2"/>
  </r>
  <r>
    <n v="41"/>
    <x v="1"/>
    <n v="6.14"/>
    <x v="2"/>
  </r>
  <r>
    <n v="42"/>
    <x v="1"/>
    <n v="9.32"/>
    <x v="0"/>
  </r>
  <r>
    <n v="43"/>
    <x v="1"/>
    <n v="7.32"/>
    <x v="2"/>
  </r>
  <r>
    <n v="44"/>
    <x v="1"/>
    <n v="7.42"/>
    <x v="2"/>
  </r>
  <r>
    <n v="45"/>
    <x v="1"/>
    <n v="5.69"/>
    <x v="1"/>
  </r>
  <r>
    <n v="46"/>
    <x v="0"/>
    <n v="10.58"/>
    <x v="0"/>
  </r>
  <r>
    <n v="47"/>
    <x v="0"/>
    <n v="6.07"/>
    <x v="2"/>
  </r>
  <r>
    <n v="48"/>
    <x v="0"/>
    <n v="5.77"/>
    <x v="1"/>
  </r>
  <r>
    <n v="49"/>
    <x v="0"/>
    <n v="10.039999999999999"/>
    <x v="0"/>
  </r>
  <r>
    <n v="50"/>
    <x v="0"/>
    <n v="7.19"/>
    <x v="2"/>
  </r>
  <r>
    <n v="51"/>
    <x v="1"/>
    <n v="7.18"/>
    <x v="2"/>
  </r>
  <r>
    <n v="52"/>
    <x v="0"/>
    <n v="8.5500000000000007"/>
    <x v="0"/>
  </r>
  <r>
    <n v="53"/>
    <x v="0"/>
    <n v="8.86"/>
    <x v="0"/>
  </r>
  <r>
    <n v="54"/>
    <x v="1"/>
    <n v="9.8000000000000007"/>
    <x v="0"/>
  </r>
  <r>
    <n v="55"/>
    <x v="1"/>
    <n v="7.08"/>
    <x v="2"/>
  </r>
  <r>
    <n v="56"/>
    <x v="1"/>
    <n v="10.62"/>
    <x v="0"/>
  </r>
  <r>
    <n v="57"/>
    <x v="0"/>
    <n v="4.09"/>
    <x v="1"/>
  </r>
  <r>
    <n v="58"/>
    <x v="0"/>
    <n v="10.69"/>
    <x v="0"/>
  </r>
  <r>
    <n v="59"/>
    <x v="0"/>
    <n v="6.39"/>
    <x v="2"/>
  </r>
  <r>
    <n v="60"/>
    <x v="1"/>
    <n v="7.56"/>
    <x v="2"/>
  </r>
  <r>
    <n v="61"/>
    <x v="0"/>
    <n v="4.97"/>
    <x v="1"/>
  </r>
  <r>
    <n v="62"/>
    <x v="0"/>
    <n v="10.09"/>
    <x v="0"/>
  </r>
  <r>
    <n v="63"/>
    <x v="1"/>
    <n v="8.43"/>
    <x v="0"/>
  </r>
  <r>
    <n v="64"/>
    <x v="0"/>
    <n v="5.85"/>
    <x v="1"/>
  </r>
  <r>
    <n v="65"/>
    <x v="1"/>
    <n v="7.48"/>
    <x v="2"/>
  </r>
  <r>
    <n v="66"/>
    <x v="1"/>
    <n v="11.7"/>
    <x v="0"/>
  </r>
  <r>
    <n v="67"/>
    <x v="0"/>
    <n v="10.18"/>
    <x v="0"/>
  </r>
  <r>
    <n v="68"/>
    <x v="0"/>
    <n v="11.17"/>
    <x v="0"/>
  </r>
  <r>
    <n v="69"/>
    <x v="1"/>
    <n v="6.1"/>
    <x v="2"/>
  </r>
  <r>
    <n v="70"/>
    <x v="1"/>
    <n v="9.25"/>
    <x v="0"/>
  </r>
  <r>
    <n v="71"/>
    <x v="1"/>
    <n v="10.79"/>
    <x v="0"/>
  </r>
  <r>
    <n v="72"/>
    <x v="0"/>
    <n v="7.38"/>
    <x v="2"/>
  </r>
  <r>
    <n v="73"/>
    <x v="0"/>
    <n v="7.92"/>
    <x v="2"/>
  </r>
  <r>
    <n v="74"/>
    <x v="0"/>
    <n v="8.19"/>
    <x v="0"/>
  </r>
  <r>
    <n v="75"/>
    <x v="1"/>
    <n v="9.31"/>
    <x v="0"/>
  </r>
  <r>
    <n v="76"/>
    <x v="1"/>
    <n v="6.96"/>
    <x v="2"/>
  </r>
  <r>
    <n v="77"/>
    <x v="1"/>
    <n v="8.5"/>
    <x v="0"/>
  </r>
  <r>
    <n v="78"/>
    <x v="0"/>
    <n v="9.0299999999999994"/>
    <x v="0"/>
  </r>
  <r>
    <n v="79"/>
    <x v="1"/>
    <n v="9.39"/>
    <x v="0"/>
  </r>
  <r>
    <n v="80"/>
    <x v="0"/>
    <n v="4.8899999999999997"/>
    <x v="1"/>
  </r>
  <r>
    <n v="81"/>
    <x v="0"/>
    <n v="10.48"/>
    <x v="0"/>
  </r>
  <r>
    <n v="82"/>
    <x v="1"/>
    <n v="8.31"/>
    <x v="0"/>
  </r>
  <r>
    <n v="83"/>
    <x v="1"/>
    <n v="7.5"/>
    <x v="2"/>
  </r>
  <r>
    <n v="84"/>
    <x v="1"/>
    <n v="7.64"/>
    <x v="2"/>
  </r>
  <r>
    <n v="85"/>
    <x v="1"/>
    <n v="10.19"/>
    <x v="0"/>
  </r>
  <r>
    <n v="86"/>
    <x v="0"/>
    <n v="8.1999999999999993"/>
    <x v="0"/>
  </r>
  <r>
    <n v="87"/>
    <x v="0"/>
    <n v="4.49"/>
    <x v="1"/>
  </r>
  <r>
    <n v="88"/>
    <x v="0"/>
    <n v="6.76"/>
    <x v="2"/>
  </r>
  <r>
    <n v="89"/>
    <x v="0"/>
    <n v="12.99"/>
    <x v="0"/>
  </r>
  <r>
    <n v="90"/>
    <x v="1"/>
    <n v="8.9600000000000009"/>
    <x v="0"/>
  </r>
  <r>
    <n v="91"/>
    <x v="1"/>
    <n v="9.61"/>
    <x v="0"/>
  </r>
  <r>
    <n v="92"/>
    <x v="0"/>
    <n v="5.96"/>
    <x v="1"/>
  </r>
  <r>
    <n v="93"/>
    <x v="0"/>
    <n v="7.87"/>
    <x v="2"/>
  </r>
  <r>
    <n v="94"/>
    <x v="0"/>
    <n v="11.7"/>
    <x v="0"/>
  </r>
  <r>
    <n v="95"/>
    <x v="0"/>
    <n v="6.69"/>
    <x v="2"/>
  </r>
  <r>
    <n v="96"/>
    <x v="0"/>
    <n v="8.17"/>
    <x v="0"/>
  </r>
  <r>
    <n v="97"/>
    <x v="0"/>
    <n v="9.3000000000000007"/>
    <x v="0"/>
  </r>
  <r>
    <n v="98"/>
    <x v="0"/>
    <n v="5.52"/>
    <x v="1"/>
  </r>
  <r>
    <n v="99"/>
    <x v="0"/>
    <n v="9.44"/>
    <x v="0"/>
  </r>
  <r>
    <n v="100"/>
    <x v="0"/>
    <n v="7.19"/>
    <x v="2"/>
  </r>
  <r>
    <n v="101"/>
    <x v="0"/>
    <n v="7.52"/>
    <x v="2"/>
  </r>
  <r>
    <n v="102"/>
    <x v="0"/>
    <n v="9.06"/>
    <x v="0"/>
  </r>
  <r>
    <n v="103"/>
    <x v="1"/>
    <n v="8.2200000000000006"/>
    <x v="0"/>
  </r>
  <r>
    <n v="104"/>
    <x v="0"/>
    <n v="5.78"/>
    <x v="1"/>
  </r>
  <r>
    <n v="105"/>
    <x v="0"/>
    <n v="12.18"/>
    <x v="0"/>
  </r>
  <r>
    <n v="106"/>
    <x v="1"/>
    <n v="10.119999999999999"/>
    <x v="0"/>
  </r>
  <r>
    <n v="107"/>
    <x v="0"/>
    <n v="6.29"/>
    <x v="2"/>
  </r>
  <r>
    <n v="108"/>
    <x v="1"/>
    <n v="6.85"/>
    <x v="2"/>
  </r>
  <r>
    <n v="109"/>
    <x v="1"/>
    <n v="8.06"/>
    <x v="0"/>
  </r>
  <r>
    <n v="110"/>
    <x v="0"/>
    <n v="10.09"/>
    <x v="0"/>
  </r>
  <r>
    <n v="111"/>
    <x v="0"/>
    <n v="7.28"/>
    <x v="2"/>
  </r>
  <r>
    <n v="112"/>
    <x v="1"/>
    <n v="9.0299999999999994"/>
    <x v="0"/>
  </r>
  <r>
    <n v="113"/>
    <x v="1"/>
    <n v="8.1"/>
    <x v="0"/>
  </r>
  <r>
    <n v="114"/>
    <x v="0"/>
    <n v="7.16"/>
    <x v="2"/>
  </r>
  <r>
    <n v="115"/>
    <x v="1"/>
    <n v="5.89"/>
    <x v="1"/>
  </r>
  <r>
    <n v="116"/>
    <x v="1"/>
    <n v="5.17"/>
    <x v="1"/>
  </r>
  <r>
    <n v="117"/>
    <x v="1"/>
    <n v="10.28"/>
    <x v="0"/>
  </r>
  <r>
    <n v="118"/>
    <x v="0"/>
    <n v="11.55"/>
    <x v="0"/>
  </r>
  <r>
    <n v="119"/>
    <x v="0"/>
    <n v="6.06"/>
    <x v="2"/>
  </r>
  <r>
    <n v="120"/>
    <x v="0"/>
    <n v="5.67"/>
    <x v="1"/>
  </r>
  <r>
    <n v="121"/>
    <x v="0"/>
    <n v="4.91"/>
    <x v="1"/>
  </r>
  <r>
    <n v="122"/>
    <x v="0"/>
    <n v="7.85"/>
    <x v="2"/>
  </r>
  <r>
    <n v="123"/>
    <x v="1"/>
    <n v="9.2100000000000009"/>
    <x v="0"/>
  </r>
  <r>
    <n v="124"/>
    <x v="0"/>
    <n v="6.15"/>
    <x v="2"/>
  </r>
  <r>
    <n v="125"/>
    <x v="0"/>
    <n v="3.77"/>
    <x v="1"/>
  </r>
  <r>
    <n v="126"/>
    <x v="0"/>
    <n v="8.5"/>
    <x v="0"/>
  </r>
  <r>
    <n v="127"/>
    <x v="0"/>
    <n v="6.8"/>
    <x v="2"/>
  </r>
  <r>
    <n v="128"/>
    <x v="0"/>
    <n v="5.54"/>
    <x v="1"/>
  </r>
  <r>
    <n v="129"/>
    <x v="0"/>
    <n v="9.02"/>
    <x v="0"/>
  </r>
  <r>
    <n v="130"/>
    <x v="0"/>
    <n v="9.5"/>
    <x v="0"/>
  </r>
  <r>
    <n v="131"/>
    <x v="1"/>
    <n v="6.88"/>
    <x v="2"/>
  </r>
  <r>
    <n v="132"/>
    <x v="0"/>
    <n v="8.2799999999999994"/>
    <x v="0"/>
  </r>
  <r>
    <n v="133"/>
    <x v="0"/>
    <n v="9.31"/>
    <x v="0"/>
  </r>
  <r>
    <n v="134"/>
    <x v="0"/>
    <n v="8.35"/>
    <x v="0"/>
  </r>
  <r>
    <n v="135"/>
    <x v="0"/>
    <n v="11.24"/>
    <x v="0"/>
  </r>
  <r>
    <n v="136"/>
    <x v="1"/>
    <n v="7.6"/>
    <x v="2"/>
  </r>
  <r>
    <n v="137"/>
    <x v="1"/>
    <n v="9.81"/>
    <x v="0"/>
  </r>
  <r>
    <n v="138"/>
    <x v="0"/>
    <n v="6.08"/>
    <x v="2"/>
  </r>
  <r>
    <n v="139"/>
    <x v="1"/>
    <n v="5.08"/>
    <x v="1"/>
  </r>
  <r>
    <n v="140"/>
    <x v="0"/>
    <n v="6.21"/>
    <x v="2"/>
  </r>
  <r>
    <n v="141"/>
    <x v="1"/>
    <n v="4.38"/>
    <x v="1"/>
  </r>
  <r>
    <n v="142"/>
    <x v="0"/>
    <n v="10.85"/>
    <x v="0"/>
  </r>
  <r>
    <n v="143"/>
    <x v="1"/>
    <n v="5.39"/>
    <x v="1"/>
  </r>
  <r>
    <n v="144"/>
    <x v="0"/>
    <n v="9.89"/>
    <x v="0"/>
  </r>
  <r>
    <n v="145"/>
    <x v="1"/>
    <n v="7.53"/>
    <x v="2"/>
  </r>
  <r>
    <n v="146"/>
    <x v="1"/>
    <n v="9.3699999999999992"/>
    <x v="0"/>
  </r>
  <r>
    <n v="147"/>
    <x v="1"/>
    <n v="7.02"/>
    <x v="2"/>
  </r>
  <r>
    <n v="148"/>
    <x v="0"/>
    <n v="7.38"/>
    <x v="2"/>
  </r>
  <r>
    <n v="149"/>
    <x v="1"/>
    <n v="9.57"/>
    <x v="0"/>
  </r>
  <r>
    <n v="150"/>
    <x v="1"/>
    <n v="10.42"/>
    <x v="0"/>
  </r>
  <r>
    <n v="151"/>
    <x v="0"/>
    <n v="8.74"/>
    <x v="0"/>
  </r>
  <r>
    <n v="152"/>
    <x v="0"/>
    <n v="11.31"/>
    <x v="0"/>
  </r>
  <r>
    <n v="153"/>
    <x v="1"/>
    <n v="7.47"/>
    <x v="2"/>
  </r>
  <r>
    <n v="154"/>
    <x v="0"/>
    <n v="9.6"/>
    <x v="0"/>
  </r>
  <r>
    <n v="155"/>
    <x v="0"/>
    <n v="8"/>
    <x v="2"/>
  </r>
  <r>
    <n v="156"/>
    <x v="1"/>
    <n v="7.18"/>
    <x v="2"/>
  </r>
  <r>
    <n v="157"/>
    <x v="1"/>
    <n v="7.73"/>
    <x v="2"/>
  </r>
  <r>
    <n v="158"/>
    <x v="0"/>
    <n v="6.2"/>
    <x v="2"/>
  </r>
  <r>
    <n v="159"/>
    <x v="1"/>
    <n v="9.39"/>
    <x v="0"/>
  </r>
  <r>
    <n v="160"/>
    <x v="0"/>
    <n v="10.58"/>
    <x v="0"/>
  </r>
  <r>
    <n v="161"/>
    <x v="1"/>
    <n v="4.7300000000000004"/>
    <x v="1"/>
  </r>
  <r>
    <n v="162"/>
    <x v="1"/>
    <n v="8.49"/>
    <x v="0"/>
  </r>
  <r>
    <n v="163"/>
    <x v="1"/>
    <n v="5.9"/>
    <x v="1"/>
  </r>
  <r>
    <n v="164"/>
    <x v="1"/>
    <n v="11.1"/>
    <x v="0"/>
  </r>
  <r>
    <n v="165"/>
    <x v="0"/>
    <n v="7.38"/>
    <x v="2"/>
  </r>
  <r>
    <n v="166"/>
    <x v="0"/>
    <n v="7.97"/>
    <x v="2"/>
  </r>
  <r>
    <n v="167"/>
    <x v="1"/>
    <n v="9.93"/>
    <x v="0"/>
  </r>
  <r>
    <n v="168"/>
    <x v="1"/>
    <n v="8.48"/>
    <x v="0"/>
  </r>
  <r>
    <n v="169"/>
    <x v="0"/>
    <n v="9.5500000000000007"/>
    <x v="0"/>
  </r>
  <r>
    <n v="170"/>
    <x v="1"/>
    <n v="6.79"/>
    <x v="2"/>
  </r>
  <r>
    <n v="171"/>
    <x v="1"/>
    <n v="3.08"/>
    <x v="1"/>
  </r>
  <r>
    <n v="172"/>
    <x v="1"/>
    <n v="8.7100000000000009"/>
    <x v="0"/>
  </r>
  <r>
    <n v="173"/>
    <x v="1"/>
    <n v="8.2200000000000006"/>
    <x v="0"/>
  </r>
  <r>
    <n v="174"/>
    <x v="0"/>
    <n v="7.52"/>
    <x v="2"/>
  </r>
  <r>
    <n v="175"/>
    <x v="1"/>
    <n v="10.220000000000001"/>
    <x v="0"/>
  </r>
  <r>
    <n v="176"/>
    <x v="0"/>
    <n v="7.76"/>
    <x v="2"/>
  </r>
  <r>
    <n v="177"/>
    <x v="0"/>
    <n v="7.35"/>
    <x v="2"/>
  </r>
  <r>
    <n v="178"/>
    <x v="1"/>
    <n v="8.33"/>
    <x v="0"/>
  </r>
  <r>
    <n v="179"/>
    <x v="0"/>
    <n v="9.8800000000000008"/>
    <x v="0"/>
  </r>
  <r>
    <n v="180"/>
    <x v="0"/>
    <n v="6.33"/>
    <x v="2"/>
  </r>
  <r>
    <n v="181"/>
    <x v="0"/>
    <n v="8.2200000000000006"/>
    <x v="0"/>
  </r>
  <r>
    <n v="182"/>
    <x v="0"/>
    <n v="6.54"/>
    <x v="2"/>
  </r>
  <r>
    <n v="183"/>
    <x v="1"/>
    <n v="9.26"/>
    <x v="0"/>
  </r>
  <r>
    <n v="184"/>
    <x v="1"/>
    <n v="6.34"/>
    <x v="2"/>
  </r>
  <r>
    <n v="185"/>
    <x v="0"/>
    <n v="6.63"/>
    <x v="2"/>
  </r>
  <r>
    <n v="186"/>
    <x v="1"/>
    <n v="5.42"/>
    <x v="1"/>
  </r>
  <r>
    <n v="187"/>
    <x v="1"/>
    <n v="3.09"/>
    <x v="1"/>
  </r>
  <r>
    <n v="188"/>
    <x v="0"/>
    <n v="5.59"/>
    <x v="1"/>
  </r>
  <r>
    <n v="189"/>
    <x v="1"/>
    <n v="8.02"/>
    <x v="0"/>
  </r>
  <r>
    <n v="190"/>
    <x v="1"/>
    <n v="11.14"/>
    <x v="0"/>
  </r>
  <r>
    <n v="191"/>
    <x v="0"/>
    <n v="10.6"/>
    <x v="0"/>
  </r>
  <r>
    <n v="192"/>
    <x v="1"/>
    <n v="5.76"/>
    <x v="1"/>
  </r>
  <r>
    <n v="193"/>
    <x v="0"/>
    <n v="7.05"/>
    <x v="2"/>
  </r>
  <r>
    <n v="194"/>
    <x v="1"/>
    <n v="6.95"/>
    <x v="2"/>
  </r>
  <r>
    <n v="195"/>
    <x v="1"/>
    <n v="7.05"/>
    <x v="2"/>
  </r>
  <r>
    <n v="196"/>
    <x v="1"/>
    <n v="9.2100000000000009"/>
    <x v="0"/>
  </r>
  <r>
    <n v="197"/>
    <x v="1"/>
    <n v="10.62"/>
    <x v="0"/>
  </r>
  <r>
    <n v="198"/>
    <x v="0"/>
    <n v="4.34"/>
    <x v="1"/>
  </r>
  <r>
    <n v="199"/>
    <x v="0"/>
    <n v="9.1"/>
    <x v="0"/>
  </r>
  <r>
    <n v="200"/>
    <x v="1"/>
    <n v="10.44"/>
    <x v="0"/>
  </r>
  <r>
    <n v="201"/>
    <x v="0"/>
    <n v="10.83"/>
    <x v="0"/>
  </r>
  <r>
    <n v="202"/>
    <x v="0"/>
    <n v="6.82"/>
    <x v="2"/>
  </r>
  <r>
    <n v="203"/>
    <x v="0"/>
    <n v="8.31"/>
    <x v="0"/>
  </r>
  <r>
    <n v="204"/>
    <x v="0"/>
    <n v="4.47"/>
    <x v="1"/>
  </r>
  <r>
    <n v="205"/>
    <x v="0"/>
    <n v="8.7899999999999991"/>
    <x v="0"/>
  </r>
  <r>
    <n v="206"/>
    <x v="1"/>
    <n v="8.0299999999999994"/>
    <x v="0"/>
  </r>
  <r>
    <n v="207"/>
    <x v="0"/>
    <n v="3.07"/>
    <x v="1"/>
  </r>
  <r>
    <n v="208"/>
    <x v="0"/>
    <n v="4.67"/>
    <x v="1"/>
  </r>
  <r>
    <n v="209"/>
    <x v="1"/>
    <n v="8.7899999999999991"/>
    <x v="0"/>
  </r>
  <r>
    <n v="210"/>
    <x v="1"/>
    <n v="8.4600000000000009"/>
    <x v="0"/>
  </r>
  <r>
    <n v="211"/>
    <x v="1"/>
    <n v="7.95"/>
    <x v="2"/>
  </r>
  <r>
    <n v="212"/>
    <x v="0"/>
    <n v="6.2"/>
    <x v="2"/>
  </r>
  <r>
    <n v="213"/>
    <x v="0"/>
    <n v="6.44"/>
    <x v="2"/>
  </r>
  <r>
    <n v="214"/>
    <x v="0"/>
    <n v="5.55"/>
    <x v="1"/>
  </r>
  <r>
    <n v="215"/>
    <x v="1"/>
    <n v="10.31"/>
    <x v="0"/>
  </r>
  <r>
    <n v="216"/>
    <x v="0"/>
    <n v="8.07"/>
    <x v="0"/>
  </r>
  <r>
    <n v="217"/>
    <x v="1"/>
    <n v="11.06"/>
    <x v="0"/>
  </r>
  <r>
    <n v="218"/>
    <x v="1"/>
    <n v="7.53"/>
    <x v="2"/>
  </r>
  <r>
    <n v="219"/>
    <x v="1"/>
    <n v="8.73"/>
    <x v="0"/>
  </r>
  <r>
    <n v="220"/>
    <x v="1"/>
    <n v="6.92"/>
    <x v="2"/>
  </r>
  <r>
    <n v="221"/>
    <x v="1"/>
    <n v="11.75"/>
    <x v="0"/>
  </r>
  <r>
    <n v="222"/>
    <x v="0"/>
    <n v="11.03"/>
    <x v="0"/>
  </r>
  <r>
    <n v="223"/>
    <x v="0"/>
    <n v="9.66"/>
    <x v="0"/>
  </r>
  <r>
    <n v="224"/>
    <x v="0"/>
    <n v="10.15"/>
    <x v="0"/>
  </r>
  <r>
    <n v="225"/>
    <x v="1"/>
    <n v="10.050000000000001"/>
    <x v="0"/>
  </r>
  <r>
    <n v="226"/>
    <x v="0"/>
    <n v="7.57"/>
    <x v="2"/>
  </r>
  <r>
    <n v="227"/>
    <x v="0"/>
    <n v="8.73"/>
    <x v="0"/>
  </r>
  <r>
    <n v="228"/>
    <x v="0"/>
    <n v="9.25"/>
    <x v="0"/>
  </r>
  <r>
    <n v="229"/>
    <x v="0"/>
    <n v="5.03"/>
    <x v="1"/>
  </r>
  <r>
    <n v="230"/>
    <x v="0"/>
    <n v="7.55"/>
    <x v="2"/>
  </r>
  <r>
    <n v="231"/>
    <x v="0"/>
    <n v="7.58"/>
    <x v="2"/>
  </r>
  <r>
    <n v="232"/>
    <x v="0"/>
    <n v="7.82"/>
    <x v="2"/>
  </r>
  <r>
    <n v="233"/>
    <x v="1"/>
    <n v="5.95"/>
    <x v="1"/>
  </r>
  <r>
    <n v="234"/>
    <x v="0"/>
    <n v="8.7799999999999994"/>
    <x v="0"/>
  </r>
  <r>
    <n v="235"/>
    <x v="1"/>
    <n v="5.66"/>
    <x v="1"/>
  </r>
  <r>
    <n v="236"/>
    <x v="0"/>
    <n v="9.19"/>
    <x v="0"/>
  </r>
  <r>
    <n v="237"/>
    <x v="1"/>
    <n v="4.62"/>
    <x v="1"/>
  </r>
  <r>
    <n v="238"/>
    <x v="0"/>
    <n v="7.18"/>
    <x v="2"/>
  </r>
  <r>
    <n v="239"/>
    <x v="0"/>
    <n v="8.7100000000000009"/>
    <x v="0"/>
  </r>
  <r>
    <n v="240"/>
    <x v="0"/>
    <n v="4.3499999999999996"/>
    <x v="1"/>
  </r>
  <r>
    <n v="241"/>
    <x v="1"/>
    <n v="8.48"/>
    <x v="0"/>
  </r>
  <r>
    <n v="242"/>
    <x v="0"/>
    <n v="9.85"/>
    <x v="0"/>
  </r>
  <r>
    <n v="243"/>
    <x v="1"/>
    <n v="4.13"/>
    <x v="1"/>
  </r>
  <r>
    <n v="244"/>
    <x v="0"/>
    <n v="6.59"/>
    <x v="2"/>
  </r>
  <r>
    <n v="245"/>
    <x v="1"/>
    <n v="9.65"/>
    <x v="0"/>
  </r>
  <r>
    <n v="246"/>
    <x v="0"/>
    <n v="10.32"/>
    <x v="0"/>
  </r>
  <r>
    <n v="247"/>
    <x v="0"/>
    <n v="8"/>
    <x v="2"/>
  </r>
  <r>
    <n v="248"/>
    <x v="1"/>
    <n v="7.31"/>
    <x v="2"/>
  </r>
  <r>
    <n v="249"/>
    <x v="1"/>
    <n v="8.9600000000000009"/>
    <x v="0"/>
  </r>
  <r>
    <n v="250"/>
    <x v="1"/>
    <n v="5.22"/>
    <x v="1"/>
  </r>
  <r>
    <n v="251"/>
    <x v="1"/>
    <n v="12.51"/>
    <x v="0"/>
  </r>
  <r>
    <n v="252"/>
    <x v="0"/>
    <n v="9.5299999999999994"/>
    <x v="0"/>
  </r>
  <r>
    <n v="253"/>
    <x v="1"/>
    <n v="7.05"/>
    <x v="2"/>
  </r>
  <r>
    <n v="254"/>
    <x v="0"/>
    <n v="8.25"/>
    <x v="0"/>
  </r>
  <r>
    <n v="255"/>
    <x v="0"/>
    <n v="5.87"/>
    <x v="1"/>
  </r>
  <r>
    <n v="256"/>
    <x v="1"/>
    <n v="11.62"/>
    <x v="0"/>
  </r>
  <r>
    <n v="257"/>
    <x v="0"/>
    <n v="8.8000000000000007"/>
    <x v="0"/>
  </r>
  <r>
    <n v="258"/>
    <x v="0"/>
    <n v="6.9"/>
    <x v="2"/>
  </r>
  <r>
    <n v="259"/>
    <x v="0"/>
    <n v="9.7799999999999994"/>
    <x v="0"/>
  </r>
  <r>
    <n v="260"/>
    <x v="1"/>
    <n v="8.2899999999999991"/>
    <x v="0"/>
  </r>
  <r>
    <n v="261"/>
    <x v="0"/>
    <n v="4.84"/>
    <x v="1"/>
  </r>
  <r>
    <n v="262"/>
    <x v="1"/>
    <n v="9.77"/>
    <x v="0"/>
  </r>
  <r>
    <n v="263"/>
    <x v="0"/>
    <n v="11.83"/>
    <x v="0"/>
  </r>
  <r>
    <n v="264"/>
    <x v="0"/>
    <n v="6.02"/>
    <x v="2"/>
  </r>
  <r>
    <n v="265"/>
    <x v="1"/>
    <n v="10.61"/>
    <x v="0"/>
  </r>
  <r>
    <n v="266"/>
    <x v="1"/>
    <n v="7.62"/>
    <x v="2"/>
  </r>
  <r>
    <n v="267"/>
    <x v="0"/>
    <n v="9.09"/>
    <x v="0"/>
  </r>
  <r>
    <n v="268"/>
    <x v="1"/>
    <n v="6.22"/>
    <x v="2"/>
  </r>
  <r>
    <n v="269"/>
    <x v="1"/>
    <n v="7.05"/>
    <x v="2"/>
  </r>
  <r>
    <n v="270"/>
    <x v="0"/>
    <n v="6.01"/>
    <x v="2"/>
  </r>
  <r>
    <n v="271"/>
    <x v="1"/>
    <n v="6.62"/>
    <x v="2"/>
  </r>
  <r>
    <n v="272"/>
    <x v="0"/>
    <n v="11.07"/>
    <x v="0"/>
  </r>
  <r>
    <n v="273"/>
    <x v="0"/>
    <n v="3.18"/>
    <x v="1"/>
  </r>
  <r>
    <n v="274"/>
    <x v="0"/>
    <n v="7.54"/>
    <x v="2"/>
  </r>
  <r>
    <n v="275"/>
    <x v="0"/>
    <n v="8.44"/>
    <x v="0"/>
  </r>
  <r>
    <n v="276"/>
    <x v="1"/>
    <n v="10.96"/>
    <x v="0"/>
  </r>
  <r>
    <n v="277"/>
    <x v="0"/>
    <n v="6.32"/>
    <x v="2"/>
  </r>
  <r>
    <n v="278"/>
    <x v="0"/>
    <n v="8.24"/>
    <x v="0"/>
  </r>
  <r>
    <n v="279"/>
    <x v="0"/>
    <n v="9.64"/>
    <x v="0"/>
  </r>
  <r>
    <n v="280"/>
    <x v="0"/>
    <n v="10.76"/>
    <x v="0"/>
  </r>
  <r>
    <n v="281"/>
    <x v="0"/>
    <n v="5.95"/>
    <x v="1"/>
  </r>
  <r>
    <n v="282"/>
    <x v="1"/>
    <n v="8.77"/>
    <x v="0"/>
  </r>
  <r>
    <n v="283"/>
    <x v="0"/>
    <n v="5.83"/>
    <x v="1"/>
  </r>
  <r>
    <n v="284"/>
    <x v="0"/>
    <n v="6.6"/>
    <x v="2"/>
  </r>
  <r>
    <n v="285"/>
    <x v="1"/>
    <n v="8.49"/>
    <x v="0"/>
  </r>
  <r>
    <n v="286"/>
    <x v="0"/>
    <n v="7.33"/>
    <x v="2"/>
  </r>
  <r>
    <n v="287"/>
    <x v="1"/>
    <n v="8.3000000000000007"/>
    <x v="0"/>
  </r>
  <r>
    <n v="288"/>
    <x v="1"/>
    <n v="9.27"/>
    <x v="0"/>
  </r>
  <r>
    <n v="289"/>
    <x v="0"/>
    <n v="9.2899999999999991"/>
    <x v="0"/>
  </r>
  <r>
    <n v="290"/>
    <x v="1"/>
    <n v="7.6"/>
    <x v="2"/>
  </r>
  <r>
    <n v="291"/>
    <x v="0"/>
    <n v="3.67"/>
    <x v="1"/>
  </r>
  <r>
    <n v="292"/>
    <x v="1"/>
    <n v="6.48"/>
    <x v="2"/>
  </r>
  <r>
    <n v="293"/>
    <x v="0"/>
    <n v="8.15"/>
    <x v="0"/>
  </r>
  <r>
    <n v="294"/>
    <x v="1"/>
    <n v="4.17"/>
    <x v="1"/>
  </r>
  <r>
    <n v="295"/>
    <x v="0"/>
    <n v="10.82"/>
    <x v="0"/>
  </r>
  <r>
    <n v="296"/>
    <x v="1"/>
    <n v="5.28"/>
    <x v="1"/>
  </r>
  <r>
    <n v="297"/>
    <x v="1"/>
    <n v="6.44"/>
    <x v="2"/>
  </r>
  <r>
    <n v="298"/>
    <x v="0"/>
    <n v="9.91"/>
    <x v="0"/>
  </r>
  <r>
    <n v="299"/>
    <x v="0"/>
    <n v="6.64"/>
    <x v="2"/>
  </r>
  <r>
    <n v="300"/>
    <x v="1"/>
    <n v="5.24"/>
    <x v="1"/>
  </r>
  <r>
    <n v="301"/>
    <x v="0"/>
    <n v="6.9"/>
    <x v="2"/>
  </r>
  <r>
    <n v="302"/>
    <x v="1"/>
    <n v="8.43"/>
    <x v="0"/>
  </r>
  <r>
    <n v="303"/>
    <x v="0"/>
    <n v="6.17"/>
    <x v="2"/>
  </r>
  <r>
    <n v="304"/>
    <x v="0"/>
    <n v="7.93"/>
    <x v="2"/>
  </r>
  <r>
    <n v="305"/>
    <x v="1"/>
    <n v="5"/>
    <x v="1"/>
  </r>
  <r>
    <n v="306"/>
    <x v="0"/>
    <n v="8.85"/>
    <x v="0"/>
  </r>
  <r>
    <n v="307"/>
    <x v="1"/>
    <n v="10.36"/>
    <x v="0"/>
  </r>
  <r>
    <n v="308"/>
    <x v="1"/>
    <n v="10.63"/>
    <x v="0"/>
  </r>
  <r>
    <n v="309"/>
    <x v="0"/>
    <n v="13.18"/>
    <x v="0"/>
  </r>
  <r>
    <n v="310"/>
    <x v="1"/>
    <n v="9.31"/>
    <x v="0"/>
  </r>
  <r>
    <n v="311"/>
    <x v="0"/>
    <n v="7.55"/>
    <x v="2"/>
  </r>
  <r>
    <n v="312"/>
    <x v="1"/>
    <n v="8.81"/>
    <x v="0"/>
  </r>
  <r>
    <n v="313"/>
    <x v="1"/>
    <n v="6.89"/>
    <x v="2"/>
  </r>
  <r>
    <n v="314"/>
    <x v="1"/>
    <n v="7.64"/>
    <x v="2"/>
  </r>
  <r>
    <n v="315"/>
    <x v="0"/>
    <n v="5.51"/>
    <x v="1"/>
  </r>
  <r>
    <n v="316"/>
    <x v="1"/>
    <n v="8.85"/>
    <x v="0"/>
  </r>
  <r>
    <n v="317"/>
    <x v="1"/>
    <n v="7.81"/>
    <x v="2"/>
  </r>
  <r>
    <n v="318"/>
    <x v="0"/>
    <n v="9.16"/>
    <x v="0"/>
  </r>
  <r>
    <n v="319"/>
    <x v="0"/>
    <n v="10.119999999999999"/>
    <x v="0"/>
  </r>
  <r>
    <n v="320"/>
    <x v="1"/>
    <n v="8.33"/>
    <x v="0"/>
  </r>
  <r>
    <n v="321"/>
    <x v="1"/>
    <n v="5.49"/>
    <x v="1"/>
  </r>
  <r>
    <n v="322"/>
    <x v="0"/>
    <n v="7"/>
    <x v="2"/>
  </r>
  <r>
    <n v="323"/>
    <x v="0"/>
    <n v="5.6"/>
    <x v="1"/>
  </r>
  <r>
    <n v="324"/>
    <x v="0"/>
    <n v="6.89"/>
    <x v="2"/>
  </r>
  <r>
    <n v="325"/>
    <x v="1"/>
    <n v="11.8"/>
    <x v="0"/>
  </r>
  <r>
    <n v="326"/>
    <x v="0"/>
    <n v="5.29"/>
    <x v="1"/>
  </r>
  <r>
    <n v="327"/>
    <x v="0"/>
    <n v="10.11"/>
    <x v="0"/>
  </r>
  <r>
    <n v="328"/>
    <x v="1"/>
    <n v="6.69"/>
    <x v="2"/>
  </r>
  <r>
    <n v="329"/>
    <x v="0"/>
    <n v="8.48"/>
    <x v="0"/>
  </r>
  <r>
    <n v="330"/>
    <x v="1"/>
    <n v="7.37"/>
    <x v="2"/>
  </r>
  <r>
    <n v="331"/>
    <x v="1"/>
    <n v="8.56"/>
    <x v="0"/>
  </r>
  <r>
    <n v="332"/>
    <x v="1"/>
    <n v="7.42"/>
    <x v="2"/>
  </r>
  <r>
    <n v="333"/>
    <x v="1"/>
    <n v="5.79"/>
    <x v="1"/>
  </r>
  <r>
    <n v="334"/>
    <x v="0"/>
    <n v="6.9"/>
    <x v="2"/>
  </r>
  <r>
    <n v="335"/>
    <x v="1"/>
    <n v="6.71"/>
    <x v="2"/>
  </r>
  <r>
    <n v="336"/>
    <x v="0"/>
    <n v="7.06"/>
    <x v="2"/>
  </r>
  <r>
    <n v="337"/>
    <x v="1"/>
    <n v="6.78"/>
    <x v="2"/>
  </r>
  <r>
    <n v="338"/>
    <x v="0"/>
    <n v="7.16"/>
    <x v="2"/>
  </r>
  <r>
    <n v="339"/>
    <x v="1"/>
    <n v="8.3699999999999992"/>
    <x v="0"/>
  </r>
  <r>
    <n v="340"/>
    <x v="0"/>
    <n v="11.3"/>
    <x v="0"/>
  </r>
  <r>
    <n v="341"/>
    <x v="0"/>
    <n v="10.78"/>
    <x v="0"/>
  </r>
  <r>
    <n v="342"/>
    <x v="0"/>
    <n v="12.11"/>
    <x v="0"/>
  </r>
  <r>
    <n v="343"/>
    <x v="0"/>
    <n v="9.5500000000000007"/>
    <x v="0"/>
  </r>
  <r>
    <n v="344"/>
    <x v="0"/>
    <n v="5.51"/>
    <x v="1"/>
  </r>
  <r>
    <n v="345"/>
    <x v="0"/>
    <n v="10.55"/>
    <x v="0"/>
  </r>
  <r>
    <n v="346"/>
    <x v="1"/>
    <n v="7.69"/>
    <x v="2"/>
  </r>
  <r>
    <n v="347"/>
    <x v="0"/>
    <n v="9.39"/>
    <x v="0"/>
  </r>
  <r>
    <n v="348"/>
    <x v="0"/>
    <n v="5.69"/>
    <x v="1"/>
  </r>
  <r>
    <n v="349"/>
    <x v="1"/>
    <n v="7.38"/>
    <x v="2"/>
  </r>
  <r>
    <n v="350"/>
    <x v="0"/>
    <n v="10.53"/>
    <x v="0"/>
  </r>
  <r>
    <n v="351"/>
    <x v="0"/>
    <n v="9.2899999999999991"/>
    <x v="0"/>
  </r>
  <r>
    <n v="352"/>
    <x v="1"/>
    <n v="8.31"/>
    <x v="0"/>
  </r>
  <r>
    <n v="353"/>
    <x v="1"/>
    <n v="10.220000000000001"/>
    <x v="0"/>
  </r>
  <r>
    <n v="354"/>
    <x v="1"/>
    <n v="8.07"/>
    <x v="0"/>
  </r>
  <r>
    <n v="355"/>
    <x v="1"/>
    <n v="6.5"/>
    <x v="2"/>
  </r>
  <r>
    <n v="356"/>
    <x v="0"/>
    <n v="6.81"/>
    <x v="2"/>
  </r>
  <r>
    <n v="357"/>
    <x v="1"/>
    <n v="7.33"/>
    <x v="2"/>
  </r>
  <r>
    <n v="358"/>
    <x v="1"/>
    <n v="6.48"/>
    <x v="2"/>
  </r>
  <r>
    <n v="359"/>
    <x v="0"/>
    <n v="8.7100000000000009"/>
    <x v="0"/>
  </r>
  <r>
    <n v="360"/>
    <x v="0"/>
    <n v="7.83"/>
    <x v="2"/>
  </r>
  <r>
    <n v="361"/>
    <x v="1"/>
    <n v="7.87"/>
    <x v="2"/>
  </r>
  <r>
    <n v="362"/>
    <x v="0"/>
    <n v="7.81"/>
    <x v="2"/>
  </r>
  <r>
    <n v="363"/>
    <x v="1"/>
    <n v="6.36"/>
    <x v="2"/>
  </r>
  <r>
    <n v="364"/>
    <x v="1"/>
    <n v="5.13"/>
    <x v="1"/>
  </r>
  <r>
    <n v="365"/>
    <x v="1"/>
    <n v="9.6999999999999993"/>
    <x v="0"/>
  </r>
  <r>
    <n v="366"/>
    <x v="0"/>
    <n v="8.65"/>
    <x v="0"/>
  </r>
  <r>
    <n v="367"/>
    <x v="1"/>
    <n v="7.46"/>
    <x v="2"/>
  </r>
  <r>
    <n v="368"/>
    <x v="0"/>
    <n v="8.32"/>
    <x v="0"/>
  </r>
  <r>
    <n v="369"/>
    <x v="1"/>
    <n v="5.42"/>
    <x v="1"/>
  </r>
  <r>
    <n v="370"/>
    <x v="1"/>
    <n v="7.67"/>
    <x v="2"/>
  </r>
  <r>
    <n v="371"/>
    <x v="1"/>
    <n v="11.32"/>
    <x v="0"/>
  </r>
  <r>
    <n v="372"/>
    <x v="0"/>
    <n v="10.94"/>
    <x v="0"/>
  </r>
  <r>
    <n v="373"/>
    <x v="1"/>
    <n v="6.66"/>
    <x v="2"/>
  </r>
  <r>
    <n v="374"/>
    <x v="0"/>
    <n v="6.14"/>
    <x v="2"/>
  </r>
  <r>
    <n v="375"/>
    <x v="1"/>
    <n v="7.33"/>
    <x v="2"/>
  </r>
  <r>
    <n v="376"/>
    <x v="0"/>
    <n v="7.12"/>
    <x v="2"/>
  </r>
  <r>
    <n v="377"/>
    <x v="0"/>
    <n v="6.66"/>
    <x v="2"/>
  </r>
  <r>
    <n v="378"/>
    <x v="1"/>
    <n v="7.73"/>
    <x v="2"/>
  </r>
  <r>
    <n v="379"/>
    <x v="0"/>
    <n v="7.82"/>
    <x v="2"/>
  </r>
  <r>
    <n v="380"/>
    <x v="1"/>
    <n v="9"/>
    <x v="0"/>
  </r>
  <r>
    <n v="381"/>
    <x v="1"/>
    <n v="9.43"/>
    <x v="0"/>
  </r>
  <r>
    <n v="382"/>
    <x v="1"/>
    <n v="10.11"/>
    <x v="0"/>
  </r>
  <r>
    <n v="383"/>
    <x v="0"/>
    <n v="10.119999999999999"/>
    <x v="0"/>
  </r>
  <r>
    <n v="384"/>
    <x v="0"/>
    <n v="7.74"/>
    <x v="2"/>
  </r>
  <r>
    <n v="385"/>
    <x v="1"/>
    <n v="9.1999999999999993"/>
    <x v="0"/>
  </r>
  <r>
    <n v="386"/>
    <x v="1"/>
    <n v="10.5"/>
    <x v="0"/>
  </r>
  <r>
    <n v="387"/>
    <x v="0"/>
    <n v="4.0199999999999996"/>
    <x v="1"/>
  </r>
  <r>
    <n v="388"/>
    <x v="1"/>
    <n v="6.44"/>
    <x v="2"/>
  </r>
  <r>
    <n v="389"/>
    <x v="0"/>
    <n v="9.39"/>
    <x v="0"/>
  </r>
  <r>
    <n v="390"/>
    <x v="1"/>
    <n v="5.43"/>
    <x v="1"/>
  </r>
  <r>
    <n v="391"/>
    <x v="0"/>
    <n v="9.83"/>
    <x v="0"/>
  </r>
  <r>
    <n v="392"/>
    <x v="0"/>
    <n v="7.92"/>
    <x v="2"/>
  </r>
  <r>
    <n v="393"/>
    <x v="1"/>
    <n v="9.35"/>
    <x v="0"/>
  </r>
  <r>
    <n v="394"/>
    <x v="0"/>
    <n v="7.21"/>
    <x v="2"/>
  </r>
  <r>
    <n v="395"/>
    <x v="1"/>
    <n v="8.4499999999999993"/>
    <x v="0"/>
  </r>
  <r>
    <n v="396"/>
    <x v="1"/>
    <n v="9.56"/>
    <x v="0"/>
  </r>
  <r>
    <n v="397"/>
    <x v="0"/>
    <n v="8.34"/>
    <x v="0"/>
  </r>
  <r>
    <n v="398"/>
    <x v="0"/>
    <n v="9.39"/>
    <x v="0"/>
  </r>
  <r>
    <n v="399"/>
    <x v="1"/>
    <n v="7.69"/>
    <x v="2"/>
  </r>
  <r>
    <n v="400"/>
    <x v="0"/>
    <n v="8.17"/>
    <x v="0"/>
  </r>
  <r>
    <n v="401"/>
    <x v="1"/>
    <n v="4.33"/>
    <x v="1"/>
  </r>
  <r>
    <n v="402"/>
    <x v="0"/>
    <n v="7.98"/>
    <x v="2"/>
  </r>
  <r>
    <n v="403"/>
    <x v="0"/>
    <n v="9.65"/>
    <x v="0"/>
  </r>
  <r>
    <n v="404"/>
    <x v="1"/>
    <n v="8.36"/>
    <x v="0"/>
  </r>
  <r>
    <n v="405"/>
    <x v="1"/>
    <n v="6.79"/>
    <x v="2"/>
  </r>
  <r>
    <n v="406"/>
    <x v="1"/>
    <n v="9.4"/>
    <x v="0"/>
  </r>
  <r>
    <n v="407"/>
    <x v="0"/>
    <n v="12.04"/>
    <x v="0"/>
  </r>
  <r>
    <n v="408"/>
    <x v="1"/>
    <n v="9.43"/>
    <x v="0"/>
  </r>
  <r>
    <n v="409"/>
    <x v="0"/>
    <n v="7.43"/>
    <x v="2"/>
  </r>
  <r>
    <n v="410"/>
    <x v="1"/>
    <n v="9.3699999999999992"/>
    <x v="0"/>
  </r>
  <r>
    <n v="411"/>
    <x v="1"/>
    <n v="9.3699999999999992"/>
    <x v="0"/>
  </r>
  <r>
    <n v="412"/>
    <x v="0"/>
    <n v="5.94"/>
    <x v="1"/>
  </r>
  <r>
    <n v="413"/>
    <x v="0"/>
    <n v="9.9700000000000006"/>
    <x v="0"/>
  </r>
  <r>
    <n v="414"/>
    <x v="0"/>
    <n v="6.99"/>
    <x v="2"/>
  </r>
  <r>
    <n v="415"/>
    <x v="1"/>
    <n v="5.15"/>
    <x v="1"/>
  </r>
  <r>
    <n v="416"/>
    <x v="0"/>
    <n v="6.62"/>
    <x v="2"/>
  </r>
  <r>
    <n v="417"/>
    <x v="0"/>
    <n v="7.96"/>
    <x v="2"/>
  </r>
  <r>
    <n v="418"/>
    <x v="1"/>
    <n v="10"/>
    <x v="0"/>
  </r>
  <r>
    <n v="419"/>
    <x v="1"/>
    <n v="8.01"/>
    <x v="0"/>
  </r>
  <r>
    <n v="420"/>
    <x v="0"/>
    <n v="8.23"/>
    <x v="0"/>
  </r>
  <r>
    <n v="421"/>
    <x v="1"/>
    <n v="10.32"/>
    <x v="0"/>
  </r>
  <r>
    <n v="422"/>
    <x v="1"/>
    <n v="10.91"/>
    <x v="0"/>
  </r>
  <r>
    <n v="423"/>
    <x v="0"/>
    <n v="10.07"/>
    <x v="0"/>
  </r>
  <r>
    <n v="424"/>
    <x v="0"/>
    <n v="6.58"/>
    <x v="2"/>
  </r>
  <r>
    <n v="425"/>
    <x v="0"/>
    <n v="8.6"/>
    <x v="0"/>
  </r>
  <r>
    <n v="426"/>
    <x v="0"/>
    <n v="8.61"/>
    <x v="0"/>
  </r>
  <r>
    <n v="427"/>
    <x v="0"/>
    <n v="6.11"/>
    <x v="2"/>
  </r>
  <r>
    <n v="428"/>
    <x v="1"/>
    <n v="8.82"/>
    <x v="0"/>
  </r>
  <r>
    <n v="429"/>
    <x v="0"/>
    <n v="7.99"/>
    <x v="2"/>
  </r>
  <r>
    <n v="430"/>
    <x v="1"/>
    <n v="5.81"/>
    <x v="1"/>
  </r>
  <r>
    <n v="431"/>
    <x v="1"/>
    <n v="5.68"/>
    <x v="1"/>
  </r>
  <r>
    <n v="432"/>
    <x v="1"/>
    <n v="10.01"/>
    <x v="0"/>
  </r>
  <r>
    <n v="433"/>
    <x v="1"/>
    <n v="7.42"/>
    <x v="2"/>
  </r>
  <r>
    <n v="434"/>
    <x v="1"/>
    <n v="7.25"/>
    <x v="2"/>
  </r>
  <r>
    <n v="435"/>
    <x v="1"/>
    <n v="9.39"/>
    <x v="0"/>
  </r>
  <r>
    <n v="436"/>
    <x v="0"/>
    <n v="10.88"/>
    <x v="0"/>
  </r>
  <r>
    <n v="437"/>
    <x v="1"/>
    <n v="7.16"/>
    <x v="2"/>
  </r>
  <r>
    <n v="438"/>
    <x v="0"/>
    <n v="7.59"/>
    <x v="2"/>
  </r>
  <r>
    <n v="439"/>
    <x v="1"/>
    <n v="6.83"/>
    <x v="2"/>
  </r>
  <r>
    <n v="440"/>
    <x v="0"/>
    <n v="6.42"/>
    <x v="2"/>
  </r>
  <r>
    <n v="441"/>
    <x v="0"/>
    <n v="6.7"/>
    <x v="2"/>
  </r>
  <r>
    <n v="442"/>
    <x v="1"/>
    <n v="8.43"/>
    <x v="0"/>
  </r>
  <r>
    <n v="443"/>
    <x v="0"/>
    <n v="5.62"/>
    <x v="1"/>
  </r>
  <r>
    <n v="444"/>
    <x v="0"/>
    <n v="7.45"/>
    <x v="2"/>
  </r>
  <r>
    <n v="445"/>
    <x v="1"/>
    <n v="8.67"/>
    <x v="0"/>
  </r>
  <r>
    <n v="446"/>
    <x v="0"/>
    <n v="10.119999999999999"/>
    <x v="0"/>
  </r>
  <r>
    <n v="447"/>
    <x v="0"/>
    <n v="7.82"/>
    <x v="2"/>
  </r>
  <r>
    <n v="448"/>
    <x v="0"/>
    <n v="7.68"/>
    <x v="2"/>
  </r>
  <r>
    <n v="449"/>
    <x v="0"/>
    <n v="6.76"/>
    <x v="2"/>
  </r>
  <r>
    <n v="450"/>
    <x v="1"/>
    <n v="9.66"/>
    <x v="0"/>
  </r>
  <r>
    <n v="451"/>
    <x v="0"/>
    <n v="8.0299999999999994"/>
    <x v="0"/>
  </r>
  <r>
    <n v="452"/>
    <x v="0"/>
    <n v="7.89"/>
    <x v="2"/>
  </r>
  <r>
    <n v="453"/>
    <x v="0"/>
    <n v="7.57"/>
    <x v="2"/>
  </r>
  <r>
    <n v="454"/>
    <x v="1"/>
    <n v="9.35"/>
    <x v="0"/>
  </r>
  <r>
    <n v="455"/>
    <x v="1"/>
    <n v="5.7"/>
    <x v="1"/>
  </r>
  <r>
    <n v="456"/>
    <x v="1"/>
    <n v="8.34"/>
    <x v="0"/>
  </r>
  <r>
    <n v="457"/>
    <x v="1"/>
    <n v="11.01"/>
    <x v="0"/>
  </r>
  <r>
    <n v="458"/>
    <x v="1"/>
    <n v="9.51"/>
    <x v="0"/>
  </r>
  <r>
    <n v="459"/>
    <x v="0"/>
    <n v="7.77"/>
    <x v="2"/>
  </r>
  <r>
    <n v="460"/>
    <x v="1"/>
    <n v="8.73"/>
    <x v="0"/>
  </r>
  <r>
    <n v="461"/>
    <x v="1"/>
    <n v="9.1300000000000008"/>
    <x v="0"/>
  </r>
  <r>
    <n v="462"/>
    <x v="1"/>
    <n v="8.26"/>
    <x v="0"/>
  </r>
  <r>
    <n v="463"/>
    <x v="1"/>
    <n v="6.74"/>
    <x v="2"/>
  </r>
  <r>
    <n v="464"/>
    <x v="1"/>
    <n v="7.53"/>
    <x v="2"/>
  </r>
  <r>
    <n v="465"/>
    <x v="1"/>
    <n v="10.25"/>
    <x v="0"/>
  </r>
  <r>
    <n v="466"/>
    <x v="0"/>
    <n v="3.44"/>
    <x v="1"/>
  </r>
  <r>
    <n v="467"/>
    <x v="0"/>
    <n v="8.33"/>
    <x v="0"/>
  </r>
  <r>
    <n v="468"/>
    <x v="1"/>
    <n v="10.71"/>
    <x v="0"/>
  </r>
  <r>
    <n v="469"/>
    <x v="1"/>
    <n v="10.09"/>
    <x v="0"/>
  </r>
  <r>
    <n v="470"/>
    <x v="0"/>
    <n v="4.87"/>
    <x v="1"/>
  </r>
  <r>
    <n v="471"/>
    <x v="1"/>
    <n v="11"/>
    <x v="0"/>
  </r>
  <r>
    <n v="472"/>
    <x v="0"/>
    <n v="7.61"/>
    <x v="2"/>
  </r>
  <r>
    <n v="473"/>
    <x v="1"/>
    <n v="9.8000000000000007"/>
    <x v="0"/>
  </r>
  <r>
    <n v="474"/>
    <x v="1"/>
    <n v="7.54"/>
    <x v="2"/>
  </r>
  <r>
    <n v="475"/>
    <x v="0"/>
    <n v="9.7899999999999991"/>
    <x v="0"/>
  </r>
  <r>
    <n v="476"/>
    <x v="1"/>
    <n v="6.66"/>
    <x v="2"/>
  </r>
  <r>
    <n v="477"/>
    <x v="1"/>
    <n v="9.75"/>
    <x v="0"/>
  </r>
  <r>
    <n v="478"/>
    <x v="0"/>
    <n v="8.51"/>
    <x v="0"/>
  </r>
  <r>
    <n v="479"/>
    <x v="1"/>
    <n v="4.3099999999999996"/>
    <x v="1"/>
  </r>
  <r>
    <n v="480"/>
    <x v="1"/>
    <n v="8.5500000000000007"/>
    <x v="0"/>
  </r>
  <r>
    <n v="481"/>
    <x v="0"/>
    <n v="8.98"/>
    <x v="0"/>
  </r>
  <r>
    <n v="482"/>
    <x v="0"/>
    <n v="10.5"/>
    <x v="0"/>
  </r>
  <r>
    <n v="483"/>
    <x v="1"/>
    <n v="7.35"/>
    <x v="2"/>
  </r>
  <r>
    <n v="484"/>
    <x v="0"/>
    <n v="5.83"/>
    <x v="1"/>
  </r>
  <r>
    <n v="485"/>
    <x v="1"/>
    <n v="8.52"/>
    <x v="0"/>
  </r>
  <r>
    <n v="486"/>
    <x v="0"/>
    <n v="10.34"/>
    <x v="0"/>
  </r>
  <r>
    <n v="487"/>
    <x v="1"/>
    <n v="9.42"/>
    <x v="0"/>
  </r>
  <r>
    <n v="488"/>
    <x v="1"/>
    <n v="8.14"/>
    <x v="0"/>
  </r>
  <r>
    <n v="489"/>
    <x v="1"/>
    <n v="4.5599999999999996"/>
    <x v="1"/>
  </r>
  <r>
    <n v="490"/>
    <x v="1"/>
    <n v="11.06"/>
    <x v="0"/>
  </r>
  <r>
    <n v="491"/>
    <x v="1"/>
    <n v="8.33"/>
    <x v="0"/>
  </r>
  <r>
    <n v="492"/>
    <x v="0"/>
    <n v="4.5599999999999996"/>
    <x v="1"/>
  </r>
  <r>
    <n v="493"/>
    <x v="0"/>
    <n v="8.02"/>
    <x v="0"/>
  </r>
  <r>
    <n v="494"/>
    <x v="0"/>
    <n v="7.46"/>
    <x v="2"/>
  </r>
  <r>
    <n v="495"/>
    <x v="0"/>
    <n v="8.44"/>
    <x v="0"/>
  </r>
  <r>
    <n v="496"/>
    <x v="1"/>
    <n v="8.5"/>
    <x v="0"/>
  </r>
  <r>
    <n v="497"/>
    <x v="1"/>
    <n v="11.1"/>
    <x v="0"/>
  </r>
  <r>
    <n v="498"/>
    <x v="0"/>
    <n v="10.59"/>
    <x v="0"/>
  </r>
  <r>
    <n v="499"/>
    <x v="1"/>
    <n v="6.16"/>
    <x v="2"/>
  </r>
  <r>
    <n v="500"/>
    <x v="1"/>
    <n v="6.04"/>
    <x v="2"/>
  </r>
  <r>
    <n v="501"/>
    <x v="1"/>
    <n v="5.55"/>
    <x v="1"/>
  </r>
  <r>
    <n v="502"/>
    <x v="0"/>
    <n v="7.46"/>
    <x v="2"/>
  </r>
  <r>
    <n v="503"/>
    <x v="1"/>
    <n v="9.49"/>
    <x v="0"/>
  </r>
  <r>
    <n v="504"/>
    <x v="0"/>
    <n v="6.53"/>
    <x v="2"/>
  </r>
  <r>
    <n v="505"/>
    <x v="0"/>
    <n v="7.44"/>
    <x v="2"/>
  </r>
  <r>
    <n v="506"/>
    <x v="1"/>
    <n v="11.07"/>
    <x v="0"/>
  </r>
  <r>
    <n v="507"/>
    <x v="1"/>
    <n v="1.64"/>
    <x v="1"/>
  </r>
  <r>
    <n v="508"/>
    <x v="0"/>
    <n v="5.81"/>
    <x v="1"/>
  </r>
  <r>
    <n v="509"/>
    <x v="1"/>
    <n v="6"/>
    <x v="2"/>
  </r>
  <r>
    <n v="510"/>
    <x v="1"/>
    <n v="7.94"/>
    <x v="2"/>
  </r>
  <r>
    <n v="511"/>
    <x v="0"/>
    <n v="10.97"/>
    <x v="0"/>
  </r>
  <r>
    <n v="512"/>
    <x v="1"/>
    <n v="9.49"/>
    <x v="0"/>
  </r>
  <r>
    <n v="513"/>
    <x v="0"/>
    <n v="7.75"/>
    <x v="2"/>
  </r>
  <r>
    <n v="514"/>
    <x v="1"/>
    <n v="7.96"/>
    <x v="2"/>
  </r>
  <r>
    <n v="515"/>
    <x v="0"/>
    <n v="5.95"/>
    <x v="1"/>
  </r>
  <r>
    <n v="516"/>
    <x v="1"/>
    <n v="5.53"/>
    <x v="1"/>
  </r>
  <r>
    <n v="517"/>
    <x v="0"/>
    <n v="5.71"/>
    <x v="1"/>
  </r>
  <r>
    <n v="518"/>
    <x v="1"/>
    <n v="9.6"/>
    <x v="0"/>
  </r>
  <r>
    <n v="519"/>
    <x v="0"/>
    <n v="5.49"/>
    <x v="1"/>
  </r>
  <r>
    <n v="520"/>
    <x v="1"/>
    <n v="8.7200000000000006"/>
    <x v="0"/>
  </r>
  <r>
    <n v="521"/>
    <x v="1"/>
    <n v="6.19"/>
    <x v="2"/>
  </r>
  <r>
    <n v="522"/>
    <x v="1"/>
    <n v="8.94"/>
    <x v="0"/>
  </r>
  <r>
    <n v="523"/>
    <x v="1"/>
    <n v="5.72"/>
    <x v="1"/>
  </r>
  <r>
    <n v="524"/>
    <x v="0"/>
    <n v="9.6300000000000008"/>
    <x v="0"/>
  </r>
  <r>
    <n v="525"/>
    <x v="1"/>
    <n v="6.5"/>
    <x v="2"/>
  </r>
  <r>
    <n v="526"/>
    <x v="1"/>
    <n v="7.46"/>
    <x v="2"/>
  </r>
  <r>
    <n v="527"/>
    <x v="0"/>
    <n v="9.99"/>
    <x v="0"/>
  </r>
  <r>
    <n v="528"/>
    <x v="0"/>
    <n v="9.0500000000000007"/>
    <x v="0"/>
  </r>
  <r>
    <n v="529"/>
    <x v="0"/>
    <n v="7.2"/>
    <x v="2"/>
  </r>
  <r>
    <n v="530"/>
    <x v="1"/>
    <n v="6.39"/>
    <x v="2"/>
  </r>
  <r>
    <n v="531"/>
    <x v="1"/>
    <n v="7.7"/>
    <x v="2"/>
  </r>
  <r>
    <n v="532"/>
    <x v="0"/>
    <n v="6.18"/>
    <x v="2"/>
  </r>
  <r>
    <n v="533"/>
    <x v="1"/>
    <n v="6.97"/>
    <x v="2"/>
  </r>
  <r>
    <n v="534"/>
    <x v="0"/>
    <n v="10.16"/>
    <x v="0"/>
  </r>
  <r>
    <n v="535"/>
    <x v="0"/>
    <n v="6.09"/>
    <x v="2"/>
  </r>
  <r>
    <n v="536"/>
    <x v="0"/>
    <n v="9.3699999999999992"/>
    <x v="0"/>
  </r>
  <r>
    <n v="537"/>
    <x v="1"/>
    <n v="8.48"/>
    <x v="0"/>
  </r>
  <r>
    <n v="538"/>
    <x v="1"/>
    <n v="5.09"/>
    <x v="1"/>
  </r>
  <r>
    <n v="539"/>
    <x v="0"/>
    <n v="7.22"/>
    <x v="2"/>
  </r>
  <r>
    <n v="540"/>
    <x v="0"/>
    <n v="9.98"/>
    <x v="0"/>
  </r>
  <r>
    <n v="541"/>
    <x v="1"/>
    <n v="10.66"/>
    <x v="0"/>
  </r>
  <r>
    <n v="542"/>
    <x v="0"/>
    <n v="7.34"/>
    <x v="2"/>
  </r>
  <r>
    <n v="543"/>
    <x v="1"/>
    <n v="3.8"/>
    <x v="1"/>
  </r>
  <r>
    <n v="544"/>
    <x v="1"/>
    <n v="7.91"/>
    <x v="2"/>
  </r>
  <r>
    <n v="545"/>
    <x v="1"/>
    <n v="7.89"/>
    <x v="2"/>
  </r>
  <r>
    <n v="546"/>
    <x v="1"/>
    <n v="9.24"/>
    <x v="0"/>
  </r>
  <r>
    <n v="547"/>
    <x v="0"/>
    <n v="12.28"/>
    <x v="0"/>
  </r>
  <r>
    <n v="548"/>
    <x v="1"/>
    <n v="10.62"/>
    <x v="0"/>
  </r>
  <r>
    <n v="549"/>
    <x v="0"/>
    <n v="10.51"/>
    <x v="0"/>
  </r>
  <r>
    <n v="550"/>
    <x v="1"/>
    <n v="6.04"/>
    <x v="2"/>
  </r>
  <r>
    <n v="551"/>
    <x v="1"/>
    <n v="8.99"/>
    <x v="0"/>
  </r>
  <r>
    <n v="552"/>
    <x v="0"/>
    <n v="12.98"/>
    <x v="0"/>
  </r>
  <r>
    <n v="553"/>
    <x v="1"/>
    <n v="9.2799999999999994"/>
    <x v="0"/>
  </r>
  <r>
    <n v="554"/>
    <x v="1"/>
    <n v="7.04"/>
    <x v="2"/>
  </r>
  <r>
    <n v="555"/>
    <x v="0"/>
    <n v="6.24"/>
    <x v="2"/>
  </r>
  <r>
    <n v="556"/>
    <x v="0"/>
    <n v="8.14"/>
    <x v="0"/>
  </r>
  <r>
    <n v="557"/>
    <x v="1"/>
    <n v="12.51"/>
    <x v="0"/>
  </r>
  <r>
    <n v="558"/>
    <x v="0"/>
    <n v="7.62"/>
    <x v="2"/>
  </r>
  <r>
    <n v="559"/>
    <x v="0"/>
    <n v="5.46"/>
    <x v="1"/>
  </r>
  <r>
    <n v="560"/>
    <x v="1"/>
    <n v="7.98"/>
    <x v="2"/>
  </r>
  <r>
    <n v="561"/>
    <x v="0"/>
    <n v="3.38"/>
    <x v="1"/>
  </r>
  <r>
    <n v="562"/>
    <x v="0"/>
    <n v="3.88"/>
    <x v="1"/>
  </r>
  <r>
    <n v="563"/>
    <x v="0"/>
    <n v="7.1"/>
    <x v="2"/>
  </r>
  <r>
    <n v="564"/>
    <x v="0"/>
    <n v="7.06"/>
    <x v="2"/>
  </r>
  <r>
    <n v="565"/>
    <x v="0"/>
    <n v="8.4600000000000009"/>
    <x v="0"/>
  </r>
  <r>
    <n v="566"/>
    <x v="0"/>
    <n v="10.88"/>
    <x v="0"/>
  </r>
  <r>
    <n v="567"/>
    <x v="0"/>
    <n v="10.94"/>
    <x v="0"/>
  </r>
  <r>
    <n v="568"/>
    <x v="1"/>
    <n v="11.2"/>
    <x v="0"/>
  </r>
  <r>
    <n v="569"/>
    <x v="0"/>
    <n v="7.05"/>
    <x v="2"/>
  </r>
  <r>
    <n v="570"/>
    <x v="0"/>
    <n v="10.81"/>
    <x v="0"/>
  </r>
  <r>
    <n v="571"/>
    <x v="0"/>
    <n v="13.26"/>
    <x v="0"/>
  </r>
  <r>
    <n v="572"/>
    <x v="1"/>
    <n v="9.27"/>
    <x v="0"/>
  </r>
  <r>
    <n v="573"/>
    <x v="0"/>
    <n v="8.64"/>
    <x v="0"/>
  </r>
  <r>
    <n v="574"/>
    <x v="1"/>
    <n v="8.84"/>
    <x v="0"/>
  </r>
  <r>
    <n v="575"/>
    <x v="1"/>
    <n v="9.34"/>
    <x v="0"/>
  </r>
  <r>
    <n v="576"/>
    <x v="0"/>
    <n v="6.89"/>
    <x v="2"/>
  </r>
  <r>
    <n v="577"/>
    <x v="0"/>
    <n v="8.86"/>
    <x v="0"/>
  </r>
  <r>
    <n v="578"/>
    <x v="1"/>
    <n v="7.04"/>
    <x v="2"/>
  </r>
  <r>
    <n v="579"/>
    <x v="1"/>
    <n v="8.4"/>
    <x v="0"/>
  </r>
  <r>
    <n v="580"/>
    <x v="1"/>
    <n v="8.0500000000000007"/>
    <x v="0"/>
  </r>
  <r>
    <n v="581"/>
    <x v="0"/>
    <n v="9.41"/>
    <x v="0"/>
  </r>
  <r>
    <n v="582"/>
    <x v="1"/>
    <n v="6.43"/>
    <x v="2"/>
  </r>
  <r>
    <n v="583"/>
    <x v="1"/>
    <n v="4.58"/>
    <x v="1"/>
  </r>
  <r>
    <n v="584"/>
    <x v="1"/>
    <n v="10.28"/>
    <x v="0"/>
  </r>
  <r>
    <n v="585"/>
    <x v="0"/>
    <n v="7.38"/>
    <x v="2"/>
  </r>
  <r>
    <n v="586"/>
    <x v="1"/>
    <n v="8.4600000000000009"/>
    <x v="0"/>
  </r>
  <r>
    <n v="587"/>
    <x v="0"/>
    <n v="9.34"/>
    <x v="0"/>
  </r>
  <r>
    <n v="588"/>
    <x v="1"/>
    <n v="11.02"/>
    <x v="0"/>
  </r>
  <r>
    <n v="589"/>
    <x v="0"/>
    <n v="8.2799999999999994"/>
    <x v="0"/>
  </r>
  <r>
    <n v="590"/>
    <x v="1"/>
    <n v="7.14"/>
    <x v="2"/>
  </r>
  <r>
    <n v="591"/>
    <x v="1"/>
    <n v="8.3000000000000007"/>
    <x v="0"/>
  </r>
  <r>
    <n v="592"/>
    <x v="1"/>
    <n v="4.6900000000000004"/>
    <x v="1"/>
  </r>
  <r>
    <n v="593"/>
    <x v="0"/>
    <n v="10.029999999999999"/>
    <x v="0"/>
  </r>
  <r>
    <n v="594"/>
    <x v="1"/>
    <n v="9.6999999999999993"/>
    <x v="0"/>
  </r>
  <r>
    <n v="595"/>
    <x v="1"/>
    <n v="9.15"/>
    <x v="0"/>
  </r>
  <r>
    <n v="596"/>
    <x v="1"/>
    <n v="7.35"/>
    <x v="2"/>
  </r>
  <r>
    <n v="597"/>
    <x v="0"/>
    <n v="7.63"/>
    <x v="2"/>
  </r>
  <r>
    <n v="598"/>
    <x v="1"/>
    <n v="8.4600000000000009"/>
    <x v="0"/>
  </r>
  <r>
    <n v="599"/>
    <x v="0"/>
    <n v="9.01"/>
    <x v="0"/>
  </r>
  <r>
    <n v="600"/>
    <x v="0"/>
    <n v="5.81"/>
    <x v="1"/>
  </r>
  <r>
    <n v="601"/>
    <x v="0"/>
    <n v="6.35"/>
    <x v="2"/>
  </r>
  <r>
    <n v="602"/>
    <x v="0"/>
    <n v="6.27"/>
    <x v="2"/>
  </r>
  <r>
    <n v="603"/>
    <x v="1"/>
    <n v="10.89"/>
    <x v="0"/>
  </r>
  <r>
    <n v="604"/>
    <x v="0"/>
    <n v="10"/>
    <x v="0"/>
  </r>
  <r>
    <n v="605"/>
    <x v="1"/>
    <n v="11.07"/>
    <x v="0"/>
  </r>
  <r>
    <n v="606"/>
    <x v="0"/>
    <n v="8.25"/>
    <x v="0"/>
  </r>
  <r>
    <n v="607"/>
    <x v="0"/>
    <n v="11.09"/>
    <x v="0"/>
  </r>
  <r>
    <n v="608"/>
    <x v="0"/>
    <n v="10.5"/>
    <x v="0"/>
  </r>
  <r>
    <n v="609"/>
    <x v="1"/>
    <n v="6.11"/>
    <x v="2"/>
  </r>
  <r>
    <n v="610"/>
    <x v="1"/>
    <n v="7.42"/>
    <x v="2"/>
  </r>
  <r>
    <n v="611"/>
    <x v="1"/>
    <n v="11.27"/>
    <x v="0"/>
  </r>
  <r>
    <n v="612"/>
    <x v="1"/>
    <n v="9.89"/>
    <x v="0"/>
  </r>
  <r>
    <n v="613"/>
    <x v="1"/>
    <n v="2.4"/>
    <x v="1"/>
  </r>
  <r>
    <n v="614"/>
    <x v="0"/>
    <n v="8.6199999999999992"/>
    <x v="0"/>
  </r>
  <r>
    <n v="615"/>
    <x v="1"/>
    <n v="14.23"/>
    <x v="0"/>
  </r>
  <r>
    <n v="616"/>
    <x v="1"/>
    <n v="10.36"/>
    <x v="0"/>
  </r>
  <r>
    <n v="617"/>
    <x v="0"/>
    <n v="5.94"/>
    <x v="1"/>
  </r>
  <r>
    <n v="618"/>
    <x v="0"/>
    <n v="7.04"/>
    <x v="2"/>
  </r>
  <r>
    <n v="619"/>
    <x v="0"/>
    <n v="7.66"/>
    <x v="2"/>
  </r>
  <r>
    <n v="620"/>
    <x v="1"/>
    <n v="5.38"/>
    <x v="1"/>
  </r>
  <r>
    <n v="621"/>
    <x v="0"/>
    <n v="7.26"/>
    <x v="2"/>
  </r>
  <r>
    <n v="622"/>
    <x v="0"/>
    <n v="7.62"/>
    <x v="2"/>
  </r>
  <r>
    <n v="623"/>
    <x v="0"/>
    <n v="9.2899999999999991"/>
    <x v="0"/>
  </r>
  <r>
    <n v="624"/>
    <x v="0"/>
    <n v="7.35"/>
    <x v="2"/>
  </r>
  <r>
    <n v="625"/>
    <x v="0"/>
    <n v="7.67"/>
    <x v="2"/>
  </r>
  <r>
    <n v="626"/>
    <x v="0"/>
    <n v="5.95"/>
    <x v="1"/>
  </r>
  <r>
    <n v="627"/>
    <x v="1"/>
    <n v="11.11"/>
    <x v="0"/>
  </r>
  <r>
    <n v="628"/>
    <x v="0"/>
    <n v="5.32"/>
    <x v="1"/>
  </r>
  <r>
    <n v="629"/>
    <x v="0"/>
    <n v="9.44"/>
    <x v="0"/>
  </r>
  <r>
    <n v="630"/>
    <x v="0"/>
    <n v="6.91"/>
    <x v="2"/>
  </r>
  <r>
    <n v="631"/>
    <x v="0"/>
    <n v="8.06"/>
    <x v="0"/>
  </r>
  <r>
    <n v="632"/>
    <x v="0"/>
    <n v="10.59"/>
    <x v="0"/>
  </r>
  <r>
    <n v="633"/>
    <x v="1"/>
    <n v="8.6300000000000008"/>
    <x v="0"/>
  </r>
  <r>
    <n v="634"/>
    <x v="0"/>
    <n v="7.96"/>
    <x v="2"/>
  </r>
  <r>
    <n v="635"/>
    <x v="0"/>
    <n v="7.82"/>
    <x v="2"/>
  </r>
  <r>
    <n v="636"/>
    <x v="0"/>
    <n v="8.2200000000000006"/>
    <x v="0"/>
  </r>
  <r>
    <n v="637"/>
    <x v="0"/>
    <n v="7.69"/>
    <x v="2"/>
  </r>
  <r>
    <n v="638"/>
    <x v="1"/>
    <n v="10.55"/>
    <x v="0"/>
  </r>
  <r>
    <n v="639"/>
    <x v="1"/>
    <n v="7.28"/>
    <x v="2"/>
  </r>
  <r>
    <n v="640"/>
    <x v="0"/>
    <n v="10.199999999999999"/>
    <x v="0"/>
  </r>
  <r>
    <n v="641"/>
    <x v="0"/>
    <n v="8.33"/>
    <x v="0"/>
  </r>
  <r>
    <n v="642"/>
    <x v="0"/>
    <n v="5.42"/>
    <x v="1"/>
  </r>
  <r>
    <n v="643"/>
    <x v="1"/>
    <n v="6.8"/>
    <x v="2"/>
  </r>
  <r>
    <n v="644"/>
    <x v="1"/>
    <n v="5.16"/>
    <x v="1"/>
  </r>
  <r>
    <n v="645"/>
    <x v="1"/>
    <n v="6.89"/>
    <x v="2"/>
  </r>
  <r>
    <n v="646"/>
    <x v="0"/>
    <n v="8.61"/>
    <x v="0"/>
  </r>
  <r>
    <n v="647"/>
    <x v="1"/>
    <n v="8.2799999999999994"/>
    <x v="0"/>
  </r>
  <r>
    <n v="648"/>
    <x v="0"/>
    <n v="8"/>
    <x v="2"/>
  </r>
  <r>
    <n v="649"/>
    <x v="1"/>
    <n v="11"/>
    <x v="0"/>
  </r>
  <r>
    <n v="650"/>
    <x v="1"/>
    <n v="7.3"/>
    <x v="2"/>
  </r>
  <r>
    <n v="651"/>
    <x v="0"/>
    <n v="10.050000000000001"/>
    <x v="0"/>
  </r>
  <r>
    <n v="652"/>
    <x v="0"/>
    <n v="5.63"/>
    <x v="1"/>
  </r>
  <r>
    <n v="653"/>
    <x v="0"/>
    <n v="10.210000000000001"/>
    <x v="0"/>
  </r>
  <r>
    <n v="654"/>
    <x v="0"/>
    <n v="10.19"/>
    <x v="0"/>
  </r>
  <r>
    <n v="655"/>
    <x v="0"/>
    <n v="10.97"/>
    <x v="0"/>
  </r>
  <r>
    <n v="656"/>
    <x v="1"/>
    <n v="7.2"/>
    <x v="2"/>
  </r>
  <r>
    <n v="657"/>
    <x v="1"/>
    <n v="5.84"/>
    <x v="1"/>
  </r>
  <r>
    <n v="658"/>
    <x v="1"/>
    <n v="9.4700000000000006"/>
    <x v="0"/>
  </r>
  <r>
    <n v="659"/>
    <x v="0"/>
    <n v="7.17"/>
    <x v="2"/>
  </r>
  <r>
    <n v="660"/>
    <x v="1"/>
    <n v="9.27"/>
    <x v="0"/>
  </r>
  <r>
    <n v="661"/>
    <x v="1"/>
    <n v="10.5"/>
    <x v="0"/>
  </r>
  <r>
    <n v="662"/>
    <x v="1"/>
    <n v="7.76"/>
    <x v="2"/>
  </r>
  <r>
    <n v="663"/>
    <x v="0"/>
    <n v="8.1999999999999993"/>
    <x v="0"/>
  </r>
  <r>
    <n v="664"/>
    <x v="0"/>
    <n v="10.42"/>
    <x v="0"/>
  </r>
  <r>
    <n v="665"/>
    <x v="0"/>
    <n v="5.79"/>
    <x v="1"/>
  </r>
  <r>
    <n v="666"/>
    <x v="0"/>
    <n v="5.67"/>
    <x v="1"/>
  </r>
  <r>
    <n v="667"/>
    <x v="1"/>
    <n v="8.51"/>
    <x v="0"/>
  </r>
  <r>
    <n v="668"/>
    <x v="0"/>
    <n v="6.38"/>
    <x v="2"/>
  </r>
  <r>
    <n v="669"/>
    <x v="0"/>
    <n v="7.74"/>
    <x v="2"/>
  </r>
  <r>
    <n v="670"/>
    <x v="1"/>
    <n v="4.6100000000000003"/>
    <x v="1"/>
  </r>
  <r>
    <n v="671"/>
    <x v="0"/>
    <n v="6.7"/>
    <x v="2"/>
  </r>
  <r>
    <n v="672"/>
    <x v="1"/>
    <n v="9.7200000000000006"/>
    <x v="0"/>
  </r>
  <r>
    <n v="673"/>
    <x v="0"/>
    <n v="6.26"/>
    <x v="2"/>
  </r>
  <r>
    <n v="674"/>
    <x v="1"/>
    <n v="7.72"/>
    <x v="2"/>
  </r>
  <r>
    <n v="675"/>
    <x v="1"/>
    <n v="11.59"/>
    <x v="0"/>
  </r>
  <r>
    <n v="676"/>
    <x v="1"/>
    <n v="10.32"/>
    <x v="0"/>
  </r>
  <r>
    <n v="677"/>
    <x v="0"/>
    <n v="4.22"/>
    <x v="1"/>
  </r>
  <r>
    <n v="678"/>
    <x v="1"/>
    <n v="6.7"/>
    <x v="2"/>
  </r>
  <r>
    <n v="679"/>
    <x v="1"/>
    <n v="8.51"/>
    <x v="0"/>
  </r>
  <r>
    <n v="680"/>
    <x v="0"/>
    <n v="10.7"/>
    <x v="0"/>
  </r>
  <r>
    <n v="681"/>
    <x v="0"/>
    <n v="8.16"/>
    <x v="0"/>
  </r>
  <r>
    <n v="682"/>
    <x v="1"/>
    <n v="9.93"/>
    <x v="0"/>
  </r>
  <r>
    <n v="683"/>
    <x v="1"/>
    <n v="9.7100000000000009"/>
    <x v="0"/>
  </r>
  <r>
    <n v="684"/>
    <x v="1"/>
    <n v="8.7899999999999991"/>
    <x v="0"/>
  </r>
  <r>
    <n v="685"/>
    <x v="0"/>
    <n v="9.64"/>
    <x v="0"/>
  </r>
  <r>
    <n v="686"/>
    <x v="1"/>
    <n v="7.17"/>
    <x v="2"/>
  </r>
  <r>
    <n v="687"/>
    <x v="1"/>
    <n v="6.44"/>
    <x v="2"/>
  </r>
  <r>
    <n v="688"/>
    <x v="1"/>
    <n v="8.64"/>
    <x v="0"/>
  </r>
  <r>
    <n v="689"/>
    <x v="1"/>
    <n v="8.1999999999999993"/>
    <x v="0"/>
  </r>
  <r>
    <n v="690"/>
    <x v="0"/>
    <n v="8.42"/>
    <x v="0"/>
  </r>
  <r>
    <n v="691"/>
    <x v="0"/>
    <n v="10.33"/>
    <x v="0"/>
  </r>
  <r>
    <n v="692"/>
    <x v="0"/>
    <n v="9.24"/>
    <x v="0"/>
  </r>
  <r>
    <n v="693"/>
    <x v="0"/>
    <n v="9.6"/>
    <x v="0"/>
  </r>
  <r>
    <n v="694"/>
    <x v="0"/>
    <n v="6.29"/>
    <x v="2"/>
  </r>
  <r>
    <n v="695"/>
    <x v="1"/>
    <n v="6.3"/>
    <x v="2"/>
  </r>
  <r>
    <n v="696"/>
    <x v="0"/>
    <n v="7.02"/>
    <x v="2"/>
  </r>
  <r>
    <n v="697"/>
    <x v="0"/>
    <n v="11.8"/>
    <x v="0"/>
  </r>
  <r>
    <n v="698"/>
    <x v="0"/>
    <n v="4.9400000000000004"/>
    <x v="1"/>
  </r>
  <r>
    <n v="699"/>
    <x v="0"/>
    <n v="4.57"/>
    <x v="1"/>
  </r>
  <r>
    <n v="700"/>
    <x v="1"/>
    <n v="11.02"/>
    <x v="0"/>
  </r>
  <r>
    <n v="701"/>
    <x v="0"/>
    <n v="6.76"/>
    <x v="2"/>
  </r>
  <r>
    <n v="702"/>
    <x v="1"/>
    <n v="5.97"/>
    <x v="1"/>
  </r>
  <r>
    <n v="703"/>
    <x v="0"/>
    <n v="8.0299999999999994"/>
    <x v="0"/>
  </r>
  <r>
    <n v="704"/>
    <x v="0"/>
    <n v="6.48"/>
    <x v="2"/>
  </r>
  <r>
    <n v="705"/>
    <x v="1"/>
    <n v="8.74"/>
    <x v="0"/>
  </r>
  <r>
    <n v="706"/>
    <x v="0"/>
    <n v="8.57"/>
    <x v="0"/>
  </r>
  <r>
    <n v="707"/>
    <x v="0"/>
    <n v="10.74"/>
    <x v="0"/>
  </r>
  <r>
    <n v="708"/>
    <x v="1"/>
    <n v="10.14"/>
    <x v="0"/>
  </r>
  <r>
    <n v="709"/>
    <x v="0"/>
    <n v="7.46"/>
    <x v="2"/>
  </r>
  <r>
    <n v="710"/>
    <x v="1"/>
    <n v="9.14"/>
    <x v="0"/>
  </r>
  <r>
    <n v="711"/>
    <x v="0"/>
    <n v="7.53"/>
    <x v="2"/>
  </r>
  <r>
    <n v="712"/>
    <x v="1"/>
    <n v="9.01"/>
    <x v="0"/>
  </r>
  <r>
    <n v="713"/>
    <x v="1"/>
    <n v="10.91"/>
    <x v="0"/>
  </r>
  <r>
    <n v="714"/>
    <x v="1"/>
    <n v="6.23"/>
    <x v="2"/>
  </r>
  <r>
    <n v="715"/>
    <x v="0"/>
    <n v="10.31"/>
    <x v="0"/>
  </r>
  <r>
    <n v="716"/>
    <x v="1"/>
    <n v="5.49"/>
    <x v="1"/>
  </r>
  <r>
    <n v="717"/>
    <x v="1"/>
    <n v="7.69"/>
    <x v="2"/>
  </r>
  <r>
    <n v="718"/>
    <x v="0"/>
    <n v="6.98"/>
    <x v="2"/>
  </r>
  <r>
    <n v="719"/>
    <x v="1"/>
    <n v="8.02"/>
    <x v="0"/>
  </r>
  <r>
    <n v="720"/>
    <x v="0"/>
    <n v="10.71"/>
    <x v="0"/>
  </r>
  <r>
    <n v="721"/>
    <x v="1"/>
    <n v="7.64"/>
    <x v="2"/>
  </r>
  <r>
    <n v="722"/>
    <x v="0"/>
    <n v="11.43"/>
    <x v="0"/>
  </r>
  <r>
    <n v="723"/>
    <x v="0"/>
    <n v="10.01"/>
    <x v="0"/>
  </r>
  <r>
    <n v="724"/>
    <x v="0"/>
    <n v="8.6"/>
    <x v="0"/>
  </r>
  <r>
    <n v="725"/>
    <x v="1"/>
    <n v="8.36"/>
    <x v="0"/>
  </r>
  <r>
    <n v="726"/>
    <x v="1"/>
    <n v="10.56"/>
    <x v="0"/>
  </r>
  <r>
    <n v="727"/>
    <x v="0"/>
    <n v="9.65"/>
    <x v="0"/>
  </r>
  <r>
    <n v="728"/>
    <x v="1"/>
    <n v="6.37"/>
    <x v="2"/>
  </r>
  <r>
    <n v="729"/>
    <x v="1"/>
    <n v="7.21"/>
    <x v="2"/>
  </r>
  <r>
    <n v="730"/>
    <x v="1"/>
    <n v="7.9"/>
    <x v="2"/>
  </r>
  <r>
    <n v="731"/>
    <x v="1"/>
    <n v="5.51"/>
    <x v="1"/>
  </r>
  <r>
    <n v="732"/>
    <x v="0"/>
    <n v="10.71"/>
    <x v="0"/>
  </r>
  <r>
    <n v="733"/>
    <x v="1"/>
    <n v="4.53"/>
    <x v="1"/>
  </r>
  <r>
    <n v="734"/>
    <x v="0"/>
    <n v="8.3000000000000007"/>
    <x v="0"/>
  </r>
  <r>
    <n v="735"/>
    <x v="0"/>
    <n v="7.43"/>
    <x v="2"/>
  </r>
  <r>
    <n v="736"/>
    <x v="0"/>
    <n v="10.42"/>
    <x v="0"/>
  </r>
  <r>
    <n v="737"/>
    <x v="0"/>
    <n v="7.41"/>
    <x v="2"/>
  </r>
  <r>
    <n v="738"/>
    <x v="1"/>
    <n v="7.27"/>
    <x v="2"/>
  </r>
  <r>
    <n v="739"/>
    <x v="1"/>
    <n v="9.15"/>
    <x v="0"/>
  </r>
  <r>
    <n v="740"/>
    <x v="1"/>
    <n v="14.01"/>
    <x v="0"/>
  </r>
  <r>
    <n v="741"/>
    <x v="0"/>
    <n v="5.17"/>
    <x v="1"/>
  </r>
  <r>
    <n v="742"/>
    <x v="0"/>
    <n v="5.16"/>
    <x v="1"/>
  </r>
  <r>
    <n v="743"/>
    <x v="0"/>
    <n v="10.16"/>
    <x v="0"/>
  </r>
  <r>
    <n v="744"/>
    <x v="1"/>
    <n v="7.35"/>
    <x v="2"/>
  </r>
  <r>
    <n v="745"/>
    <x v="1"/>
    <n v="10.36"/>
    <x v="0"/>
  </r>
  <r>
    <n v="746"/>
    <x v="1"/>
    <n v="3.2"/>
    <x v="1"/>
  </r>
  <r>
    <n v="747"/>
    <x v="1"/>
    <n v="5.27"/>
    <x v="1"/>
  </r>
  <r>
    <n v="748"/>
    <x v="1"/>
    <n v="12.34"/>
    <x v="0"/>
  </r>
  <r>
    <n v="749"/>
    <x v="1"/>
    <n v="3.91"/>
    <x v="1"/>
  </r>
  <r>
    <n v="750"/>
    <x v="0"/>
    <n v="9.4499999999999993"/>
    <x v="0"/>
  </r>
  <r>
    <n v="751"/>
    <x v="1"/>
    <n v="6.1"/>
    <x v="2"/>
  </r>
  <r>
    <n v="752"/>
    <x v="1"/>
    <n v="10.34"/>
    <x v="0"/>
  </r>
  <r>
    <n v="753"/>
    <x v="1"/>
    <n v="11.89"/>
    <x v="0"/>
  </r>
  <r>
    <n v="754"/>
    <x v="1"/>
    <n v="6.77"/>
    <x v="2"/>
  </r>
  <r>
    <n v="755"/>
    <x v="0"/>
    <n v="8.2200000000000006"/>
    <x v="0"/>
  </r>
  <r>
    <n v="756"/>
    <x v="1"/>
    <n v="8.6999999999999993"/>
    <x v="0"/>
  </r>
  <r>
    <n v="757"/>
    <x v="1"/>
    <n v="8.7200000000000006"/>
    <x v="0"/>
  </r>
  <r>
    <n v="758"/>
    <x v="0"/>
    <n v="6.61"/>
    <x v="2"/>
  </r>
  <r>
    <n v="759"/>
    <x v="1"/>
    <n v="9.5"/>
    <x v="0"/>
  </r>
  <r>
    <n v="760"/>
    <x v="0"/>
    <n v="7.56"/>
    <x v="2"/>
  </r>
  <r>
    <n v="761"/>
    <x v="0"/>
    <n v="5.07"/>
    <x v="1"/>
  </r>
  <r>
    <n v="762"/>
    <x v="1"/>
    <n v="12.23"/>
    <x v="0"/>
  </r>
  <r>
    <n v="763"/>
    <x v="0"/>
    <n v="12.59"/>
    <x v="0"/>
  </r>
  <r>
    <n v="764"/>
    <x v="1"/>
    <n v="5.88"/>
    <x v="1"/>
  </r>
  <r>
    <n v="765"/>
    <x v="0"/>
    <n v="9.24"/>
    <x v="0"/>
  </r>
  <r>
    <n v="766"/>
    <x v="1"/>
    <n v="9.18"/>
    <x v="0"/>
  </r>
  <r>
    <n v="767"/>
    <x v="0"/>
    <n v="8.8699999999999992"/>
    <x v="0"/>
  </r>
  <r>
    <n v="768"/>
    <x v="0"/>
    <n v="6.17"/>
    <x v="2"/>
  </r>
  <r>
    <n v="769"/>
    <x v="1"/>
    <n v="4.8899999999999997"/>
    <x v="1"/>
  </r>
  <r>
    <n v="770"/>
    <x v="0"/>
    <n v="8.3000000000000007"/>
    <x v="0"/>
  </r>
  <r>
    <n v="771"/>
    <x v="1"/>
    <n v="7.53"/>
    <x v="2"/>
  </r>
  <r>
    <n v="772"/>
    <x v="0"/>
    <n v="10.5"/>
    <x v="0"/>
  </r>
  <r>
    <n v="773"/>
    <x v="0"/>
    <n v="9.33"/>
    <x v="0"/>
  </r>
  <r>
    <n v="774"/>
    <x v="1"/>
    <n v="4.07"/>
    <x v="1"/>
  </r>
  <r>
    <n v="775"/>
    <x v="0"/>
    <n v="7.35"/>
    <x v="2"/>
  </r>
  <r>
    <n v="776"/>
    <x v="1"/>
    <n v="6.95"/>
    <x v="2"/>
  </r>
  <r>
    <n v="777"/>
    <x v="1"/>
    <n v="9.16"/>
    <x v="0"/>
  </r>
  <r>
    <n v="778"/>
    <x v="1"/>
    <n v="8.76"/>
    <x v="0"/>
  </r>
  <r>
    <n v="779"/>
    <x v="0"/>
    <n v="8.1"/>
    <x v="0"/>
  </r>
  <r>
    <n v="780"/>
    <x v="0"/>
    <n v="9"/>
    <x v="0"/>
  </r>
  <r>
    <n v="781"/>
    <x v="1"/>
    <n v="9.48"/>
    <x v="0"/>
  </r>
  <r>
    <n v="782"/>
    <x v="1"/>
    <n v="7.89"/>
    <x v="2"/>
  </r>
  <r>
    <n v="783"/>
    <x v="1"/>
    <n v="6.74"/>
    <x v="2"/>
  </r>
  <r>
    <n v="784"/>
    <x v="0"/>
    <n v="8.3699999999999992"/>
    <x v="0"/>
  </r>
  <r>
    <n v="785"/>
    <x v="1"/>
    <n v="6.78"/>
    <x v="2"/>
  </r>
  <r>
    <n v="786"/>
    <x v="0"/>
    <n v="7.94"/>
    <x v="2"/>
  </r>
  <r>
    <n v="787"/>
    <x v="1"/>
    <n v="6.27"/>
    <x v="2"/>
  </r>
  <r>
    <n v="788"/>
    <x v="0"/>
    <n v="11.02"/>
    <x v="0"/>
  </r>
  <r>
    <n v="789"/>
    <x v="1"/>
    <n v="5.14"/>
    <x v="1"/>
  </r>
  <r>
    <n v="790"/>
    <x v="0"/>
    <n v="9.1199999999999992"/>
    <x v="0"/>
  </r>
  <r>
    <n v="791"/>
    <x v="1"/>
    <n v="6.77"/>
    <x v="2"/>
  </r>
  <r>
    <n v="792"/>
    <x v="0"/>
    <n v="6.22"/>
    <x v="2"/>
  </r>
  <r>
    <n v="793"/>
    <x v="1"/>
    <n v="6.84"/>
    <x v="2"/>
  </r>
  <r>
    <n v="794"/>
    <x v="1"/>
    <n v="8.1999999999999993"/>
    <x v="0"/>
  </r>
  <r>
    <n v="795"/>
    <x v="1"/>
    <n v="5.2"/>
    <x v="1"/>
  </r>
  <r>
    <n v="796"/>
    <x v="0"/>
    <n v="6.16"/>
    <x v="2"/>
  </r>
  <r>
    <n v="797"/>
    <x v="0"/>
    <n v="9.59"/>
    <x v="0"/>
  </r>
  <r>
    <n v="798"/>
    <x v="1"/>
    <n v="4.7699999999999996"/>
    <x v="1"/>
  </r>
  <r>
    <n v="799"/>
    <x v="1"/>
    <n v="6.62"/>
    <x v="2"/>
  </r>
  <r>
    <n v="800"/>
    <x v="1"/>
    <n v="9.67"/>
    <x v="0"/>
  </r>
  <r>
    <n v="801"/>
    <x v="1"/>
    <n v="9.77"/>
    <x v="0"/>
  </r>
  <r>
    <n v="802"/>
    <x v="1"/>
    <n v="5.76"/>
    <x v="1"/>
  </r>
  <r>
    <n v="803"/>
    <x v="1"/>
    <n v="8.74"/>
    <x v="0"/>
  </r>
  <r>
    <n v="804"/>
    <x v="0"/>
    <n v="5.68"/>
    <x v="1"/>
  </r>
  <r>
    <n v="805"/>
    <x v="0"/>
    <n v="10.09"/>
    <x v="0"/>
  </r>
  <r>
    <n v="806"/>
    <x v="0"/>
    <n v="7.43"/>
    <x v="2"/>
  </r>
  <r>
    <n v="807"/>
    <x v="1"/>
    <n v="10.98"/>
    <x v="0"/>
  </r>
  <r>
    <n v="808"/>
    <x v="1"/>
    <n v="7.67"/>
    <x v="2"/>
  </r>
  <r>
    <n v="809"/>
    <x v="0"/>
    <n v="6.65"/>
    <x v="2"/>
  </r>
  <r>
    <n v="810"/>
    <x v="1"/>
    <n v="6.06"/>
    <x v="2"/>
  </r>
  <r>
    <n v="811"/>
    <x v="1"/>
    <n v="6.77"/>
    <x v="2"/>
  </r>
  <r>
    <n v="812"/>
    <x v="0"/>
    <n v="8.1199999999999992"/>
    <x v="0"/>
  </r>
  <r>
    <n v="813"/>
    <x v="0"/>
    <n v="9.15"/>
    <x v="0"/>
  </r>
  <r>
    <n v="814"/>
    <x v="1"/>
    <n v="7.2"/>
    <x v="2"/>
  </r>
  <r>
    <n v="815"/>
    <x v="1"/>
    <n v="10.36"/>
    <x v="0"/>
  </r>
  <r>
    <n v="816"/>
    <x v="1"/>
    <n v="6.14"/>
    <x v="2"/>
  </r>
  <r>
    <n v="817"/>
    <x v="0"/>
    <n v="10.82"/>
    <x v="0"/>
  </r>
  <r>
    <n v="818"/>
    <x v="1"/>
    <n v="10.41"/>
    <x v="0"/>
  </r>
  <r>
    <n v="819"/>
    <x v="0"/>
    <n v="8.2200000000000006"/>
    <x v="0"/>
  </r>
  <r>
    <n v="820"/>
    <x v="0"/>
    <n v="4.76"/>
    <x v="1"/>
  </r>
  <r>
    <n v="821"/>
    <x v="1"/>
    <n v="12.5"/>
    <x v="0"/>
  </r>
  <r>
    <n v="822"/>
    <x v="0"/>
    <n v="4.3"/>
    <x v="1"/>
  </r>
  <r>
    <n v="823"/>
    <x v="1"/>
    <n v="7.7"/>
    <x v="2"/>
  </r>
  <r>
    <n v="824"/>
    <x v="1"/>
    <n v="3.87"/>
    <x v="1"/>
  </r>
  <r>
    <n v="825"/>
    <x v="0"/>
    <n v="8.3000000000000007"/>
    <x v="0"/>
  </r>
  <r>
    <n v="826"/>
    <x v="0"/>
    <n v="5.93"/>
    <x v="1"/>
  </r>
  <r>
    <n v="827"/>
    <x v="1"/>
    <n v="10.99"/>
    <x v="0"/>
  </r>
  <r>
    <n v="828"/>
    <x v="1"/>
    <n v="9.1300000000000008"/>
    <x v="0"/>
  </r>
  <r>
    <n v="829"/>
    <x v="0"/>
    <n v="8.73"/>
    <x v="0"/>
  </r>
  <r>
    <n v="830"/>
    <x v="0"/>
    <n v="7.8"/>
    <x v="2"/>
  </r>
  <r>
    <n v="831"/>
    <x v="1"/>
    <n v="10.28"/>
    <x v="0"/>
  </r>
  <r>
    <n v="832"/>
    <x v="0"/>
    <n v="8.07"/>
    <x v="0"/>
  </r>
  <r>
    <n v="833"/>
    <x v="1"/>
    <n v="7.65"/>
    <x v="2"/>
  </r>
  <r>
    <n v="834"/>
    <x v="1"/>
    <n v="6.27"/>
    <x v="2"/>
  </r>
  <r>
    <n v="835"/>
    <x v="0"/>
    <n v="9.0500000000000007"/>
    <x v="0"/>
  </r>
  <r>
    <n v="836"/>
    <x v="1"/>
    <n v="7.64"/>
    <x v="2"/>
  </r>
  <r>
    <n v="837"/>
    <x v="0"/>
    <n v="6.9"/>
    <x v="2"/>
  </r>
  <r>
    <n v="838"/>
    <x v="0"/>
    <n v="6.89"/>
    <x v="2"/>
  </r>
  <r>
    <n v="839"/>
    <x v="1"/>
    <n v="8.09"/>
    <x v="0"/>
  </r>
  <r>
    <n v="840"/>
    <x v="1"/>
    <n v="7.01"/>
    <x v="2"/>
  </r>
  <r>
    <n v="841"/>
    <x v="0"/>
    <n v="9.32"/>
    <x v="0"/>
  </r>
  <r>
    <n v="842"/>
    <x v="1"/>
    <n v="8.5"/>
    <x v="0"/>
  </r>
  <r>
    <n v="843"/>
    <x v="0"/>
    <n v="4.9800000000000004"/>
    <x v="1"/>
  </r>
  <r>
    <n v="844"/>
    <x v="1"/>
    <n v="6.78"/>
    <x v="2"/>
  </r>
  <r>
    <n v="845"/>
    <x v="0"/>
    <n v="8.14"/>
    <x v="0"/>
  </r>
  <r>
    <n v="846"/>
    <x v="1"/>
    <n v="9.8000000000000007"/>
    <x v="0"/>
  </r>
  <r>
    <n v="847"/>
    <x v="1"/>
    <n v="7.32"/>
    <x v="2"/>
  </r>
  <r>
    <n v="848"/>
    <x v="0"/>
    <n v="7.58"/>
    <x v="2"/>
  </r>
  <r>
    <n v="849"/>
    <x v="0"/>
    <n v="6.44"/>
    <x v="2"/>
  </r>
  <r>
    <n v="850"/>
    <x v="1"/>
    <n v="9.83"/>
    <x v="0"/>
  </r>
  <r>
    <n v="851"/>
    <x v="0"/>
    <n v="7.42"/>
    <x v="2"/>
  </r>
  <r>
    <n v="852"/>
    <x v="0"/>
    <n v="7.14"/>
    <x v="2"/>
  </r>
  <r>
    <n v="853"/>
    <x v="1"/>
    <n v="9.0399999999999991"/>
    <x v="0"/>
  </r>
  <r>
    <n v="854"/>
    <x v="0"/>
    <n v="4.78"/>
    <x v="1"/>
  </r>
  <r>
    <n v="855"/>
    <x v="1"/>
    <n v="4.55"/>
    <x v="1"/>
  </r>
  <r>
    <n v="856"/>
    <x v="0"/>
    <n v="4.3099999999999996"/>
    <x v="1"/>
  </r>
  <r>
    <n v="857"/>
    <x v="1"/>
    <n v="8.7899999999999991"/>
    <x v="0"/>
  </r>
  <r>
    <n v="858"/>
    <x v="1"/>
    <n v="5.89"/>
    <x v="1"/>
  </r>
  <r>
    <n v="859"/>
    <x v="0"/>
    <n v="8.41"/>
    <x v="0"/>
  </r>
  <r>
    <n v="860"/>
    <x v="0"/>
    <n v="8.83"/>
    <x v="0"/>
  </r>
  <r>
    <n v="861"/>
    <x v="0"/>
    <n v="13.15"/>
    <x v="0"/>
  </r>
  <r>
    <n v="862"/>
    <x v="1"/>
    <n v="10.56"/>
    <x v="0"/>
  </r>
  <r>
    <n v="863"/>
    <x v="0"/>
    <n v="10.31"/>
    <x v="0"/>
  </r>
  <r>
    <n v="864"/>
    <x v="1"/>
    <n v="8.2100000000000009"/>
    <x v="0"/>
  </r>
  <r>
    <n v="865"/>
    <x v="0"/>
    <n v="5.79"/>
    <x v="1"/>
  </r>
  <r>
    <n v="866"/>
    <x v="1"/>
    <n v="7.68"/>
    <x v="2"/>
  </r>
  <r>
    <n v="867"/>
    <x v="1"/>
    <n v="6.65"/>
    <x v="2"/>
  </r>
  <r>
    <n v="868"/>
    <x v="0"/>
    <n v="5.0999999999999996"/>
    <x v="1"/>
  </r>
  <r>
    <n v="869"/>
    <x v="1"/>
    <n v="5.73"/>
    <x v="1"/>
  </r>
  <r>
    <n v="870"/>
    <x v="1"/>
    <n v="7.71"/>
    <x v="2"/>
  </r>
  <r>
    <n v="871"/>
    <x v="0"/>
    <n v="7.1"/>
    <x v="2"/>
  </r>
  <r>
    <n v="872"/>
    <x v="0"/>
    <n v="7.79"/>
    <x v="2"/>
  </r>
  <r>
    <n v="873"/>
    <x v="1"/>
    <n v="6.79"/>
    <x v="2"/>
  </r>
  <r>
    <n v="874"/>
    <x v="0"/>
    <n v="8.77"/>
    <x v="0"/>
  </r>
  <r>
    <n v="875"/>
    <x v="0"/>
    <n v="8.1300000000000008"/>
    <x v="0"/>
  </r>
  <r>
    <n v="876"/>
    <x v="1"/>
    <n v="6.75"/>
    <x v="2"/>
  </r>
  <r>
    <n v="877"/>
    <x v="0"/>
    <n v="10.49"/>
    <x v="0"/>
  </r>
  <r>
    <n v="878"/>
    <x v="1"/>
    <n v="7.17"/>
    <x v="2"/>
  </r>
  <r>
    <n v="879"/>
    <x v="1"/>
    <n v="7.09"/>
    <x v="2"/>
  </r>
  <r>
    <n v="880"/>
    <x v="1"/>
    <n v="10.73"/>
    <x v="0"/>
  </r>
  <r>
    <n v="881"/>
    <x v="0"/>
    <n v="5.94"/>
    <x v="1"/>
  </r>
  <r>
    <n v="882"/>
    <x v="1"/>
    <n v="10.68"/>
    <x v="0"/>
  </r>
  <r>
    <n v="883"/>
    <x v="1"/>
    <n v="8.24"/>
    <x v="0"/>
  </r>
  <r>
    <n v="884"/>
    <x v="1"/>
    <n v="11.38"/>
    <x v="0"/>
  </r>
  <r>
    <n v="885"/>
    <x v="0"/>
    <n v="9.0299999999999994"/>
    <x v="0"/>
  </r>
  <r>
    <n v="886"/>
    <x v="1"/>
    <n v="8.93"/>
    <x v="0"/>
  </r>
  <r>
    <n v="887"/>
    <x v="1"/>
    <n v="6.56"/>
    <x v="2"/>
  </r>
  <r>
    <n v="888"/>
    <x v="1"/>
    <n v="6.91"/>
    <x v="2"/>
  </r>
  <r>
    <n v="889"/>
    <x v="0"/>
    <n v="6.62"/>
    <x v="2"/>
  </r>
  <r>
    <n v="890"/>
    <x v="0"/>
    <n v="9.84"/>
    <x v="0"/>
  </r>
  <r>
    <n v="891"/>
    <x v="1"/>
    <n v="6.74"/>
    <x v="2"/>
  </r>
  <r>
    <n v="892"/>
    <x v="1"/>
    <n v="6.96"/>
    <x v="2"/>
  </r>
  <r>
    <n v="893"/>
    <x v="1"/>
    <n v="6.51"/>
    <x v="2"/>
  </r>
  <r>
    <n v="894"/>
    <x v="0"/>
    <n v="10.29"/>
    <x v="0"/>
  </r>
  <r>
    <n v="895"/>
    <x v="0"/>
    <n v="12.74"/>
    <x v="0"/>
  </r>
  <r>
    <n v="896"/>
    <x v="1"/>
    <n v="7.84"/>
    <x v="2"/>
  </r>
  <r>
    <n v="897"/>
    <x v="1"/>
    <n v="12.65"/>
    <x v="0"/>
  </r>
  <r>
    <n v="898"/>
    <x v="0"/>
    <n v="6.47"/>
    <x v="2"/>
  </r>
  <r>
    <n v="899"/>
    <x v="1"/>
    <n v="9.86"/>
    <x v="0"/>
  </r>
  <r>
    <n v="900"/>
    <x v="1"/>
    <n v="8.52"/>
    <x v="0"/>
  </r>
  <r>
    <n v="901"/>
    <x v="1"/>
    <n v="6.96"/>
    <x v="2"/>
  </r>
  <r>
    <n v="902"/>
    <x v="1"/>
    <n v="10.38"/>
    <x v="0"/>
  </r>
  <r>
    <n v="903"/>
    <x v="0"/>
    <n v="2.38"/>
    <x v="1"/>
  </r>
  <r>
    <n v="904"/>
    <x v="0"/>
    <n v="11.16"/>
    <x v="0"/>
  </r>
  <r>
    <n v="905"/>
    <x v="0"/>
    <n v="5.7"/>
    <x v="1"/>
  </r>
  <r>
    <n v="906"/>
    <x v="0"/>
    <n v="10.41"/>
    <x v="0"/>
  </r>
  <r>
    <n v="907"/>
    <x v="1"/>
    <n v="6.04"/>
    <x v="2"/>
  </r>
  <r>
    <n v="908"/>
    <x v="1"/>
    <n v="10.42"/>
    <x v="0"/>
  </r>
  <r>
    <n v="909"/>
    <x v="0"/>
    <n v="7.91"/>
    <x v="2"/>
  </r>
  <r>
    <n v="910"/>
    <x v="1"/>
    <n v="8.9"/>
    <x v="0"/>
  </r>
  <r>
    <n v="911"/>
    <x v="0"/>
    <n v="5.89"/>
    <x v="1"/>
  </r>
  <r>
    <n v="912"/>
    <x v="0"/>
    <n v="7.97"/>
    <x v="2"/>
  </r>
  <r>
    <n v="913"/>
    <x v="0"/>
    <n v="8.48"/>
    <x v="0"/>
  </r>
  <r>
    <n v="914"/>
    <x v="0"/>
    <n v="6.27"/>
    <x v="2"/>
  </r>
  <r>
    <n v="915"/>
    <x v="0"/>
    <n v="6.77"/>
    <x v="2"/>
  </r>
  <r>
    <n v="916"/>
    <x v="0"/>
    <n v="8.49"/>
    <x v="0"/>
  </r>
  <r>
    <n v="917"/>
    <x v="0"/>
    <n v="9.56"/>
    <x v="0"/>
  </r>
  <r>
    <n v="918"/>
    <x v="0"/>
    <n v="8.0500000000000007"/>
    <x v="0"/>
  </r>
  <r>
    <n v="919"/>
    <x v="1"/>
    <n v="6.9"/>
    <x v="2"/>
  </r>
  <r>
    <n v="920"/>
    <x v="1"/>
    <n v="8.07"/>
    <x v="0"/>
  </r>
  <r>
    <n v="921"/>
    <x v="1"/>
    <n v="5.51"/>
    <x v="1"/>
  </r>
  <r>
    <n v="922"/>
    <x v="0"/>
    <n v="8.4"/>
    <x v="0"/>
  </r>
  <r>
    <n v="923"/>
    <x v="1"/>
    <n v="10.45"/>
    <x v="0"/>
  </r>
  <r>
    <n v="924"/>
    <x v="0"/>
    <n v="7.27"/>
    <x v="2"/>
  </r>
  <r>
    <n v="925"/>
    <x v="0"/>
    <n v="8.0500000000000007"/>
    <x v="0"/>
  </r>
  <r>
    <n v="926"/>
    <x v="1"/>
    <n v="7.69"/>
    <x v="2"/>
  </r>
  <r>
    <n v="927"/>
    <x v="1"/>
    <n v="10.199999999999999"/>
    <x v="0"/>
  </r>
  <r>
    <n v="928"/>
    <x v="0"/>
    <n v="5.32"/>
    <x v="1"/>
  </r>
  <r>
    <n v="929"/>
    <x v="1"/>
    <n v="10.039999999999999"/>
    <x v="0"/>
  </r>
  <r>
    <n v="930"/>
    <x v="0"/>
    <n v="5.98"/>
    <x v="1"/>
  </r>
  <r>
    <n v="931"/>
    <x v="0"/>
    <n v="8.14"/>
    <x v="0"/>
  </r>
  <r>
    <n v="932"/>
    <x v="0"/>
    <n v="7.39"/>
    <x v="2"/>
  </r>
  <r>
    <n v="933"/>
    <x v="1"/>
    <n v="6.76"/>
    <x v="2"/>
  </r>
  <r>
    <n v="934"/>
    <x v="0"/>
    <n v="7.22"/>
    <x v="2"/>
  </r>
  <r>
    <n v="935"/>
    <x v="1"/>
    <n v="7.61"/>
    <x v="2"/>
  </r>
  <r>
    <n v="936"/>
    <x v="0"/>
    <n v="9.3000000000000007"/>
    <x v="0"/>
  </r>
  <r>
    <n v="937"/>
    <x v="1"/>
    <n v="10.91"/>
    <x v="0"/>
  </r>
  <r>
    <n v="938"/>
    <x v="0"/>
    <n v="11.07"/>
    <x v="0"/>
  </r>
  <r>
    <n v="939"/>
    <x v="1"/>
    <n v="7.88"/>
    <x v="2"/>
  </r>
  <r>
    <n v="940"/>
    <x v="1"/>
    <n v="6.64"/>
    <x v="2"/>
  </r>
  <r>
    <n v="941"/>
    <x v="0"/>
    <n v="6.05"/>
    <x v="2"/>
  </r>
  <r>
    <n v="942"/>
    <x v="1"/>
    <n v="9.0500000000000007"/>
    <x v="0"/>
  </r>
  <r>
    <n v="943"/>
    <x v="1"/>
    <n v="11.6"/>
    <x v="0"/>
  </r>
  <r>
    <n v="944"/>
    <x v="1"/>
    <n v="10.25"/>
    <x v="0"/>
  </r>
  <r>
    <n v="945"/>
    <x v="0"/>
    <n v="5.38"/>
    <x v="1"/>
  </r>
  <r>
    <n v="946"/>
    <x v="1"/>
    <n v="10.47"/>
    <x v="0"/>
  </r>
  <r>
    <n v="947"/>
    <x v="0"/>
    <n v="7.57"/>
    <x v="2"/>
  </r>
  <r>
    <n v="948"/>
    <x v="0"/>
    <n v="8.17"/>
    <x v="0"/>
  </r>
  <r>
    <n v="949"/>
    <x v="1"/>
    <n v="9.27"/>
    <x v="0"/>
  </r>
  <r>
    <n v="950"/>
    <x v="0"/>
    <n v="8.8000000000000007"/>
    <x v="0"/>
  </r>
  <r>
    <n v="951"/>
    <x v="1"/>
    <n v="7.55"/>
    <x v="2"/>
  </r>
  <r>
    <n v="952"/>
    <x v="1"/>
    <n v="6.75"/>
    <x v="2"/>
  </r>
  <r>
    <n v="953"/>
    <x v="0"/>
    <n v="12.35"/>
    <x v="0"/>
  </r>
  <r>
    <n v="954"/>
    <x v="0"/>
    <n v="9.07"/>
    <x v="0"/>
  </r>
  <r>
    <n v="955"/>
    <x v="0"/>
    <n v="11.13"/>
    <x v="0"/>
  </r>
  <r>
    <n v="956"/>
    <x v="0"/>
    <n v="6.58"/>
    <x v="2"/>
  </r>
  <r>
    <n v="957"/>
    <x v="0"/>
    <n v="9.15"/>
    <x v="0"/>
  </r>
  <r>
    <n v="958"/>
    <x v="0"/>
    <n v="8.98"/>
    <x v="0"/>
  </r>
  <r>
    <n v="959"/>
    <x v="0"/>
    <n v="6.41"/>
    <x v="2"/>
  </r>
  <r>
    <n v="960"/>
    <x v="0"/>
    <n v="7.17"/>
    <x v="2"/>
  </r>
  <r>
    <n v="961"/>
    <x v="0"/>
    <n v="10.58"/>
    <x v="0"/>
  </r>
  <r>
    <n v="962"/>
    <x v="1"/>
    <n v="6.87"/>
    <x v="2"/>
  </r>
  <r>
    <n v="963"/>
    <x v="0"/>
    <n v="8.02"/>
    <x v="0"/>
  </r>
  <r>
    <n v="964"/>
    <x v="1"/>
    <n v="9.19"/>
    <x v="0"/>
  </r>
  <r>
    <n v="965"/>
    <x v="0"/>
    <n v="5.6"/>
    <x v="1"/>
  </r>
  <r>
    <n v="966"/>
    <x v="0"/>
    <n v="8.7899999999999991"/>
    <x v="0"/>
  </r>
  <r>
    <n v="967"/>
    <x v="0"/>
    <n v="10.44"/>
    <x v="0"/>
  </r>
  <r>
    <n v="968"/>
    <x v="1"/>
    <n v="6.44"/>
    <x v="2"/>
  </r>
  <r>
    <n v="969"/>
    <x v="0"/>
    <n v="9.75"/>
    <x v="0"/>
  </r>
  <r>
    <n v="970"/>
    <x v="0"/>
    <n v="12.57"/>
    <x v="0"/>
  </r>
  <r>
    <n v="971"/>
    <x v="1"/>
    <n v="8.2899999999999991"/>
    <x v="0"/>
  </r>
  <r>
    <n v="972"/>
    <x v="1"/>
    <n v="9"/>
    <x v="0"/>
  </r>
  <r>
    <n v="973"/>
    <x v="1"/>
    <n v="6.69"/>
    <x v="2"/>
  </r>
  <r>
    <n v="974"/>
    <x v="1"/>
    <n v="8.82"/>
    <x v="0"/>
  </r>
  <r>
    <n v="975"/>
    <x v="1"/>
    <n v="9.49"/>
    <x v="0"/>
  </r>
  <r>
    <n v="976"/>
    <x v="1"/>
    <n v="3.74"/>
    <x v="1"/>
  </r>
  <r>
    <n v="977"/>
    <x v="0"/>
    <n v="6.87"/>
    <x v="2"/>
  </r>
  <r>
    <n v="978"/>
    <x v="0"/>
    <n v="10.75"/>
    <x v="0"/>
  </r>
  <r>
    <n v="979"/>
    <x v="1"/>
    <n v="10.98"/>
    <x v="0"/>
  </r>
  <r>
    <n v="980"/>
    <x v="0"/>
    <n v="5.05"/>
    <x v="1"/>
  </r>
  <r>
    <n v="981"/>
    <x v="0"/>
    <n v="7.8"/>
    <x v="2"/>
  </r>
  <r>
    <n v="982"/>
    <x v="1"/>
    <n v="3.75"/>
    <x v="1"/>
  </r>
  <r>
    <n v="983"/>
    <x v="0"/>
    <n v="10.44"/>
    <x v="0"/>
  </r>
  <r>
    <n v="984"/>
    <x v="0"/>
    <n v="10.93"/>
    <x v="0"/>
  </r>
  <r>
    <n v="985"/>
    <x v="0"/>
    <n v="8.49"/>
    <x v="0"/>
  </r>
  <r>
    <n v="986"/>
    <x v="1"/>
    <n v="7.67"/>
    <x v="2"/>
  </r>
  <r>
    <n v="987"/>
    <x v="0"/>
    <n v="7.7"/>
    <x v="2"/>
  </r>
  <r>
    <n v="988"/>
    <x v="1"/>
    <n v="10.63"/>
    <x v="0"/>
  </r>
  <r>
    <n v="989"/>
    <x v="0"/>
    <n v="8.49"/>
    <x v="0"/>
  </r>
  <r>
    <n v="990"/>
    <x v="1"/>
    <n v="6.74"/>
    <x v="2"/>
  </r>
  <r>
    <n v="991"/>
    <x v="0"/>
    <n v="4.6100000000000003"/>
    <x v="1"/>
  </r>
  <r>
    <n v="992"/>
    <x v="0"/>
    <n v="7.28"/>
    <x v="2"/>
  </r>
  <r>
    <n v="993"/>
    <x v="0"/>
    <n v="9.1999999999999993"/>
    <x v="0"/>
  </r>
  <r>
    <n v="994"/>
    <x v="0"/>
    <n v="6.16"/>
    <x v="2"/>
  </r>
  <r>
    <n v="995"/>
    <x v="0"/>
    <n v="6.61"/>
    <x v="2"/>
  </r>
  <r>
    <n v="996"/>
    <x v="1"/>
    <n v="3.97"/>
    <x v="1"/>
  </r>
  <r>
    <n v="997"/>
    <x v="0"/>
    <n v="9.31"/>
    <x v="0"/>
  </r>
  <r>
    <n v="998"/>
    <x v="0"/>
    <n v="8.18"/>
    <x v="0"/>
  </r>
  <r>
    <n v="999"/>
    <x v="1"/>
    <n v="9.7799999999999994"/>
    <x v="0"/>
  </r>
  <r>
    <n v="1000"/>
    <x v="1"/>
    <n v="5.9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F3A313-0D8F-704B-82A6-0FBE678AA8E1}" name="PivotTable16"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H7" firstHeaderRow="1" firstDataRow="2" firstDataCol="1"/>
  <pivotFields count="3">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axis="axisCol" showAll="0">
      <items count="3">
        <item x="0"/>
        <item x="1"/>
        <item t="default"/>
      </items>
    </pivotField>
    <pivotField axis="axisRow" multipleItemSelectionAllowed="1" showAll="0">
      <items count="8">
        <item h="1" x="6"/>
        <item x="3"/>
        <item h="1" x="1"/>
        <item x="0"/>
        <item h="1" x="2"/>
        <item h="1" x="5"/>
        <item h="1" x="4"/>
        <item t="default"/>
      </items>
    </pivotField>
  </pivotFields>
  <rowFields count="1">
    <field x="2"/>
  </rowFields>
  <rowItems count="3">
    <i>
      <x v="1"/>
    </i>
    <i>
      <x v="3"/>
    </i>
    <i t="grand">
      <x/>
    </i>
  </rowItems>
  <colFields count="1">
    <field x="1"/>
  </colFields>
  <colItems count="3">
    <i>
      <x/>
    </i>
    <i>
      <x v="1"/>
    </i>
    <i t="grand">
      <x/>
    </i>
  </colItems>
  <dataFields count="1">
    <dataField name="Count of Opportunity No." fld="0" subtotal="count" baseField="0" baseItem="0"/>
  </dataFields>
  <formats count="10">
    <format dxfId="35">
      <pivotArea type="all" dataOnly="0" outline="0" fieldPosition="0"/>
    </format>
    <format dxfId="34">
      <pivotArea outline="0" collapsedLevelsAreSubtotals="1" fieldPosition="0"/>
    </format>
    <format dxfId="33">
      <pivotArea type="origin" dataOnly="0" labelOnly="1" outline="0" fieldPosition="0"/>
    </format>
    <format dxfId="32">
      <pivotArea field="1" type="button" dataOnly="0" labelOnly="1" outline="0" axis="axisCol" fieldPosition="0"/>
    </format>
    <format dxfId="31">
      <pivotArea type="topRight" dataOnly="0" labelOnly="1" outline="0" fieldPosition="0"/>
    </format>
    <format dxfId="30">
      <pivotArea field="2" type="button" dataOnly="0" labelOnly="1" outline="0" axis="axisRow" fieldPosition="0"/>
    </format>
    <format dxfId="29">
      <pivotArea dataOnly="0" labelOnly="1" fieldPosition="0">
        <references count="1">
          <reference field="2" count="0"/>
        </references>
      </pivotArea>
    </format>
    <format dxfId="28">
      <pivotArea dataOnly="0" labelOnly="1" grandRow="1" outline="0" fieldPosition="0"/>
    </format>
    <format dxfId="27">
      <pivotArea dataOnly="0" labelOnly="1" fieldPosition="0">
        <references count="1">
          <reference field="1" count="0"/>
        </references>
      </pivotArea>
    </format>
    <format dxfId="26">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0CB21E-572D-4747-82FA-06DDF285F032}" name="PivotTable18" cacheId="4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16:I27" firstHeaderRow="1" firstDataRow="2" firstDataCol="1"/>
  <pivotFields count="4">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axis="axisCol" showAll="0">
      <items count="3">
        <item x="0"/>
        <item x="1"/>
        <item t="default"/>
      </items>
    </pivotField>
    <pivotField showAll="0"/>
    <pivotField axis="axisRow" showAll="0">
      <items count="10">
        <item x="0"/>
        <item x="4"/>
        <item x="5"/>
        <item x="6"/>
        <item x="7"/>
        <item x="2"/>
        <item x="8"/>
        <item x="3"/>
        <item x="1"/>
        <item t="default"/>
      </items>
    </pivotField>
  </pivotFields>
  <rowFields count="1">
    <field x="3"/>
  </rowFields>
  <rowItems count="10">
    <i>
      <x/>
    </i>
    <i>
      <x v="1"/>
    </i>
    <i>
      <x v="2"/>
    </i>
    <i>
      <x v="3"/>
    </i>
    <i>
      <x v="4"/>
    </i>
    <i>
      <x v="5"/>
    </i>
    <i>
      <x v="6"/>
    </i>
    <i>
      <x v="7"/>
    </i>
    <i>
      <x v="8"/>
    </i>
    <i t="grand">
      <x/>
    </i>
  </rowItems>
  <colFields count="1">
    <field x="1"/>
  </colFields>
  <colItems count="3">
    <i>
      <x/>
    </i>
    <i>
      <x v="1"/>
    </i>
    <i t="grand">
      <x/>
    </i>
  </colItems>
  <dataFields count="1">
    <dataField name="Count of Opportunity No." fld="0" subtotal="count" baseField="0" baseItem="0"/>
  </dataFields>
  <formats count="10">
    <format dxfId="15">
      <pivotArea type="all" dataOnly="0" outline="0" fieldPosition="0"/>
    </format>
    <format dxfId="14">
      <pivotArea outline="0" collapsedLevelsAreSubtotals="1" fieldPosition="0"/>
    </format>
    <format dxfId="13">
      <pivotArea type="origin" dataOnly="0" labelOnly="1" outline="0" fieldPosition="0"/>
    </format>
    <format dxfId="12">
      <pivotArea field="1" type="button" dataOnly="0" labelOnly="1" outline="0" axis="axisCol" fieldPosition="0"/>
    </format>
    <format dxfId="11">
      <pivotArea type="topRight" dataOnly="0" labelOnly="1" outline="0" fieldPosition="0"/>
    </format>
    <format dxfId="10">
      <pivotArea field="3" type="button" dataOnly="0" labelOnly="1" outline="0" axis="axisRow" fieldPosition="0"/>
    </format>
    <format dxfId="9">
      <pivotArea dataOnly="0" labelOnly="1" fieldPosition="0">
        <references count="1">
          <reference field="3" count="0"/>
        </references>
      </pivotArea>
    </format>
    <format dxfId="8">
      <pivotArea dataOnly="0" labelOnly="1" grandRow="1" outline="0" fieldPosition="0"/>
    </format>
    <format dxfId="7">
      <pivotArea dataOnly="0" labelOnly="1" fieldPosition="0">
        <references count="1">
          <reference field="1" count="0"/>
        </references>
      </pivotArea>
    </format>
    <format dxfId="6">
      <pivotArea dataOnly="0" labelOnly="1" grandCol="1" outline="0" fieldPosition="0"/>
    </format>
  </format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E284A1-4B3C-CA4E-982B-8607495CB11A}" name="PivotTable17" cacheId="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F2:I11" firstHeaderRow="1" firstDataRow="2" firstDataCol="1"/>
  <pivotFields count="4">
    <pivotField dataField="1"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axis="axisCol" showAll="0">
      <items count="4">
        <item x="0"/>
        <item x="1"/>
        <item h="1" x="2"/>
        <item t="default"/>
      </items>
    </pivotField>
    <pivotField axis="axisRow" showAll="0">
      <items count="9">
        <item x="6"/>
        <item x="3"/>
        <item x="1"/>
        <item x="0"/>
        <item x="2"/>
        <item x="5"/>
        <item x="4"/>
        <item x="7"/>
        <item t="default"/>
      </items>
    </pivotField>
    <pivotField showAll="0"/>
  </pivotFields>
  <rowFields count="1">
    <field x="2"/>
  </rowFields>
  <rowItems count="8">
    <i>
      <x/>
    </i>
    <i>
      <x v="1"/>
    </i>
    <i>
      <x v="2"/>
    </i>
    <i>
      <x v="3"/>
    </i>
    <i>
      <x v="4"/>
    </i>
    <i>
      <x v="5"/>
    </i>
    <i>
      <x v="6"/>
    </i>
    <i t="grand">
      <x/>
    </i>
  </rowItems>
  <colFields count="1">
    <field x="1"/>
  </colFields>
  <colItems count="3">
    <i>
      <x/>
    </i>
    <i>
      <x v="1"/>
    </i>
    <i t="grand">
      <x/>
    </i>
  </colItems>
  <dataFields count="1">
    <dataField name="Count of Opportunity No." fld="0" subtotal="count" baseField="0" baseItem="0"/>
  </dataFields>
  <formats count="10">
    <format dxfId="25">
      <pivotArea type="all" dataOnly="0" outline="0" fieldPosition="0"/>
    </format>
    <format dxfId="24">
      <pivotArea outline="0" collapsedLevelsAreSubtotals="1" fieldPosition="0"/>
    </format>
    <format dxfId="23">
      <pivotArea type="origin" dataOnly="0" labelOnly="1" outline="0" fieldPosition="0"/>
    </format>
    <format dxfId="22">
      <pivotArea field="1" type="button" dataOnly="0" labelOnly="1" outline="0" axis="axisCol" fieldPosition="0"/>
    </format>
    <format dxfId="21">
      <pivotArea type="topRight" dataOnly="0" labelOnly="1" outline="0" fieldPosition="0"/>
    </format>
    <format dxfId="20">
      <pivotArea field="2" type="button" dataOnly="0" labelOnly="1" outline="0" axis="axisRow" fieldPosition="0"/>
    </format>
    <format dxfId="19">
      <pivotArea dataOnly="0" labelOnly="1" fieldPosition="0">
        <references count="1">
          <reference field="2" count="7">
            <x v="0"/>
            <x v="1"/>
            <x v="2"/>
            <x v="3"/>
            <x v="4"/>
            <x v="5"/>
            <x v="6"/>
          </reference>
        </references>
      </pivotArea>
    </format>
    <format dxfId="18">
      <pivotArea dataOnly="0" labelOnly="1" grandRow="1" outline="0" fieldPosition="0"/>
    </format>
    <format dxfId="17">
      <pivotArea dataOnly="0" labelOnly="1" fieldPosition="0">
        <references count="1">
          <reference field="1" count="0"/>
        </references>
      </pivotArea>
    </format>
    <format dxfId="16">
      <pivotArea dataOnly="0" labelOnly="1" grandCol="1" outline="0" fieldPosition="0"/>
    </format>
  </format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C35B1D-650D-4BA1-BF0F-216D4FE1ED1B}" name="PivotTable24" cacheId="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8">
  <location ref="F1:I6" firstHeaderRow="1" firstDataRow="2" firstDataCol="1"/>
  <pivotFields count="4">
    <pivotField dataField="1" showAll="0"/>
    <pivotField axis="axisCol" showAll="0">
      <items count="3">
        <item x="0"/>
        <item x="1"/>
        <item t="default"/>
      </items>
    </pivotField>
    <pivotField showAll="0"/>
    <pivotField axis="axisRow" showAll="0">
      <items count="4">
        <item x="0"/>
        <item x="2"/>
        <item x="1"/>
        <item t="default"/>
      </items>
    </pivotField>
  </pivotFields>
  <rowFields count="1">
    <field x="3"/>
  </rowFields>
  <rowItems count="4">
    <i>
      <x/>
    </i>
    <i>
      <x v="1"/>
    </i>
    <i>
      <x v="2"/>
    </i>
    <i t="grand">
      <x/>
    </i>
  </rowItems>
  <colFields count="1">
    <field x="1"/>
  </colFields>
  <colItems count="3">
    <i>
      <x/>
    </i>
    <i>
      <x v="1"/>
    </i>
    <i t="grand">
      <x/>
    </i>
  </colItems>
  <dataFields count="1">
    <dataField name="Count of Opportunity No." fld="0" subtotal="count" baseField="0" baseItem="418700176"/>
  </dataFields>
  <chartFormats count="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CCB787-8D67-4C6E-ACC7-D8FC60E04CB8}" name="Table1" displayName="Table1" ref="A1:F1001" totalsRowShown="0" headerRowDxfId="5" headerRowBorderDxfId="3" tableBorderDxfId="4" totalsRowBorderDxfId="2">
  <autoFilter ref="A1:F1001" xr:uid="{4241E044-A742-4141-8DD2-AC9C1849CAC3}"/>
  <tableColumns count="6">
    <tableColumn id="1" xr3:uid="{C59F47C4-1C9B-49E4-A258-67419371C32E}" name="Reporting Status (Y)" dataDxfId="1"/>
    <tableColumn id="2" xr3:uid="{69F3F7C7-16F1-4873-9A0A-0C44D0765B53}" name="WSES Proportion in Joint Bid (X)" dataDxfId="0"/>
    <tableColumn id="3" xr3:uid="{FF26F54F-4FE7-499F-983D-CB953E9A21C9}" name="Y1"/>
    <tableColumn id="4" xr3:uid="{C2478430-08A1-4C65-8229-213C79B1E036}" name="X1"/>
    <tableColumn id="5" xr3:uid="{B242C550-4E62-412C-AA06-D699CE1FAAED}" name="Y0"/>
    <tableColumn id="6" xr3:uid="{856C2E72-2716-42CC-AAA8-2CC4889F9BB6}" name="X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printerSettings" Target="../printerSettings/printerSettings4.bin"/><Relationship Id="rId4" Type="http://schemas.openxmlformats.org/officeDocument/2006/relationships/comments" Target="../comments1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7"/>
  <sheetViews>
    <sheetView workbookViewId="0">
      <selection activeCell="C8" sqref="C8"/>
    </sheetView>
  </sheetViews>
  <sheetFormatPr baseColWidth="10" defaultColWidth="8.83203125" defaultRowHeight="15"/>
  <cols>
    <col min="3" max="3" width="84.1640625" customWidth="1"/>
  </cols>
  <sheetData>
    <row r="7" spans="3:3" ht="85">
      <c r="C7" s="1" t="s">
        <v>52</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84C31-23C5-42E9-80A5-03259182BF0D}">
  <dimension ref="A1:T1001"/>
  <sheetViews>
    <sheetView zoomScale="71" zoomScaleNormal="71" workbookViewId="0">
      <pane ySplit="1" topLeftCell="A2" activePane="bottomLeft" state="frozen"/>
      <selection pane="bottomLeft" activeCell="N33" sqref="N33"/>
    </sheetView>
  </sheetViews>
  <sheetFormatPr baseColWidth="10" defaultColWidth="8.83203125" defaultRowHeight="15"/>
  <cols>
    <col min="1" max="1" width="17.1640625" customWidth="1"/>
    <col min="2" max="2" width="13.5" customWidth="1"/>
    <col min="3" max="3" width="17.33203125" customWidth="1"/>
    <col min="6" max="6" width="18.83203125" customWidth="1"/>
    <col min="7" max="7" width="12.1640625" customWidth="1"/>
    <col min="8" max="8" width="13.6640625" customWidth="1"/>
    <col min="10" max="10" width="15.6640625" customWidth="1"/>
    <col min="11" max="11" width="12.6640625" bestFit="1" customWidth="1"/>
  </cols>
  <sheetData>
    <row r="1" spans="1:20" ht="17">
      <c r="A1" s="3" t="s">
        <v>0</v>
      </c>
      <c r="B1" s="3" t="s">
        <v>201</v>
      </c>
      <c r="C1" s="3" t="s">
        <v>202</v>
      </c>
      <c r="D1" s="58" t="s">
        <v>205</v>
      </c>
      <c r="E1" s="58" t="s">
        <v>208</v>
      </c>
      <c r="F1" s="58" t="s">
        <v>206</v>
      </c>
      <c r="G1" s="58" t="s">
        <v>207</v>
      </c>
      <c r="H1" s="58" t="s">
        <v>209</v>
      </c>
    </row>
    <row r="2" spans="1:20" ht="16">
      <c r="A2" s="2">
        <v>1</v>
      </c>
      <c r="B2" s="2">
        <v>29</v>
      </c>
      <c r="C2" s="2">
        <v>66</v>
      </c>
      <c r="D2">
        <f>B2-$K$2</f>
        <v>-21.703000000000003</v>
      </c>
      <c r="E2">
        <f>C2-$K$3</f>
        <v>5.509999999999998</v>
      </c>
      <c r="F2">
        <f>D2*E2</f>
        <v>-119.58352999999997</v>
      </c>
      <c r="G2">
        <f>D2^2</f>
        <v>471.02020900000014</v>
      </c>
      <c r="H2">
        <f>E2^2</f>
        <v>30.360099999999978</v>
      </c>
      <c r="J2" s="6" t="s">
        <v>203</v>
      </c>
      <c r="K2" s="6">
        <f>AVERAGE(B:B)</f>
        <v>50.703000000000003</v>
      </c>
      <c r="M2" s="95" t="s">
        <v>200</v>
      </c>
      <c r="N2" s="95"/>
      <c r="O2" s="95"/>
      <c r="P2" s="95"/>
      <c r="Q2" s="95"/>
      <c r="R2" s="95"/>
      <c r="S2" s="95"/>
      <c r="T2" s="95"/>
    </row>
    <row r="3" spans="1:20" ht="16">
      <c r="A3" s="2">
        <v>2</v>
      </c>
      <c r="B3" s="2">
        <v>46</v>
      </c>
      <c r="C3" s="2">
        <v>50</v>
      </c>
      <c r="D3">
        <f>B3-$K$2</f>
        <v>-4.703000000000003</v>
      </c>
      <c r="E3">
        <f t="shared" ref="E3:E66" si="0">C3-$K$3</f>
        <v>-10.490000000000002</v>
      </c>
      <c r="F3">
        <f t="shared" ref="F3:F66" si="1">D3*E3</f>
        <v>49.334470000000039</v>
      </c>
      <c r="G3">
        <f t="shared" ref="G3:G66" si="2">D3^2</f>
        <v>22.118209000000029</v>
      </c>
      <c r="H3">
        <f t="shared" ref="H3:H66" si="3">E3^2</f>
        <v>110.04010000000004</v>
      </c>
      <c r="J3" s="6" t="s">
        <v>204</v>
      </c>
      <c r="K3" s="6">
        <f>AVERAGE(C:C)</f>
        <v>60.49</v>
      </c>
    </row>
    <row r="4" spans="1:20" ht="16">
      <c r="A4" s="2">
        <v>3</v>
      </c>
      <c r="B4" s="2">
        <v>70</v>
      </c>
      <c r="C4" s="2">
        <v>50</v>
      </c>
      <c r="D4">
        <f t="shared" ref="D4:D66" si="4">B4-$K$2</f>
        <v>19.296999999999997</v>
      </c>
      <c r="E4">
        <f>C4-$K$3</f>
        <v>-10.490000000000002</v>
      </c>
      <c r="F4">
        <f t="shared" si="1"/>
        <v>-202.42553000000001</v>
      </c>
      <c r="G4">
        <f t="shared" si="2"/>
        <v>372.37420899999989</v>
      </c>
      <c r="H4">
        <f t="shared" si="3"/>
        <v>110.04010000000004</v>
      </c>
      <c r="I4" s="91" t="s">
        <v>210</v>
      </c>
      <c r="J4" s="91"/>
      <c r="K4" s="6">
        <f>SUM(F:F)</f>
        <v>-1390.4700000000023</v>
      </c>
    </row>
    <row r="5" spans="1:20" ht="16">
      <c r="A5" s="2">
        <v>4</v>
      </c>
      <c r="B5" s="2">
        <v>46</v>
      </c>
      <c r="C5" s="2">
        <v>56</v>
      </c>
      <c r="D5">
        <f t="shared" si="4"/>
        <v>-4.703000000000003</v>
      </c>
      <c r="E5">
        <f t="shared" si="0"/>
        <v>-4.490000000000002</v>
      </c>
      <c r="F5">
        <f t="shared" si="1"/>
        <v>21.116470000000021</v>
      </c>
      <c r="G5">
        <f t="shared" si="2"/>
        <v>22.118209000000029</v>
      </c>
      <c r="H5">
        <f t="shared" si="3"/>
        <v>20.160100000000018</v>
      </c>
      <c r="I5" s="91" t="s">
        <v>212</v>
      </c>
      <c r="J5" s="91"/>
      <c r="K5" s="6">
        <f>SUM(G:G)</f>
        <v>102726.79099999985</v>
      </c>
    </row>
    <row r="6" spans="1:20" ht="16">
      <c r="A6" s="2">
        <v>5</v>
      </c>
      <c r="B6" s="2">
        <v>32</v>
      </c>
      <c r="C6" s="2">
        <v>54</v>
      </c>
      <c r="D6">
        <f t="shared" si="4"/>
        <v>-18.703000000000003</v>
      </c>
      <c r="E6">
        <f t="shared" si="0"/>
        <v>-6.490000000000002</v>
      </c>
      <c r="F6">
        <f t="shared" si="1"/>
        <v>121.38247000000005</v>
      </c>
      <c r="G6">
        <f t="shared" si="2"/>
        <v>349.80220900000012</v>
      </c>
      <c r="H6">
        <f t="shared" si="3"/>
        <v>42.120100000000029</v>
      </c>
      <c r="I6" s="91" t="s">
        <v>211</v>
      </c>
      <c r="J6" s="91"/>
      <c r="K6" s="6">
        <f>SUM(H:H)</f>
        <v>128353.9</v>
      </c>
    </row>
    <row r="7" spans="1:20" ht="16">
      <c r="A7" s="2">
        <v>6</v>
      </c>
      <c r="B7" s="2">
        <v>65</v>
      </c>
      <c r="C7" s="2">
        <v>52</v>
      </c>
      <c r="D7">
        <f t="shared" si="4"/>
        <v>14.296999999999997</v>
      </c>
      <c r="E7">
        <f t="shared" si="0"/>
        <v>-8.490000000000002</v>
      </c>
      <c r="F7">
        <f t="shared" si="1"/>
        <v>-121.38153</v>
      </c>
      <c r="G7">
        <f t="shared" si="2"/>
        <v>204.40420899999992</v>
      </c>
      <c r="H7">
        <f t="shared" si="3"/>
        <v>72.08010000000003</v>
      </c>
      <c r="I7" s="91" t="s">
        <v>213</v>
      </c>
      <c r="J7" s="91"/>
      <c r="K7" s="6">
        <f>K4/(SQRT(K5)*SQRT(K6))</f>
        <v>-1.2109193741649791E-2</v>
      </c>
    </row>
    <row r="8" spans="1:20" ht="16">
      <c r="A8" s="2">
        <v>7</v>
      </c>
      <c r="B8" s="2">
        <v>50</v>
      </c>
      <c r="C8" s="2">
        <v>68</v>
      </c>
      <c r="D8">
        <f t="shared" si="4"/>
        <v>-0.70300000000000296</v>
      </c>
      <c r="E8">
        <f t="shared" si="0"/>
        <v>7.509999999999998</v>
      </c>
      <c r="F8">
        <f t="shared" si="1"/>
        <v>-5.2795300000000207</v>
      </c>
      <c r="G8">
        <f t="shared" si="2"/>
        <v>0.49420900000000417</v>
      </c>
      <c r="H8">
        <f t="shared" si="3"/>
        <v>56.400099999999973</v>
      </c>
      <c r="I8" s="91" t="s">
        <v>214</v>
      </c>
      <c r="J8" s="91"/>
      <c r="K8" s="6">
        <f>CORREL(B:B,C:C)</f>
        <v>-1.2109193741649791E-2</v>
      </c>
    </row>
    <row r="9" spans="1:20" ht="16">
      <c r="A9" s="2">
        <v>8</v>
      </c>
      <c r="B9" s="2">
        <v>74</v>
      </c>
      <c r="C9" s="2">
        <v>48</v>
      </c>
      <c r="D9">
        <f t="shared" si="4"/>
        <v>23.296999999999997</v>
      </c>
      <c r="E9">
        <f t="shared" si="0"/>
        <v>-12.490000000000002</v>
      </c>
      <c r="F9">
        <f t="shared" si="1"/>
        <v>-290.97953000000001</v>
      </c>
      <c r="G9">
        <f t="shared" si="2"/>
        <v>542.75020899999981</v>
      </c>
      <c r="H9">
        <f t="shared" si="3"/>
        <v>156.00010000000006</v>
      </c>
    </row>
    <row r="10" spans="1:20" ht="16">
      <c r="A10" s="2">
        <v>9</v>
      </c>
      <c r="B10" s="2">
        <v>46</v>
      </c>
      <c r="C10" s="2">
        <v>56</v>
      </c>
      <c r="D10">
        <f t="shared" si="4"/>
        <v>-4.703000000000003</v>
      </c>
      <c r="E10">
        <f t="shared" si="0"/>
        <v>-4.490000000000002</v>
      </c>
      <c r="F10">
        <f t="shared" si="1"/>
        <v>21.116470000000021</v>
      </c>
      <c r="G10">
        <f t="shared" si="2"/>
        <v>22.118209000000029</v>
      </c>
      <c r="H10">
        <f t="shared" si="3"/>
        <v>20.160100000000018</v>
      </c>
    </row>
    <row r="11" spans="1:20" ht="16">
      <c r="A11" s="2">
        <v>10</v>
      </c>
      <c r="B11" s="2">
        <v>57</v>
      </c>
      <c r="C11" s="2">
        <v>63</v>
      </c>
      <c r="D11">
        <f t="shared" si="4"/>
        <v>6.296999999999997</v>
      </c>
      <c r="E11">
        <f t="shared" si="0"/>
        <v>2.509999999999998</v>
      </c>
      <c r="F11">
        <f t="shared" si="1"/>
        <v>15.80546999999998</v>
      </c>
      <c r="G11">
        <f t="shared" si="2"/>
        <v>39.652208999999964</v>
      </c>
      <c r="H11">
        <f t="shared" si="3"/>
        <v>6.3000999999999898</v>
      </c>
    </row>
    <row r="12" spans="1:20" ht="16">
      <c r="A12" s="2">
        <v>11</v>
      </c>
      <c r="B12" s="2">
        <v>50</v>
      </c>
      <c r="C12" s="2">
        <v>65</v>
      </c>
      <c r="D12">
        <f t="shared" si="4"/>
        <v>-0.70300000000000296</v>
      </c>
      <c r="E12">
        <f t="shared" si="0"/>
        <v>4.509999999999998</v>
      </c>
      <c r="F12">
        <f t="shared" si="1"/>
        <v>-3.1705300000000118</v>
      </c>
      <c r="G12">
        <f t="shared" si="2"/>
        <v>0.49420900000000417</v>
      </c>
      <c r="H12">
        <f t="shared" si="3"/>
        <v>20.340099999999982</v>
      </c>
    </row>
    <row r="13" spans="1:20" ht="16">
      <c r="A13" s="2">
        <v>12</v>
      </c>
      <c r="B13" s="2">
        <v>58</v>
      </c>
      <c r="C13" s="2">
        <v>50</v>
      </c>
      <c r="D13">
        <f t="shared" si="4"/>
        <v>7.296999999999997</v>
      </c>
      <c r="E13">
        <f t="shared" si="0"/>
        <v>-10.490000000000002</v>
      </c>
      <c r="F13">
        <f t="shared" si="1"/>
        <v>-76.545529999999985</v>
      </c>
      <c r="G13">
        <f t="shared" si="2"/>
        <v>53.246208999999958</v>
      </c>
      <c r="H13">
        <f t="shared" si="3"/>
        <v>110.04010000000004</v>
      </c>
    </row>
    <row r="14" spans="1:20" ht="16">
      <c r="A14" s="2">
        <v>13</v>
      </c>
      <c r="B14" s="2">
        <v>60</v>
      </c>
      <c r="C14" s="2">
        <v>78</v>
      </c>
      <c r="D14">
        <f t="shared" si="4"/>
        <v>9.296999999999997</v>
      </c>
      <c r="E14">
        <f t="shared" si="0"/>
        <v>17.509999999999998</v>
      </c>
      <c r="F14">
        <f t="shared" si="1"/>
        <v>162.79046999999994</v>
      </c>
      <c r="G14">
        <f t="shared" si="2"/>
        <v>86.434208999999939</v>
      </c>
      <c r="H14">
        <f t="shared" si="3"/>
        <v>306.60009999999994</v>
      </c>
    </row>
    <row r="15" spans="1:20" ht="16">
      <c r="A15" s="2">
        <v>14</v>
      </c>
      <c r="B15" s="2">
        <v>58</v>
      </c>
      <c r="C15" s="2">
        <v>45</v>
      </c>
      <c r="D15">
        <f t="shared" si="4"/>
        <v>7.296999999999997</v>
      </c>
      <c r="E15">
        <f t="shared" si="0"/>
        <v>-15.490000000000002</v>
      </c>
      <c r="F15">
        <f t="shared" si="1"/>
        <v>-113.03052999999997</v>
      </c>
      <c r="G15">
        <f t="shared" si="2"/>
        <v>53.246208999999958</v>
      </c>
      <c r="H15">
        <f t="shared" si="3"/>
        <v>239.94010000000006</v>
      </c>
    </row>
    <row r="16" spans="1:20" ht="16">
      <c r="A16" s="2">
        <v>15</v>
      </c>
      <c r="B16" s="2">
        <v>46</v>
      </c>
      <c r="C16" s="2">
        <v>54</v>
      </c>
      <c r="D16">
        <f t="shared" si="4"/>
        <v>-4.703000000000003</v>
      </c>
      <c r="E16">
        <f t="shared" si="0"/>
        <v>-6.490000000000002</v>
      </c>
      <c r="F16">
        <f t="shared" si="1"/>
        <v>30.522470000000027</v>
      </c>
      <c r="G16">
        <f t="shared" si="2"/>
        <v>22.118209000000029</v>
      </c>
      <c r="H16">
        <f t="shared" si="3"/>
        <v>42.120100000000029</v>
      </c>
    </row>
    <row r="17" spans="1:8" ht="16">
      <c r="A17" s="2">
        <v>16</v>
      </c>
      <c r="B17" s="2">
        <v>44</v>
      </c>
      <c r="C17" s="2">
        <v>69</v>
      </c>
      <c r="D17">
        <f t="shared" si="4"/>
        <v>-6.703000000000003</v>
      </c>
      <c r="E17">
        <f t="shared" si="0"/>
        <v>8.509999999999998</v>
      </c>
      <c r="F17">
        <f t="shared" si="1"/>
        <v>-57.042530000000014</v>
      </c>
      <c r="G17">
        <f t="shared" si="2"/>
        <v>44.93020900000004</v>
      </c>
      <c r="H17">
        <f t="shared" si="3"/>
        <v>72.420099999999962</v>
      </c>
    </row>
    <row r="18" spans="1:8" ht="16">
      <c r="A18" s="2">
        <v>17</v>
      </c>
      <c r="B18" s="2">
        <v>66</v>
      </c>
      <c r="C18" s="2">
        <v>54</v>
      </c>
      <c r="D18">
        <f t="shared" si="4"/>
        <v>15.296999999999997</v>
      </c>
      <c r="E18">
        <f t="shared" si="0"/>
        <v>-6.490000000000002</v>
      </c>
      <c r="F18">
        <f t="shared" si="1"/>
        <v>-99.277530000000013</v>
      </c>
      <c r="G18">
        <f t="shared" si="2"/>
        <v>233.99820899999992</v>
      </c>
      <c r="H18">
        <f t="shared" si="3"/>
        <v>42.120100000000029</v>
      </c>
    </row>
    <row r="19" spans="1:8" ht="16">
      <c r="A19" s="2">
        <v>18</v>
      </c>
      <c r="B19" s="2">
        <v>61</v>
      </c>
      <c r="C19" s="2">
        <v>63</v>
      </c>
      <c r="D19">
        <f t="shared" si="4"/>
        <v>10.296999999999997</v>
      </c>
      <c r="E19">
        <f t="shared" si="0"/>
        <v>2.509999999999998</v>
      </c>
      <c r="F19">
        <f t="shared" si="1"/>
        <v>25.84546999999997</v>
      </c>
      <c r="G19">
        <f t="shared" si="2"/>
        <v>106.02820899999993</v>
      </c>
      <c r="H19">
        <f t="shared" si="3"/>
        <v>6.3000999999999898</v>
      </c>
    </row>
    <row r="20" spans="1:8" ht="16">
      <c r="A20" s="2">
        <v>19</v>
      </c>
      <c r="B20" s="2">
        <v>55</v>
      </c>
      <c r="C20" s="2">
        <v>63</v>
      </c>
      <c r="D20">
        <f t="shared" si="4"/>
        <v>4.296999999999997</v>
      </c>
      <c r="E20">
        <f t="shared" si="0"/>
        <v>2.509999999999998</v>
      </c>
      <c r="F20">
        <f t="shared" si="1"/>
        <v>10.785469999999984</v>
      </c>
      <c r="G20">
        <f t="shared" si="2"/>
        <v>18.464208999999975</v>
      </c>
      <c r="H20">
        <f t="shared" si="3"/>
        <v>6.3000999999999898</v>
      </c>
    </row>
    <row r="21" spans="1:8" ht="16">
      <c r="A21" s="2">
        <v>20</v>
      </c>
      <c r="B21" s="2">
        <v>42</v>
      </c>
      <c r="C21" s="2">
        <v>60</v>
      </c>
      <c r="D21">
        <f t="shared" si="4"/>
        <v>-8.703000000000003</v>
      </c>
      <c r="E21">
        <f t="shared" si="0"/>
        <v>-0.49000000000000199</v>
      </c>
      <c r="F21">
        <f t="shared" si="1"/>
        <v>4.2644700000000189</v>
      </c>
      <c r="G21">
        <f t="shared" si="2"/>
        <v>75.742209000000045</v>
      </c>
      <c r="H21">
        <f t="shared" si="3"/>
        <v>0.24010000000000195</v>
      </c>
    </row>
    <row r="22" spans="1:8" ht="16">
      <c r="A22" s="2">
        <v>21</v>
      </c>
      <c r="B22" s="2">
        <v>47</v>
      </c>
      <c r="C22" s="2">
        <v>61</v>
      </c>
      <c r="D22">
        <f t="shared" si="4"/>
        <v>-3.703000000000003</v>
      </c>
      <c r="E22">
        <f t="shared" si="0"/>
        <v>0.50999999999999801</v>
      </c>
      <c r="F22">
        <f t="shared" si="1"/>
        <v>-1.888529999999994</v>
      </c>
      <c r="G22">
        <f t="shared" si="2"/>
        <v>13.712209000000023</v>
      </c>
      <c r="H22">
        <f t="shared" si="3"/>
        <v>0.26009999999999794</v>
      </c>
    </row>
    <row r="23" spans="1:8" ht="16">
      <c r="A23" s="2">
        <v>22</v>
      </c>
      <c r="B23" s="2">
        <v>61</v>
      </c>
      <c r="C23" s="2">
        <v>63</v>
      </c>
      <c r="D23">
        <f t="shared" si="4"/>
        <v>10.296999999999997</v>
      </c>
      <c r="E23">
        <f t="shared" si="0"/>
        <v>2.509999999999998</v>
      </c>
      <c r="F23">
        <f t="shared" si="1"/>
        <v>25.84546999999997</v>
      </c>
      <c r="G23">
        <f t="shared" si="2"/>
        <v>106.02820899999993</v>
      </c>
      <c r="H23">
        <f t="shared" si="3"/>
        <v>6.3000999999999898</v>
      </c>
    </row>
    <row r="24" spans="1:8" ht="16">
      <c r="A24" s="2">
        <v>23</v>
      </c>
      <c r="B24" s="2">
        <v>38</v>
      </c>
      <c r="C24" s="2">
        <v>66</v>
      </c>
      <c r="D24">
        <f t="shared" si="4"/>
        <v>-12.703000000000003</v>
      </c>
      <c r="E24">
        <f t="shared" si="0"/>
        <v>5.509999999999998</v>
      </c>
      <c r="F24">
        <f t="shared" si="1"/>
        <v>-69.993529999999993</v>
      </c>
      <c r="G24">
        <f t="shared" si="2"/>
        <v>161.36620900000008</v>
      </c>
      <c r="H24">
        <f t="shared" si="3"/>
        <v>30.360099999999978</v>
      </c>
    </row>
    <row r="25" spans="1:8" ht="16">
      <c r="A25" s="2">
        <v>24</v>
      </c>
      <c r="B25" s="2">
        <v>56</v>
      </c>
      <c r="C25" s="2">
        <v>35</v>
      </c>
      <c r="D25">
        <f t="shared" si="4"/>
        <v>5.296999999999997</v>
      </c>
      <c r="E25">
        <f t="shared" si="0"/>
        <v>-25.490000000000002</v>
      </c>
      <c r="F25">
        <f t="shared" si="1"/>
        <v>-135.02052999999992</v>
      </c>
      <c r="G25">
        <f t="shared" si="2"/>
        <v>28.05820899999997</v>
      </c>
      <c r="H25">
        <f t="shared" si="3"/>
        <v>649.7401000000001</v>
      </c>
    </row>
    <row r="26" spans="1:8" ht="16">
      <c r="A26" s="2">
        <v>25</v>
      </c>
      <c r="B26" s="2">
        <v>52</v>
      </c>
      <c r="C26" s="2">
        <v>68</v>
      </c>
      <c r="D26">
        <f t="shared" si="4"/>
        <v>1.296999999999997</v>
      </c>
      <c r="E26">
        <f t="shared" si="0"/>
        <v>7.509999999999998</v>
      </c>
      <c r="F26">
        <f t="shared" si="1"/>
        <v>9.7404699999999753</v>
      </c>
      <c r="G26">
        <f t="shared" si="2"/>
        <v>1.6822089999999923</v>
      </c>
      <c r="H26">
        <f t="shared" si="3"/>
        <v>56.400099999999973</v>
      </c>
    </row>
    <row r="27" spans="1:8" ht="16">
      <c r="A27" s="2">
        <v>26</v>
      </c>
      <c r="B27" s="2">
        <v>40</v>
      </c>
      <c r="C27" s="2">
        <v>55</v>
      </c>
      <c r="D27">
        <f t="shared" si="4"/>
        <v>-10.703000000000003</v>
      </c>
      <c r="E27">
        <f t="shared" si="0"/>
        <v>-5.490000000000002</v>
      </c>
      <c r="F27">
        <f t="shared" si="1"/>
        <v>58.759470000000036</v>
      </c>
      <c r="G27">
        <f t="shared" si="2"/>
        <v>114.55420900000006</v>
      </c>
      <c r="H27">
        <f t="shared" si="3"/>
        <v>30.140100000000022</v>
      </c>
    </row>
    <row r="28" spans="1:8" ht="16">
      <c r="A28" s="2">
        <v>27</v>
      </c>
      <c r="B28" s="2">
        <v>69</v>
      </c>
      <c r="C28" s="2">
        <v>63</v>
      </c>
      <c r="D28">
        <f t="shared" si="4"/>
        <v>18.296999999999997</v>
      </c>
      <c r="E28">
        <f t="shared" si="0"/>
        <v>2.509999999999998</v>
      </c>
      <c r="F28">
        <f t="shared" si="1"/>
        <v>45.925469999999954</v>
      </c>
      <c r="G28">
        <f t="shared" si="2"/>
        <v>334.7802089999999</v>
      </c>
      <c r="H28">
        <f t="shared" si="3"/>
        <v>6.3000999999999898</v>
      </c>
    </row>
    <row r="29" spans="1:8" ht="16">
      <c r="A29" s="2">
        <v>28</v>
      </c>
      <c r="B29" s="2">
        <v>52</v>
      </c>
      <c r="C29" s="2">
        <v>59</v>
      </c>
      <c r="D29">
        <f t="shared" si="4"/>
        <v>1.296999999999997</v>
      </c>
      <c r="E29">
        <f t="shared" si="0"/>
        <v>-1.490000000000002</v>
      </c>
      <c r="F29">
        <f t="shared" si="1"/>
        <v>-1.9325299999999981</v>
      </c>
      <c r="G29">
        <f t="shared" si="2"/>
        <v>1.6822089999999923</v>
      </c>
      <c r="H29">
        <f t="shared" si="3"/>
        <v>2.2201000000000057</v>
      </c>
    </row>
    <row r="30" spans="1:8" ht="16">
      <c r="A30" s="2">
        <v>29</v>
      </c>
      <c r="B30" s="2">
        <v>36</v>
      </c>
      <c r="C30" s="2">
        <v>57</v>
      </c>
      <c r="D30">
        <f t="shared" si="4"/>
        <v>-14.703000000000003</v>
      </c>
      <c r="E30">
        <f t="shared" si="0"/>
        <v>-3.490000000000002</v>
      </c>
      <c r="F30">
        <f t="shared" si="1"/>
        <v>51.313470000000038</v>
      </c>
      <c r="G30">
        <f t="shared" si="2"/>
        <v>216.17820900000009</v>
      </c>
      <c r="H30">
        <f t="shared" si="3"/>
        <v>12.180100000000014</v>
      </c>
    </row>
    <row r="31" spans="1:8" ht="16">
      <c r="A31" s="2">
        <v>30</v>
      </c>
      <c r="B31" s="2">
        <v>56</v>
      </c>
      <c r="C31" s="2">
        <v>55</v>
      </c>
      <c r="D31">
        <f t="shared" si="4"/>
        <v>5.296999999999997</v>
      </c>
      <c r="E31">
        <f t="shared" si="0"/>
        <v>-5.490000000000002</v>
      </c>
      <c r="F31">
        <f t="shared" si="1"/>
        <v>-29.080529999999996</v>
      </c>
      <c r="G31">
        <f t="shared" si="2"/>
        <v>28.05820899999997</v>
      </c>
      <c r="H31">
        <f t="shared" si="3"/>
        <v>30.140100000000022</v>
      </c>
    </row>
    <row r="32" spans="1:8" ht="16">
      <c r="A32" s="2">
        <v>31</v>
      </c>
      <c r="B32" s="2">
        <v>45</v>
      </c>
      <c r="C32" s="2">
        <v>56</v>
      </c>
      <c r="D32">
        <f t="shared" si="4"/>
        <v>-5.703000000000003</v>
      </c>
      <c r="E32">
        <f t="shared" si="0"/>
        <v>-4.490000000000002</v>
      </c>
      <c r="F32">
        <f t="shared" si="1"/>
        <v>25.606470000000023</v>
      </c>
      <c r="G32">
        <f t="shared" si="2"/>
        <v>32.524209000000035</v>
      </c>
      <c r="H32">
        <f t="shared" si="3"/>
        <v>20.160100000000018</v>
      </c>
    </row>
    <row r="33" spans="1:8" ht="16">
      <c r="A33" s="2">
        <v>32</v>
      </c>
      <c r="B33" s="2">
        <v>49</v>
      </c>
      <c r="C33" s="2">
        <v>60</v>
      </c>
      <c r="D33">
        <f t="shared" si="4"/>
        <v>-1.703000000000003</v>
      </c>
      <c r="E33">
        <f t="shared" si="0"/>
        <v>-0.49000000000000199</v>
      </c>
      <c r="F33">
        <f t="shared" si="1"/>
        <v>0.83447000000000482</v>
      </c>
      <c r="G33">
        <f t="shared" si="2"/>
        <v>2.90020900000001</v>
      </c>
      <c r="H33">
        <f t="shared" si="3"/>
        <v>0.24010000000000195</v>
      </c>
    </row>
    <row r="34" spans="1:8" ht="16">
      <c r="A34" s="2">
        <v>33</v>
      </c>
      <c r="B34" s="2">
        <v>51</v>
      </c>
      <c r="C34" s="2">
        <v>60</v>
      </c>
      <c r="D34">
        <f t="shared" si="4"/>
        <v>0.29699999999999704</v>
      </c>
      <c r="E34">
        <f t="shared" si="0"/>
        <v>-0.49000000000000199</v>
      </c>
      <c r="F34">
        <f t="shared" si="1"/>
        <v>-0.14552999999999913</v>
      </c>
      <c r="G34">
        <f t="shared" si="2"/>
        <v>8.8208999999998247E-2</v>
      </c>
      <c r="H34">
        <f t="shared" si="3"/>
        <v>0.24010000000000195</v>
      </c>
    </row>
    <row r="35" spans="1:8" ht="16">
      <c r="A35" s="2">
        <v>34</v>
      </c>
      <c r="B35" s="2">
        <v>49</v>
      </c>
      <c r="C35" s="2">
        <v>50</v>
      </c>
      <c r="D35">
        <f t="shared" si="4"/>
        <v>-1.703000000000003</v>
      </c>
      <c r="E35">
        <f t="shared" si="0"/>
        <v>-10.490000000000002</v>
      </c>
      <c r="F35">
        <f t="shared" si="1"/>
        <v>17.864470000000033</v>
      </c>
      <c r="G35">
        <f t="shared" si="2"/>
        <v>2.90020900000001</v>
      </c>
      <c r="H35">
        <f t="shared" si="3"/>
        <v>110.04010000000004</v>
      </c>
    </row>
    <row r="36" spans="1:8" ht="16">
      <c r="A36" s="2">
        <v>35</v>
      </c>
      <c r="B36" s="2">
        <v>54</v>
      </c>
      <c r="C36" s="2">
        <v>67</v>
      </c>
      <c r="D36">
        <f t="shared" si="4"/>
        <v>3.296999999999997</v>
      </c>
      <c r="E36">
        <f t="shared" si="0"/>
        <v>6.509999999999998</v>
      </c>
      <c r="F36">
        <f t="shared" si="1"/>
        <v>21.463469999999973</v>
      </c>
      <c r="G36">
        <f t="shared" si="2"/>
        <v>10.870208999999981</v>
      </c>
      <c r="H36">
        <f t="shared" si="3"/>
        <v>42.380099999999977</v>
      </c>
    </row>
    <row r="37" spans="1:8" ht="16">
      <c r="A37" s="2">
        <v>36</v>
      </c>
      <c r="B37" s="2">
        <v>34</v>
      </c>
      <c r="C37" s="2">
        <v>59</v>
      </c>
      <c r="D37">
        <f t="shared" si="4"/>
        <v>-16.703000000000003</v>
      </c>
      <c r="E37">
        <f t="shared" si="0"/>
        <v>-1.490000000000002</v>
      </c>
      <c r="F37">
        <f t="shared" si="1"/>
        <v>24.887470000000036</v>
      </c>
      <c r="G37">
        <f t="shared" si="2"/>
        <v>278.99020900000011</v>
      </c>
      <c r="H37">
        <f t="shared" si="3"/>
        <v>2.2201000000000057</v>
      </c>
    </row>
    <row r="38" spans="1:8" ht="16">
      <c r="A38" s="2">
        <v>37</v>
      </c>
      <c r="B38" s="2">
        <v>57</v>
      </c>
      <c r="C38" s="2">
        <v>63</v>
      </c>
      <c r="D38">
        <f t="shared" si="4"/>
        <v>6.296999999999997</v>
      </c>
      <c r="E38">
        <f t="shared" si="0"/>
        <v>2.509999999999998</v>
      </c>
      <c r="F38">
        <f t="shared" si="1"/>
        <v>15.80546999999998</v>
      </c>
      <c r="G38">
        <f t="shared" si="2"/>
        <v>39.652208999999964</v>
      </c>
      <c r="H38">
        <f t="shared" si="3"/>
        <v>6.3000999999999898</v>
      </c>
    </row>
    <row r="39" spans="1:8" ht="16">
      <c r="A39" s="2">
        <v>38</v>
      </c>
      <c r="B39" s="2">
        <v>63</v>
      </c>
      <c r="C39" s="2">
        <v>66</v>
      </c>
      <c r="D39">
        <f t="shared" si="4"/>
        <v>12.296999999999997</v>
      </c>
      <c r="E39">
        <f t="shared" si="0"/>
        <v>5.509999999999998</v>
      </c>
      <c r="F39">
        <f t="shared" si="1"/>
        <v>67.756469999999965</v>
      </c>
      <c r="G39">
        <f t="shared" si="2"/>
        <v>151.21620899999994</v>
      </c>
      <c r="H39">
        <f t="shared" si="3"/>
        <v>30.360099999999978</v>
      </c>
    </row>
    <row r="40" spans="1:8" ht="16">
      <c r="A40" s="2">
        <v>39</v>
      </c>
      <c r="B40" s="2">
        <v>42</v>
      </c>
      <c r="C40" s="2">
        <v>69</v>
      </c>
      <c r="D40">
        <f t="shared" si="4"/>
        <v>-8.703000000000003</v>
      </c>
      <c r="E40">
        <f t="shared" si="0"/>
        <v>8.509999999999998</v>
      </c>
      <c r="F40">
        <f t="shared" si="1"/>
        <v>-74.06253000000001</v>
      </c>
      <c r="G40">
        <f t="shared" si="2"/>
        <v>75.742209000000045</v>
      </c>
      <c r="H40">
        <f t="shared" si="3"/>
        <v>72.420099999999962</v>
      </c>
    </row>
    <row r="41" spans="1:8" ht="16">
      <c r="A41" s="2">
        <v>40</v>
      </c>
      <c r="B41" s="2">
        <v>59</v>
      </c>
      <c r="C41" s="2">
        <v>44</v>
      </c>
      <c r="D41">
        <f t="shared" si="4"/>
        <v>8.296999999999997</v>
      </c>
      <c r="E41">
        <f t="shared" si="0"/>
        <v>-16.490000000000002</v>
      </c>
      <c r="F41">
        <f t="shared" si="1"/>
        <v>-136.81752999999998</v>
      </c>
      <c r="G41">
        <f t="shared" si="2"/>
        <v>68.840208999999945</v>
      </c>
      <c r="H41">
        <f t="shared" si="3"/>
        <v>271.92010000000005</v>
      </c>
    </row>
    <row r="42" spans="1:8" ht="16">
      <c r="A42" s="2">
        <v>41</v>
      </c>
      <c r="B42" s="2">
        <v>50</v>
      </c>
      <c r="C42" s="2">
        <v>56</v>
      </c>
      <c r="D42">
        <f t="shared" si="4"/>
        <v>-0.70300000000000296</v>
      </c>
      <c r="E42">
        <f t="shared" si="0"/>
        <v>-4.490000000000002</v>
      </c>
      <c r="F42">
        <f t="shared" si="1"/>
        <v>3.1564700000000148</v>
      </c>
      <c r="G42">
        <f t="shared" si="2"/>
        <v>0.49420900000000417</v>
      </c>
      <c r="H42">
        <f t="shared" si="3"/>
        <v>20.160100000000018</v>
      </c>
    </row>
    <row r="43" spans="1:8" ht="16">
      <c r="A43" s="2">
        <v>42</v>
      </c>
      <c r="B43" s="2">
        <v>45</v>
      </c>
      <c r="C43" s="2">
        <v>56</v>
      </c>
      <c r="D43">
        <f t="shared" si="4"/>
        <v>-5.703000000000003</v>
      </c>
      <c r="E43">
        <f t="shared" si="0"/>
        <v>-4.490000000000002</v>
      </c>
      <c r="F43">
        <f t="shared" si="1"/>
        <v>25.606470000000023</v>
      </c>
      <c r="G43">
        <f t="shared" si="2"/>
        <v>32.524209000000035</v>
      </c>
      <c r="H43">
        <f t="shared" si="3"/>
        <v>20.160100000000018</v>
      </c>
    </row>
    <row r="44" spans="1:8" ht="16">
      <c r="A44" s="2">
        <v>43</v>
      </c>
      <c r="B44" s="2">
        <v>38</v>
      </c>
      <c r="C44" s="2">
        <v>46</v>
      </c>
      <c r="D44">
        <f t="shared" si="4"/>
        <v>-12.703000000000003</v>
      </c>
      <c r="E44">
        <f t="shared" si="0"/>
        <v>-14.490000000000002</v>
      </c>
      <c r="F44">
        <f t="shared" si="1"/>
        <v>184.06647000000007</v>
      </c>
      <c r="G44">
        <f t="shared" si="2"/>
        <v>161.36620900000008</v>
      </c>
      <c r="H44">
        <f t="shared" si="3"/>
        <v>209.96010000000007</v>
      </c>
    </row>
    <row r="45" spans="1:8" ht="16">
      <c r="A45" s="2">
        <v>44</v>
      </c>
      <c r="B45" s="2">
        <v>56</v>
      </c>
      <c r="C45" s="2">
        <v>63</v>
      </c>
      <c r="D45">
        <f t="shared" si="4"/>
        <v>5.296999999999997</v>
      </c>
      <c r="E45">
        <f t="shared" si="0"/>
        <v>2.509999999999998</v>
      </c>
      <c r="F45">
        <f t="shared" si="1"/>
        <v>13.295469999999982</v>
      </c>
      <c r="G45">
        <f t="shared" si="2"/>
        <v>28.05820899999997</v>
      </c>
      <c r="H45">
        <f t="shared" si="3"/>
        <v>6.3000999999999898</v>
      </c>
    </row>
    <row r="46" spans="1:8" ht="16">
      <c r="A46" s="2">
        <v>45</v>
      </c>
      <c r="B46" s="2">
        <v>41</v>
      </c>
      <c r="C46" s="2">
        <v>58</v>
      </c>
      <c r="D46">
        <f t="shared" si="4"/>
        <v>-9.703000000000003</v>
      </c>
      <c r="E46">
        <f t="shared" si="0"/>
        <v>-2.490000000000002</v>
      </c>
      <c r="F46">
        <f t="shared" si="1"/>
        <v>24.160470000000025</v>
      </c>
      <c r="G46">
        <f t="shared" si="2"/>
        <v>94.148209000000051</v>
      </c>
      <c r="H46">
        <f t="shared" si="3"/>
        <v>6.2001000000000097</v>
      </c>
    </row>
    <row r="47" spans="1:8" ht="16">
      <c r="A47" s="2">
        <v>46</v>
      </c>
      <c r="B47" s="2">
        <v>59</v>
      </c>
      <c r="C47" s="2">
        <v>57</v>
      </c>
      <c r="D47">
        <f t="shared" si="4"/>
        <v>8.296999999999997</v>
      </c>
      <c r="E47">
        <f t="shared" si="0"/>
        <v>-3.490000000000002</v>
      </c>
      <c r="F47">
        <f t="shared" si="1"/>
        <v>-28.956530000000008</v>
      </c>
      <c r="G47">
        <f t="shared" si="2"/>
        <v>68.840208999999945</v>
      </c>
      <c r="H47">
        <f t="shared" si="3"/>
        <v>12.180100000000014</v>
      </c>
    </row>
    <row r="48" spans="1:8" ht="16">
      <c r="A48" s="2">
        <v>47</v>
      </c>
      <c r="B48" s="2">
        <v>70</v>
      </c>
      <c r="C48" s="2">
        <v>61</v>
      </c>
      <c r="D48">
        <f t="shared" si="4"/>
        <v>19.296999999999997</v>
      </c>
      <c r="E48">
        <f t="shared" si="0"/>
        <v>0.50999999999999801</v>
      </c>
      <c r="F48">
        <f t="shared" si="1"/>
        <v>9.8414699999999602</v>
      </c>
      <c r="G48">
        <f t="shared" si="2"/>
        <v>372.37420899999989</v>
      </c>
      <c r="H48">
        <f t="shared" si="3"/>
        <v>0.26009999999999794</v>
      </c>
    </row>
    <row r="49" spans="1:8" ht="16">
      <c r="A49" s="2">
        <v>48</v>
      </c>
      <c r="B49" s="2">
        <v>46</v>
      </c>
      <c r="C49" s="2">
        <v>48</v>
      </c>
      <c r="D49">
        <f t="shared" si="4"/>
        <v>-4.703000000000003</v>
      </c>
      <c r="E49">
        <f t="shared" si="0"/>
        <v>-12.490000000000002</v>
      </c>
      <c r="F49">
        <f t="shared" si="1"/>
        <v>58.740470000000045</v>
      </c>
      <c r="G49">
        <f t="shared" si="2"/>
        <v>22.118209000000029</v>
      </c>
      <c r="H49">
        <f t="shared" si="3"/>
        <v>156.00010000000006</v>
      </c>
    </row>
    <row r="50" spans="1:8" ht="16">
      <c r="A50" s="2">
        <v>49</v>
      </c>
      <c r="B50" s="2">
        <v>52</v>
      </c>
      <c r="C50" s="2">
        <v>41</v>
      </c>
      <c r="D50">
        <f t="shared" si="4"/>
        <v>1.296999999999997</v>
      </c>
      <c r="E50">
        <f t="shared" si="0"/>
        <v>-19.490000000000002</v>
      </c>
      <c r="F50">
        <f t="shared" si="1"/>
        <v>-25.278529999999947</v>
      </c>
      <c r="G50">
        <f t="shared" si="2"/>
        <v>1.6822089999999923</v>
      </c>
      <c r="H50">
        <f t="shared" si="3"/>
        <v>379.8601000000001</v>
      </c>
    </row>
    <row r="51" spans="1:8" ht="16">
      <c r="A51" s="2">
        <v>50</v>
      </c>
      <c r="B51" s="2">
        <v>59</v>
      </c>
      <c r="C51" s="2">
        <v>68</v>
      </c>
      <c r="D51">
        <f t="shared" si="4"/>
        <v>8.296999999999997</v>
      </c>
      <c r="E51">
        <f t="shared" si="0"/>
        <v>7.509999999999998</v>
      </c>
      <c r="F51">
        <f t="shared" si="1"/>
        <v>62.31046999999996</v>
      </c>
      <c r="G51">
        <f t="shared" si="2"/>
        <v>68.840208999999945</v>
      </c>
      <c r="H51">
        <f t="shared" si="3"/>
        <v>56.400099999999973</v>
      </c>
    </row>
    <row r="52" spans="1:8" ht="16">
      <c r="A52" s="2">
        <v>51</v>
      </c>
      <c r="B52" s="2">
        <v>38</v>
      </c>
      <c r="C52" s="2">
        <v>77</v>
      </c>
      <c r="D52">
        <f t="shared" si="4"/>
        <v>-12.703000000000003</v>
      </c>
      <c r="E52">
        <f t="shared" si="0"/>
        <v>16.509999999999998</v>
      </c>
      <c r="F52">
        <f t="shared" si="1"/>
        <v>-209.72653000000003</v>
      </c>
      <c r="G52">
        <f t="shared" si="2"/>
        <v>161.36620900000008</v>
      </c>
      <c r="H52">
        <f t="shared" si="3"/>
        <v>272.58009999999996</v>
      </c>
    </row>
    <row r="53" spans="1:8" ht="16">
      <c r="A53" s="2">
        <v>52</v>
      </c>
      <c r="B53" s="2">
        <v>44</v>
      </c>
      <c r="C53" s="2">
        <v>76</v>
      </c>
      <c r="D53">
        <f t="shared" si="4"/>
        <v>-6.703000000000003</v>
      </c>
      <c r="E53">
        <f t="shared" si="0"/>
        <v>15.509999999999998</v>
      </c>
      <c r="F53">
        <f t="shared" si="1"/>
        <v>-103.96353000000003</v>
      </c>
      <c r="G53">
        <f t="shared" si="2"/>
        <v>44.93020900000004</v>
      </c>
      <c r="H53">
        <f t="shared" si="3"/>
        <v>240.56009999999995</v>
      </c>
    </row>
    <row r="54" spans="1:8" ht="16">
      <c r="A54" s="2">
        <v>53</v>
      </c>
      <c r="B54" s="2">
        <v>61</v>
      </c>
      <c r="C54" s="2">
        <v>55</v>
      </c>
      <c r="D54">
        <f t="shared" si="4"/>
        <v>10.296999999999997</v>
      </c>
      <c r="E54">
        <f t="shared" si="0"/>
        <v>-5.490000000000002</v>
      </c>
      <c r="F54">
        <f t="shared" si="1"/>
        <v>-56.530530000000006</v>
      </c>
      <c r="G54">
        <f t="shared" si="2"/>
        <v>106.02820899999993</v>
      </c>
      <c r="H54">
        <f t="shared" si="3"/>
        <v>30.140100000000022</v>
      </c>
    </row>
    <row r="55" spans="1:8" ht="16">
      <c r="A55" s="2">
        <v>54</v>
      </c>
      <c r="B55" s="2">
        <v>42</v>
      </c>
      <c r="C55" s="2">
        <v>49</v>
      </c>
      <c r="D55">
        <f t="shared" si="4"/>
        <v>-8.703000000000003</v>
      </c>
      <c r="E55">
        <f t="shared" si="0"/>
        <v>-11.490000000000002</v>
      </c>
      <c r="F55">
        <f t="shared" si="1"/>
        <v>99.99747000000005</v>
      </c>
      <c r="G55">
        <f t="shared" si="2"/>
        <v>75.742209000000045</v>
      </c>
      <c r="H55">
        <f t="shared" si="3"/>
        <v>132.02010000000004</v>
      </c>
    </row>
    <row r="56" spans="1:8" ht="16">
      <c r="A56" s="2">
        <v>55</v>
      </c>
      <c r="B56" s="2">
        <v>57</v>
      </c>
      <c r="C56" s="2">
        <v>55</v>
      </c>
      <c r="D56">
        <f t="shared" si="4"/>
        <v>6.296999999999997</v>
      </c>
      <c r="E56">
        <f t="shared" si="0"/>
        <v>-5.490000000000002</v>
      </c>
      <c r="F56">
        <f t="shared" si="1"/>
        <v>-34.570529999999998</v>
      </c>
      <c r="G56">
        <f t="shared" si="2"/>
        <v>39.652208999999964</v>
      </c>
      <c r="H56">
        <f t="shared" si="3"/>
        <v>30.140100000000022</v>
      </c>
    </row>
    <row r="57" spans="1:8" ht="16">
      <c r="A57" s="2">
        <v>56</v>
      </c>
      <c r="B57" s="2">
        <v>40</v>
      </c>
      <c r="C57" s="2">
        <v>78</v>
      </c>
      <c r="D57">
        <f t="shared" si="4"/>
        <v>-10.703000000000003</v>
      </c>
      <c r="E57">
        <f t="shared" si="0"/>
        <v>17.509999999999998</v>
      </c>
      <c r="F57">
        <f t="shared" si="1"/>
        <v>-187.40953000000002</v>
      </c>
      <c r="G57">
        <f t="shared" si="2"/>
        <v>114.55420900000006</v>
      </c>
      <c r="H57">
        <f t="shared" si="3"/>
        <v>306.60009999999994</v>
      </c>
    </row>
    <row r="58" spans="1:8" ht="16">
      <c r="A58" s="2">
        <v>57</v>
      </c>
      <c r="B58" s="2">
        <v>67</v>
      </c>
      <c r="C58" s="2">
        <v>78</v>
      </c>
      <c r="D58">
        <f t="shared" si="4"/>
        <v>16.296999999999997</v>
      </c>
      <c r="E58">
        <f t="shared" si="0"/>
        <v>17.509999999999998</v>
      </c>
      <c r="F58">
        <f t="shared" si="1"/>
        <v>285.36046999999991</v>
      </c>
      <c r="G58">
        <f t="shared" si="2"/>
        <v>265.59220899999991</v>
      </c>
      <c r="H58">
        <f t="shared" si="3"/>
        <v>306.60009999999994</v>
      </c>
    </row>
    <row r="59" spans="1:8" ht="16">
      <c r="A59" s="2">
        <v>58</v>
      </c>
      <c r="B59" s="2">
        <v>57</v>
      </c>
      <c r="C59" s="2">
        <v>60</v>
      </c>
      <c r="D59">
        <f t="shared" si="4"/>
        <v>6.296999999999997</v>
      </c>
      <c r="E59">
        <f t="shared" si="0"/>
        <v>-0.49000000000000199</v>
      </c>
      <c r="F59">
        <f t="shared" si="1"/>
        <v>-3.085530000000011</v>
      </c>
      <c r="G59">
        <f t="shared" si="2"/>
        <v>39.652208999999964</v>
      </c>
      <c r="H59">
        <f t="shared" si="3"/>
        <v>0.24010000000000195</v>
      </c>
    </row>
    <row r="60" spans="1:8" ht="16">
      <c r="A60" s="2">
        <v>59</v>
      </c>
      <c r="B60" s="2">
        <v>65</v>
      </c>
      <c r="C60" s="2">
        <v>60</v>
      </c>
      <c r="D60">
        <f t="shared" si="4"/>
        <v>14.296999999999997</v>
      </c>
      <c r="E60">
        <f t="shared" si="0"/>
        <v>-0.49000000000000199</v>
      </c>
      <c r="F60">
        <f t="shared" si="1"/>
        <v>-7.0055300000000269</v>
      </c>
      <c r="G60">
        <f t="shared" si="2"/>
        <v>204.40420899999992</v>
      </c>
      <c r="H60">
        <f t="shared" si="3"/>
        <v>0.24010000000000195</v>
      </c>
    </row>
    <row r="61" spans="1:8" ht="16">
      <c r="A61" s="2">
        <v>60</v>
      </c>
      <c r="B61" s="2">
        <v>57</v>
      </c>
      <c r="C61" s="2">
        <v>47</v>
      </c>
      <c r="D61">
        <f t="shared" si="4"/>
        <v>6.296999999999997</v>
      </c>
      <c r="E61">
        <f t="shared" si="0"/>
        <v>-13.490000000000002</v>
      </c>
      <c r="F61">
        <f t="shared" si="1"/>
        <v>-84.946529999999967</v>
      </c>
      <c r="G61">
        <f t="shared" si="2"/>
        <v>39.652208999999964</v>
      </c>
      <c r="H61">
        <f t="shared" si="3"/>
        <v>181.98010000000005</v>
      </c>
    </row>
    <row r="62" spans="1:8" ht="16">
      <c r="A62" s="2">
        <v>61</v>
      </c>
      <c r="B62" s="2">
        <v>61</v>
      </c>
      <c r="C62" s="2">
        <v>57</v>
      </c>
      <c r="D62">
        <f t="shared" si="4"/>
        <v>10.296999999999997</v>
      </c>
      <c r="E62">
        <f t="shared" si="0"/>
        <v>-3.490000000000002</v>
      </c>
      <c r="F62">
        <f t="shared" si="1"/>
        <v>-35.936530000000012</v>
      </c>
      <c r="G62">
        <f t="shared" si="2"/>
        <v>106.02820899999993</v>
      </c>
      <c r="H62">
        <f t="shared" si="3"/>
        <v>12.180100000000014</v>
      </c>
    </row>
    <row r="63" spans="1:8" ht="16">
      <c r="A63" s="2">
        <v>62</v>
      </c>
      <c r="B63" s="2">
        <v>42</v>
      </c>
      <c r="C63" s="2">
        <v>65</v>
      </c>
      <c r="D63">
        <f t="shared" si="4"/>
        <v>-8.703000000000003</v>
      </c>
      <c r="E63">
        <f t="shared" si="0"/>
        <v>4.509999999999998</v>
      </c>
      <c r="F63">
        <f t="shared" si="1"/>
        <v>-39.250529999999998</v>
      </c>
      <c r="G63">
        <f t="shared" si="2"/>
        <v>75.742209000000045</v>
      </c>
      <c r="H63">
        <f t="shared" si="3"/>
        <v>20.340099999999982</v>
      </c>
    </row>
    <row r="64" spans="1:8" ht="16">
      <c r="A64" s="2">
        <v>63</v>
      </c>
      <c r="B64" s="2">
        <v>63</v>
      </c>
      <c r="C64" s="2">
        <v>58</v>
      </c>
      <c r="D64">
        <f t="shared" si="4"/>
        <v>12.296999999999997</v>
      </c>
      <c r="E64">
        <f t="shared" si="0"/>
        <v>-2.490000000000002</v>
      </c>
      <c r="F64">
        <f t="shared" si="1"/>
        <v>-30.619530000000019</v>
      </c>
      <c r="G64">
        <f t="shared" si="2"/>
        <v>151.21620899999994</v>
      </c>
      <c r="H64">
        <f t="shared" si="3"/>
        <v>6.2001000000000097</v>
      </c>
    </row>
    <row r="65" spans="1:8" ht="16">
      <c r="A65" s="2">
        <v>64</v>
      </c>
      <c r="B65" s="2">
        <v>62</v>
      </c>
      <c r="C65" s="2">
        <v>72</v>
      </c>
      <c r="D65">
        <f t="shared" si="4"/>
        <v>11.296999999999997</v>
      </c>
      <c r="E65">
        <f t="shared" si="0"/>
        <v>11.509999999999998</v>
      </c>
      <c r="F65">
        <f t="shared" si="1"/>
        <v>130.02846999999994</v>
      </c>
      <c r="G65">
        <f t="shared" si="2"/>
        <v>127.62220899999993</v>
      </c>
      <c r="H65">
        <f t="shared" si="3"/>
        <v>132.48009999999996</v>
      </c>
    </row>
    <row r="66" spans="1:8" ht="16">
      <c r="A66" s="2">
        <v>65</v>
      </c>
      <c r="B66" s="2">
        <v>58</v>
      </c>
      <c r="C66" s="2">
        <v>73</v>
      </c>
      <c r="D66">
        <f t="shared" si="4"/>
        <v>7.296999999999997</v>
      </c>
      <c r="E66">
        <f t="shared" si="0"/>
        <v>12.509999999999998</v>
      </c>
      <c r="F66">
        <f t="shared" si="1"/>
        <v>91.285469999999947</v>
      </c>
      <c r="G66">
        <f t="shared" si="2"/>
        <v>53.246208999999958</v>
      </c>
      <c r="H66">
        <f t="shared" si="3"/>
        <v>156.50009999999995</v>
      </c>
    </row>
    <row r="67" spans="1:8" ht="16">
      <c r="A67" s="2">
        <v>66</v>
      </c>
      <c r="B67" s="2">
        <v>47</v>
      </c>
      <c r="C67" s="2">
        <v>74</v>
      </c>
      <c r="D67">
        <f t="shared" ref="D67:D130" si="5">B67-$K$2</f>
        <v>-3.703000000000003</v>
      </c>
      <c r="E67">
        <f t="shared" ref="E67:E130" si="6">C67-$K$3</f>
        <v>13.509999999999998</v>
      </c>
      <c r="F67">
        <f t="shared" ref="F67:F130" si="7">D67*E67</f>
        <v>-50.027530000000034</v>
      </c>
      <c r="G67">
        <f t="shared" ref="G67:G130" si="8">D67^2</f>
        <v>13.712209000000023</v>
      </c>
      <c r="H67">
        <f t="shared" ref="H67:H130" si="9">E67^2</f>
        <v>182.52009999999996</v>
      </c>
    </row>
    <row r="68" spans="1:8" ht="16">
      <c r="A68" s="2">
        <v>67</v>
      </c>
      <c r="B68" s="2">
        <v>58</v>
      </c>
      <c r="C68" s="2">
        <v>57</v>
      </c>
      <c r="D68">
        <f t="shared" si="5"/>
        <v>7.296999999999997</v>
      </c>
      <c r="E68">
        <f t="shared" si="6"/>
        <v>-3.490000000000002</v>
      </c>
      <c r="F68">
        <f t="shared" si="7"/>
        <v>-25.466530000000006</v>
      </c>
      <c r="G68">
        <f t="shared" si="8"/>
        <v>53.246208999999958</v>
      </c>
      <c r="H68">
        <f t="shared" si="9"/>
        <v>12.180100000000014</v>
      </c>
    </row>
    <row r="69" spans="1:8" ht="16">
      <c r="A69" s="2">
        <v>68</v>
      </c>
      <c r="B69" s="2">
        <v>62</v>
      </c>
      <c r="C69" s="2">
        <v>51</v>
      </c>
      <c r="D69">
        <f t="shared" si="5"/>
        <v>11.296999999999997</v>
      </c>
      <c r="E69">
        <f t="shared" si="6"/>
        <v>-9.490000000000002</v>
      </c>
      <c r="F69">
        <f t="shared" si="7"/>
        <v>-107.20853</v>
      </c>
      <c r="G69">
        <f t="shared" si="8"/>
        <v>127.62220899999993</v>
      </c>
      <c r="H69">
        <f t="shared" si="9"/>
        <v>90.060100000000034</v>
      </c>
    </row>
    <row r="70" spans="1:8" ht="16">
      <c r="A70" s="2">
        <v>69</v>
      </c>
      <c r="B70" s="2">
        <v>39</v>
      </c>
      <c r="C70" s="2">
        <v>62</v>
      </c>
      <c r="D70">
        <f t="shared" si="5"/>
        <v>-11.703000000000003</v>
      </c>
      <c r="E70">
        <f t="shared" si="6"/>
        <v>1.509999999999998</v>
      </c>
      <c r="F70">
        <f t="shared" si="7"/>
        <v>-17.671529999999983</v>
      </c>
      <c r="G70">
        <f t="shared" si="8"/>
        <v>136.96020900000008</v>
      </c>
      <c r="H70">
        <f t="shared" si="9"/>
        <v>2.2800999999999938</v>
      </c>
    </row>
    <row r="71" spans="1:8" ht="16">
      <c r="A71" s="2">
        <v>70</v>
      </c>
      <c r="B71" s="2">
        <v>34</v>
      </c>
      <c r="C71" s="2">
        <v>56</v>
      </c>
      <c r="D71">
        <f t="shared" si="5"/>
        <v>-16.703000000000003</v>
      </c>
      <c r="E71">
        <f t="shared" si="6"/>
        <v>-4.490000000000002</v>
      </c>
      <c r="F71">
        <f t="shared" si="7"/>
        <v>74.996470000000045</v>
      </c>
      <c r="G71">
        <f t="shared" si="8"/>
        <v>278.99020900000011</v>
      </c>
      <c r="H71">
        <f t="shared" si="9"/>
        <v>20.160100000000018</v>
      </c>
    </row>
    <row r="72" spans="1:8" ht="16">
      <c r="A72" s="2">
        <v>71</v>
      </c>
      <c r="B72" s="2">
        <v>43</v>
      </c>
      <c r="C72" s="2">
        <v>69</v>
      </c>
      <c r="D72">
        <f t="shared" si="5"/>
        <v>-7.703000000000003</v>
      </c>
      <c r="E72">
        <f t="shared" si="6"/>
        <v>8.509999999999998</v>
      </c>
      <c r="F72">
        <f t="shared" si="7"/>
        <v>-65.552530000000004</v>
      </c>
      <c r="G72">
        <f t="shared" si="8"/>
        <v>59.336209000000046</v>
      </c>
      <c r="H72">
        <f t="shared" si="9"/>
        <v>72.420099999999962</v>
      </c>
    </row>
    <row r="73" spans="1:8" ht="16">
      <c r="A73" s="2">
        <v>72</v>
      </c>
      <c r="B73" s="2">
        <v>46</v>
      </c>
      <c r="C73" s="2">
        <v>100</v>
      </c>
      <c r="D73">
        <f t="shared" si="5"/>
        <v>-4.703000000000003</v>
      </c>
      <c r="E73">
        <f t="shared" si="6"/>
        <v>39.51</v>
      </c>
      <c r="F73">
        <f t="shared" si="7"/>
        <v>-185.81553000000011</v>
      </c>
      <c r="G73">
        <f t="shared" si="8"/>
        <v>22.118209000000029</v>
      </c>
      <c r="H73">
        <f t="shared" si="9"/>
        <v>1561.0400999999999</v>
      </c>
    </row>
    <row r="74" spans="1:8" ht="16">
      <c r="A74" s="2">
        <v>73</v>
      </c>
      <c r="B74" s="2">
        <v>43</v>
      </c>
      <c r="C74" s="2">
        <v>44</v>
      </c>
      <c r="D74">
        <f t="shared" si="5"/>
        <v>-7.703000000000003</v>
      </c>
      <c r="E74">
        <f t="shared" si="6"/>
        <v>-16.490000000000002</v>
      </c>
      <c r="F74">
        <f t="shared" si="7"/>
        <v>127.02247000000007</v>
      </c>
      <c r="G74">
        <f t="shared" si="8"/>
        <v>59.336209000000046</v>
      </c>
      <c r="H74">
        <f t="shared" si="9"/>
        <v>271.92010000000005</v>
      </c>
    </row>
    <row r="75" spans="1:8" ht="16">
      <c r="A75" s="2">
        <v>74</v>
      </c>
      <c r="B75" s="2">
        <v>53</v>
      </c>
      <c r="C75" s="2">
        <v>67</v>
      </c>
      <c r="D75">
        <f t="shared" si="5"/>
        <v>2.296999999999997</v>
      </c>
      <c r="E75">
        <f t="shared" si="6"/>
        <v>6.509999999999998</v>
      </c>
      <c r="F75">
        <f t="shared" si="7"/>
        <v>14.953469999999976</v>
      </c>
      <c r="G75">
        <f t="shared" si="8"/>
        <v>5.2762089999999864</v>
      </c>
      <c r="H75">
        <f t="shared" si="9"/>
        <v>42.380099999999977</v>
      </c>
    </row>
    <row r="76" spans="1:8" ht="16">
      <c r="A76" s="2">
        <v>75</v>
      </c>
      <c r="B76" s="2">
        <v>33</v>
      </c>
      <c r="C76" s="2">
        <v>70</v>
      </c>
      <c r="D76">
        <f t="shared" si="5"/>
        <v>-17.703000000000003</v>
      </c>
      <c r="E76">
        <f t="shared" si="6"/>
        <v>9.509999999999998</v>
      </c>
      <c r="F76">
        <f t="shared" si="7"/>
        <v>-168.35552999999999</v>
      </c>
      <c r="G76">
        <f t="shared" si="8"/>
        <v>313.39620900000011</v>
      </c>
      <c r="H76">
        <f t="shared" si="9"/>
        <v>90.440099999999958</v>
      </c>
    </row>
    <row r="77" spans="1:8" ht="16">
      <c r="A77" s="2">
        <v>76</v>
      </c>
      <c r="B77" s="2">
        <v>55</v>
      </c>
      <c r="C77" s="2">
        <v>68</v>
      </c>
      <c r="D77">
        <f t="shared" si="5"/>
        <v>4.296999999999997</v>
      </c>
      <c r="E77">
        <f t="shared" si="6"/>
        <v>7.509999999999998</v>
      </c>
      <c r="F77">
        <f t="shared" si="7"/>
        <v>32.270469999999968</v>
      </c>
      <c r="G77">
        <f t="shared" si="8"/>
        <v>18.464208999999975</v>
      </c>
      <c r="H77">
        <f t="shared" si="9"/>
        <v>56.400099999999973</v>
      </c>
    </row>
    <row r="78" spans="1:8" ht="16">
      <c r="A78" s="2">
        <v>77</v>
      </c>
      <c r="B78" s="2">
        <v>45</v>
      </c>
      <c r="C78" s="2">
        <v>67</v>
      </c>
      <c r="D78">
        <f t="shared" si="5"/>
        <v>-5.703000000000003</v>
      </c>
      <c r="E78">
        <f t="shared" si="6"/>
        <v>6.509999999999998</v>
      </c>
      <c r="F78">
        <f t="shared" si="7"/>
        <v>-37.12653000000001</v>
      </c>
      <c r="G78">
        <f t="shared" si="8"/>
        <v>32.524209000000035</v>
      </c>
      <c r="H78">
        <f t="shared" si="9"/>
        <v>42.380099999999977</v>
      </c>
    </row>
    <row r="79" spans="1:8" ht="16">
      <c r="A79" s="2">
        <v>78</v>
      </c>
      <c r="B79" s="2">
        <v>58</v>
      </c>
      <c r="C79" s="2">
        <v>35</v>
      </c>
      <c r="D79">
        <f t="shared" si="5"/>
        <v>7.296999999999997</v>
      </c>
      <c r="E79">
        <f t="shared" si="6"/>
        <v>-25.490000000000002</v>
      </c>
      <c r="F79">
        <f t="shared" si="7"/>
        <v>-186.00052999999994</v>
      </c>
      <c r="G79">
        <f t="shared" si="8"/>
        <v>53.246208999999958</v>
      </c>
      <c r="H79">
        <f t="shared" si="9"/>
        <v>649.7401000000001</v>
      </c>
    </row>
    <row r="80" spans="1:8" ht="16">
      <c r="A80" s="2">
        <v>79</v>
      </c>
      <c r="B80" s="2">
        <v>37</v>
      </c>
      <c r="C80" s="2">
        <v>67</v>
      </c>
      <c r="D80">
        <f t="shared" si="5"/>
        <v>-13.703000000000003</v>
      </c>
      <c r="E80">
        <f t="shared" si="6"/>
        <v>6.509999999999998</v>
      </c>
      <c r="F80">
        <f t="shared" si="7"/>
        <v>-89.206529999999987</v>
      </c>
      <c r="G80">
        <f t="shared" si="8"/>
        <v>187.77220900000009</v>
      </c>
      <c r="H80">
        <f t="shared" si="9"/>
        <v>42.380099999999977</v>
      </c>
    </row>
    <row r="81" spans="1:8" ht="16">
      <c r="A81" s="2">
        <v>80</v>
      </c>
      <c r="B81" s="2">
        <v>40</v>
      </c>
      <c r="C81" s="2">
        <v>58</v>
      </c>
      <c r="D81">
        <f t="shared" si="5"/>
        <v>-10.703000000000003</v>
      </c>
      <c r="E81">
        <f t="shared" si="6"/>
        <v>-2.490000000000002</v>
      </c>
      <c r="F81">
        <f t="shared" si="7"/>
        <v>26.650470000000027</v>
      </c>
      <c r="G81">
        <f t="shared" si="8"/>
        <v>114.55420900000006</v>
      </c>
      <c r="H81">
        <f t="shared" si="9"/>
        <v>6.2001000000000097</v>
      </c>
    </row>
    <row r="82" spans="1:8" ht="16">
      <c r="A82" s="2">
        <v>81</v>
      </c>
      <c r="B82" s="2">
        <v>64</v>
      </c>
      <c r="C82" s="2">
        <v>47</v>
      </c>
      <c r="D82">
        <f t="shared" si="5"/>
        <v>13.296999999999997</v>
      </c>
      <c r="E82">
        <f t="shared" si="6"/>
        <v>-13.490000000000002</v>
      </c>
      <c r="F82">
        <f t="shared" si="7"/>
        <v>-179.37652999999997</v>
      </c>
      <c r="G82">
        <f t="shared" si="8"/>
        <v>176.81020899999993</v>
      </c>
      <c r="H82">
        <f t="shared" si="9"/>
        <v>181.98010000000005</v>
      </c>
    </row>
    <row r="83" spans="1:8" ht="16">
      <c r="A83" s="2">
        <v>82</v>
      </c>
      <c r="B83" s="2">
        <v>51</v>
      </c>
      <c r="C83" s="2">
        <v>66</v>
      </c>
      <c r="D83">
        <f t="shared" si="5"/>
        <v>0.29699999999999704</v>
      </c>
      <c r="E83">
        <f t="shared" si="6"/>
        <v>5.509999999999998</v>
      </c>
      <c r="F83">
        <f t="shared" si="7"/>
        <v>1.6364699999999832</v>
      </c>
      <c r="G83">
        <f t="shared" si="8"/>
        <v>8.8208999999998247E-2</v>
      </c>
      <c r="H83">
        <f t="shared" si="9"/>
        <v>30.360099999999978</v>
      </c>
    </row>
    <row r="84" spans="1:8" ht="16">
      <c r="A84" s="2">
        <v>83</v>
      </c>
      <c r="B84" s="2">
        <v>36</v>
      </c>
      <c r="C84" s="2">
        <v>51</v>
      </c>
      <c r="D84">
        <f t="shared" si="5"/>
        <v>-14.703000000000003</v>
      </c>
      <c r="E84">
        <f t="shared" si="6"/>
        <v>-9.490000000000002</v>
      </c>
      <c r="F84">
        <f t="shared" si="7"/>
        <v>139.53147000000007</v>
      </c>
      <c r="G84">
        <f t="shared" si="8"/>
        <v>216.17820900000009</v>
      </c>
      <c r="H84">
        <f t="shared" si="9"/>
        <v>90.060100000000034</v>
      </c>
    </row>
    <row r="85" spans="1:8" ht="16">
      <c r="A85" s="2">
        <v>84</v>
      </c>
      <c r="B85" s="2">
        <v>52</v>
      </c>
      <c r="C85" s="2">
        <v>54</v>
      </c>
      <c r="D85">
        <f t="shared" si="5"/>
        <v>1.296999999999997</v>
      </c>
      <c r="E85">
        <f t="shared" si="6"/>
        <v>-6.490000000000002</v>
      </c>
      <c r="F85">
        <f t="shared" si="7"/>
        <v>-8.4175299999999833</v>
      </c>
      <c r="G85">
        <f t="shared" si="8"/>
        <v>1.6822089999999923</v>
      </c>
      <c r="H85">
        <f t="shared" si="9"/>
        <v>42.120100000000029</v>
      </c>
    </row>
    <row r="86" spans="1:8" ht="16">
      <c r="A86" s="2">
        <v>85</v>
      </c>
      <c r="B86" s="2">
        <v>36</v>
      </c>
      <c r="C86" s="2">
        <v>72</v>
      </c>
      <c r="D86">
        <f t="shared" si="5"/>
        <v>-14.703000000000003</v>
      </c>
      <c r="E86">
        <f t="shared" si="6"/>
        <v>11.509999999999998</v>
      </c>
      <c r="F86">
        <f t="shared" si="7"/>
        <v>-169.23152999999999</v>
      </c>
      <c r="G86">
        <f t="shared" si="8"/>
        <v>216.17820900000009</v>
      </c>
      <c r="H86">
        <f t="shared" si="9"/>
        <v>132.48009999999996</v>
      </c>
    </row>
    <row r="87" spans="1:8" ht="16">
      <c r="A87" s="2">
        <v>86</v>
      </c>
      <c r="B87" s="2">
        <v>33</v>
      </c>
      <c r="C87" s="2">
        <v>55</v>
      </c>
      <c r="D87">
        <f t="shared" si="5"/>
        <v>-17.703000000000003</v>
      </c>
      <c r="E87">
        <f t="shared" si="6"/>
        <v>-5.490000000000002</v>
      </c>
      <c r="F87">
        <f t="shared" si="7"/>
        <v>97.189470000000057</v>
      </c>
      <c r="G87">
        <f t="shared" si="8"/>
        <v>313.39620900000011</v>
      </c>
      <c r="H87">
        <f t="shared" si="9"/>
        <v>30.140100000000022</v>
      </c>
    </row>
    <row r="88" spans="1:8" ht="16">
      <c r="A88" s="2">
        <v>87</v>
      </c>
      <c r="B88" s="2">
        <v>57</v>
      </c>
      <c r="C88" s="2">
        <v>50</v>
      </c>
      <c r="D88">
        <f t="shared" si="5"/>
        <v>6.296999999999997</v>
      </c>
      <c r="E88">
        <f t="shared" si="6"/>
        <v>-10.490000000000002</v>
      </c>
      <c r="F88">
        <f t="shared" si="7"/>
        <v>-66.055529999999976</v>
      </c>
      <c r="G88">
        <f t="shared" si="8"/>
        <v>39.652208999999964</v>
      </c>
      <c r="H88">
        <f t="shared" si="9"/>
        <v>110.04010000000004</v>
      </c>
    </row>
    <row r="89" spans="1:8" ht="16">
      <c r="A89" s="2">
        <v>88</v>
      </c>
      <c r="B89" s="2">
        <v>53</v>
      </c>
      <c r="C89" s="2">
        <v>57</v>
      </c>
      <c r="D89">
        <f t="shared" si="5"/>
        <v>2.296999999999997</v>
      </c>
      <c r="E89">
        <f t="shared" si="6"/>
        <v>-3.490000000000002</v>
      </c>
      <c r="F89">
        <f t="shared" si="7"/>
        <v>-8.0165299999999942</v>
      </c>
      <c r="G89">
        <f t="shared" si="8"/>
        <v>5.2762089999999864</v>
      </c>
      <c r="H89">
        <f t="shared" si="9"/>
        <v>12.180100000000014</v>
      </c>
    </row>
    <row r="90" spans="1:8" ht="16">
      <c r="A90" s="2">
        <v>89</v>
      </c>
      <c r="B90" s="2">
        <v>47</v>
      </c>
      <c r="C90" s="2">
        <v>55</v>
      </c>
      <c r="D90">
        <f t="shared" si="5"/>
        <v>-3.703000000000003</v>
      </c>
      <c r="E90">
        <f t="shared" si="6"/>
        <v>-5.490000000000002</v>
      </c>
      <c r="F90">
        <f t="shared" si="7"/>
        <v>20.329470000000022</v>
      </c>
      <c r="G90">
        <f t="shared" si="8"/>
        <v>13.712209000000023</v>
      </c>
      <c r="H90">
        <f t="shared" si="9"/>
        <v>30.140100000000022</v>
      </c>
    </row>
    <row r="91" spans="1:8" ht="16">
      <c r="A91" s="2">
        <v>90</v>
      </c>
      <c r="B91" s="2">
        <v>44</v>
      </c>
      <c r="C91" s="2">
        <v>49</v>
      </c>
      <c r="D91">
        <f t="shared" si="5"/>
        <v>-6.703000000000003</v>
      </c>
      <c r="E91">
        <f t="shared" si="6"/>
        <v>-11.490000000000002</v>
      </c>
      <c r="F91">
        <f t="shared" si="7"/>
        <v>77.017470000000046</v>
      </c>
      <c r="G91">
        <f t="shared" si="8"/>
        <v>44.93020900000004</v>
      </c>
      <c r="H91">
        <f t="shared" si="9"/>
        <v>132.02010000000004</v>
      </c>
    </row>
    <row r="92" spans="1:8" ht="16">
      <c r="A92" s="2">
        <v>91</v>
      </c>
      <c r="B92" s="2">
        <v>35</v>
      </c>
      <c r="C92" s="2">
        <v>49</v>
      </c>
      <c r="D92">
        <f t="shared" si="5"/>
        <v>-15.703000000000003</v>
      </c>
      <c r="E92">
        <f t="shared" si="6"/>
        <v>-11.490000000000002</v>
      </c>
      <c r="F92">
        <f t="shared" si="7"/>
        <v>180.42747000000006</v>
      </c>
      <c r="G92">
        <f t="shared" si="8"/>
        <v>246.5842090000001</v>
      </c>
      <c r="H92">
        <f t="shared" si="9"/>
        <v>132.02010000000004</v>
      </c>
    </row>
    <row r="93" spans="1:8" ht="16">
      <c r="A93" s="2">
        <v>92</v>
      </c>
      <c r="B93" s="2">
        <v>49</v>
      </c>
      <c r="C93" s="2">
        <v>49</v>
      </c>
      <c r="D93">
        <f t="shared" si="5"/>
        <v>-1.703000000000003</v>
      </c>
      <c r="E93">
        <f t="shared" si="6"/>
        <v>-11.490000000000002</v>
      </c>
      <c r="F93">
        <f t="shared" si="7"/>
        <v>19.567470000000036</v>
      </c>
      <c r="G93">
        <f t="shared" si="8"/>
        <v>2.90020900000001</v>
      </c>
      <c r="H93">
        <f t="shared" si="9"/>
        <v>132.02010000000004</v>
      </c>
    </row>
    <row r="94" spans="1:8" ht="16">
      <c r="A94" s="2">
        <v>93</v>
      </c>
      <c r="B94" s="2">
        <v>63</v>
      </c>
      <c r="C94" s="2">
        <v>52</v>
      </c>
      <c r="D94">
        <f t="shared" si="5"/>
        <v>12.296999999999997</v>
      </c>
      <c r="E94">
        <f t="shared" si="6"/>
        <v>-8.490000000000002</v>
      </c>
      <c r="F94">
        <f t="shared" si="7"/>
        <v>-104.40152999999999</v>
      </c>
      <c r="G94">
        <f t="shared" si="8"/>
        <v>151.21620899999994</v>
      </c>
      <c r="H94">
        <f t="shared" si="9"/>
        <v>72.08010000000003</v>
      </c>
    </row>
    <row r="95" spans="1:8" ht="16">
      <c r="A95" s="2">
        <v>94</v>
      </c>
      <c r="B95" s="2">
        <v>54</v>
      </c>
      <c r="C95" s="2">
        <v>52</v>
      </c>
      <c r="D95">
        <f t="shared" si="5"/>
        <v>3.296999999999997</v>
      </c>
      <c r="E95">
        <f t="shared" si="6"/>
        <v>-8.490000000000002</v>
      </c>
      <c r="F95">
        <f t="shared" si="7"/>
        <v>-27.991529999999983</v>
      </c>
      <c r="G95">
        <f t="shared" si="8"/>
        <v>10.870208999999981</v>
      </c>
      <c r="H95">
        <f t="shared" si="9"/>
        <v>72.08010000000003</v>
      </c>
    </row>
    <row r="96" spans="1:8" ht="16">
      <c r="A96" s="2">
        <v>95</v>
      </c>
      <c r="B96" s="2">
        <v>74</v>
      </c>
      <c r="C96" s="2">
        <v>70</v>
      </c>
      <c r="D96">
        <f t="shared" si="5"/>
        <v>23.296999999999997</v>
      </c>
      <c r="E96">
        <f t="shared" si="6"/>
        <v>9.509999999999998</v>
      </c>
      <c r="F96">
        <f t="shared" si="7"/>
        <v>221.55446999999992</v>
      </c>
      <c r="G96">
        <f t="shared" si="8"/>
        <v>542.75020899999981</v>
      </c>
      <c r="H96">
        <f t="shared" si="9"/>
        <v>90.440099999999958</v>
      </c>
    </row>
    <row r="97" spans="1:8" ht="16">
      <c r="A97" s="2">
        <v>96</v>
      </c>
      <c r="B97" s="2">
        <v>77</v>
      </c>
      <c r="C97" s="2">
        <v>72</v>
      </c>
      <c r="D97">
        <f t="shared" si="5"/>
        <v>26.296999999999997</v>
      </c>
      <c r="E97">
        <f t="shared" si="6"/>
        <v>11.509999999999998</v>
      </c>
      <c r="F97">
        <f t="shared" si="7"/>
        <v>302.67846999999989</v>
      </c>
      <c r="G97">
        <f t="shared" si="8"/>
        <v>691.53220899999985</v>
      </c>
      <c r="H97">
        <f t="shared" si="9"/>
        <v>132.48009999999996</v>
      </c>
    </row>
    <row r="98" spans="1:8" ht="16">
      <c r="A98" s="2">
        <v>97</v>
      </c>
      <c r="B98" s="2">
        <v>73</v>
      </c>
      <c r="C98" s="2">
        <v>100</v>
      </c>
      <c r="D98">
        <f t="shared" si="5"/>
        <v>22.296999999999997</v>
      </c>
      <c r="E98">
        <f t="shared" si="6"/>
        <v>39.51</v>
      </c>
      <c r="F98">
        <f t="shared" si="7"/>
        <v>880.95446999999979</v>
      </c>
      <c r="G98">
        <f t="shared" si="8"/>
        <v>497.15620899999988</v>
      </c>
      <c r="H98">
        <f t="shared" si="9"/>
        <v>1561.0400999999999</v>
      </c>
    </row>
    <row r="99" spans="1:8" ht="16">
      <c r="A99" s="2">
        <v>98</v>
      </c>
      <c r="B99" s="2">
        <v>69</v>
      </c>
      <c r="C99" s="2">
        <v>59</v>
      </c>
      <c r="D99">
        <f t="shared" si="5"/>
        <v>18.296999999999997</v>
      </c>
      <c r="E99">
        <f t="shared" si="6"/>
        <v>-1.490000000000002</v>
      </c>
      <c r="F99">
        <f t="shared" si="7"/>
        <v>-27.262530000000034</v>
      </c>
      <c r="G99">
        <f t="shared" si="8"/>
        <v>334.7802089999999</v>
      </c>
      <c r="H99">
        <f t="shared" si="9"/>
        <v>2.2201000000000057</v>
      </c>
    </row>
    <row r="100" spans="1:8" ht="16">
      <c r="A100" s="2">
        <v>99</v>
      </c>
      <c r="B100" s="2">
        <v>68</v>
      </c>
      <c r="C100" s="2">
        <v>51</v>
      </c>
      <c r="D100">
        <f t="shared" si="5"/>
        <v>17.296999999999997</v>
      </c>
      <c r="E100">
        <f t="shared" si="6"/>
        <v>-9.490000000000002</v>
      </c>
      <c r="F100">
        <f t="shared" si="7"/>
        <v>-164.14852999999999</v>
      </c>
      <c r="G100">
        <f t="shared" si="8"/>
        <v>299.18620899999991</v>
      </c>
      <c r="H100">
        <f t="shared" si="9"/>
        <v>90.060100000000034</v>
      </c>
    </row>
    <row r="101" spans="1:8" ht="16">
      <c r="A101" s="2">
        <v>100</v>
      </c>
      <c r="B101" s="2">
        <v>49</v>
      </c>
      <c r="C101" s="2">
        <v>63</v>
      </c>
      <c r="D101">
        <f t="shared" si="5"/>
        <v>-1.703000000000003</v>
      </c>
      <c r="E101">
        <f t="shared" si="6"/>
        <v>2.509999999999998</v>
      </c>
      <c r="F101">
        <f t="shared" si="7"/>
        <v>-4.2745300000000039</v>
      </c>
      <c r="G101">
        <f t="shared" si="8"/>
        <v>2.90020900000001</v>
      </c>
      <c r="H101">
        <f t="shared" si="9"/>
        <v>6.3000999999999898</v>
      </c>
    </row>
    <row r="102" spans="1:8" ht="16">
      <c r="A102" s="2">
        <v>101</v>
      </c>
      <c r="B102" s="2">
        <v>39</v>
      </c>
      <c r="C102" s="2">
        <v>65</v>
      </c>
      <c r="D102">
        <f t="shared" si="5"/>
        <v>-11.703000000000003</v>
      </c>
      <c r="E102">
        <f t="shared" si="6"/>
        <v>4.509999999999998</v>
      </c>
      <c r="F102">
        <f t="shared" si="7"/>
        <v>-52.780529999999992</v>
      </c>
      <c r="G102">
        <f t="shared" si="8"/>
        <v>136.96020900000008</v>
      </c>
      <c r="H102">
        <f t="shared" si="9"/>
        <v>20.340099999999982</v>
      </c>
    </row>
    <row r="103" spans="1:8" ht="16">
      <c r="A103" s="2">
        <v>102</v>
      </c>
      <c r="B103" s="2">
        <v>51</v>
      </c>
      <c r="C103" s="2">
        <v>50</v>
      </c>
      <c r="D103">
        <f t="shared" si="5"/>
        <v>0.29699999999999704</v>
      </c>
      <c r="E103">
        <f t="shared" si="6"/>
        <v>-10.490000000000002</v>
      </c>
      <c r="F103">
        <f t="shared" si="7"/>
        <v>-3.1155299999999695</v>
      </c>
      <c r="G103">
        <f t="shared" si="8"/>
        <v>8.8208999999998247E-2</v>
      </c>
      <c r="H103">
        <f t="shared" si="9"/>
        <v>110.04010000000004</v>
      </c>
    </row>
    <row r="104" spans="1:8" ht="16">
      <c r="A104" s="2">
        <v>103</v>
      </c>
      <c r="B104" s="2">
        <v>49</v>
      </c>
      <c r="C104" s="2">
        <v>38</v>
      </c>
      <c r="D104">
        <f t="shared" si="5"/>
        <v>-1.703000000000003</v>
      </c>
      <c r="E104">
        <f t="shared" si="6"/>
        <v>-22.490000000000002</v>
      </c>
      <c r="F104">
        <f t="shared" si="7"/>
        <v>38.300470000000068</v>
      </c>
      <c r="G104">
        <f t="shared" si="8"/>
        <v>2.90020900000001</v>
      </c>
      <c r="H104">
        <f t="shared" si="9"/>
        <v>505.8001000000001</v>
      </c>
    </row>
    <row r="105" spans="1:8" ht="16">
      <c r="A105" s="2">
        <v>104</v>
      </c>
      <c r="B105" s="2">
        <v>38</v>
      </c>
      <c r="C105" s="2">
        <v>72</v>
      </c>
      <c r="D105">
        <f t="shared" si="5"/>
        <v>-12.703000000000003</v>
      </c>
      <c r="E105">
        <f t="shared" si="6"/>
        <v>11.509999999999998</v>
      </c>
      <c r="F105">
        <f t="shared" si="7"/>
        <v>-146.21153000000001</v>
      </c>
      <c r="G105">
        <f t="shared" si="8"/>
        <v>161.36620900000008</v>
      </c>
      <c r="H105">
        <f t="shared" si="9"/>
        <v>132.48009999999996</v>
      </c>
    </row>
    <row r="106" spans="1:8" ht="16">
      <c r="A106" s="2">
        <v>105</v>
      </c>
      <c r="B106" s="2">
        <v>66</v>
      </c>
      <c r="C106" s="2">
        <v>65</v>
      </c>
      <c r="D106">
        <f t="shared" si="5"/>
        <v>15.296999999999997</v>
      </c>
      <c r="E106">
        <f t="shared" si="6"/>
        <v>4.509999999999998</v>
      </c>
      <c r="F106">
        <f t="shared" si="7"/>
        <v>68.989469999999955</v>
      </c>
      <c r="G106">
        <f t="shared" si="8"/>
        <v>233.99820899999992</v>
      </c>
      <c r="H106">
        <f t="shared" si="9"/>
        <v>20.340099999999982</v>
      </c>
    </row>
    <row r="107" spans="1:8" ht="16">
      <c r="A107" s="2">
        <v>106</v>
      </c>
      <c r="B107" s="2">
        <v>61</v>
      </c>
      <c r="C107" s="2">
        <v>67</v>
      </c>
      <c r="D107">
        <f t="shared" si="5"/>
        <v>10.296999999999997</v>
      </c>
      <c r="E107">
        <f t="shared" si="6"/>
        <v>6.509999999999998</v>
      </c>
      <c r="F107">
        <f t="shared" si="7"/>
        <v>67.033469999999966</v>
      </c>
      <c r="G107">
        <f t="shared" si="8"/>
        <v>106.02820899999993</v>
      </c>
      <c r="H107">
        <f t="shared" si="9"/>
        <v>42.380099999999977</v>
      </c>
    </row>
    <row r="108" spans="1:8" ht="16">
      <c r="A108" s="2">
        <v>107</v>
      </c>
      <c r="B108" s="2">
        <v>61</v>
      </c>
      <c r="C108" s="2">
        <v>54</v>
      </c>
      <c r="D108">
        <f t="shared" si="5"/>
        <v>10.296999999999997</v>
      </c>
      <c r="E108">
        <f t="shared" si="6"/>
        <v>-6.490000000000002</v>
      </c>
      <c r="F108">
        <f t="shared" si="7"/>
        <v>-66.827529999999996</v>
      </c>
      <c r="G108">
        <f t="shared" si="8"/>
        <v>106.02820899999993</v>
      </c>
      <c r="H108">
        <f t="shared" si="9"/>
        <v>42.120100000000029</v>
      </c>
    </row>
    <row r="109" spans="1:8" ht="16">
      <c r="A109" s="2">
        <v>108</v>
      </c>
      <c r="B109" s="2">
        <v>47</v>
      </c>
      <c r="C109" s="2">
        <v>47</v>
      </c>
      <c r="D109">
        <f t="shared" si="5"/>
        <v>-3.703000000000003</v>
      </c>
      <c r="E109">
        <f t="shared" si="6"/>
        <v>-13.490000000000002</v>
      </c>
      <c r="F109">
        <f t="shared" si="7"/>
        <v>49.953470000000046</v>
      </c>
      <c r="G109">
        <f t="shared" si="8"/>
        <v>13.712209000000023</v>
      </c>
      <c r="H109">
        <f t="shared" si="9"/>
        <v>181.98010000000005</v>
      </c>
    </row>
    <row r="110" spans="1:8" ht="16">
      <c r="A110" s="2">
        <v>109</v>
      </c>
      <c r="B110" s="2">
        <v>58</v>
      </c>
      <c r="C110" s="2">
        <v>60</v>
      </c>
      <c r="D110">
        <f t="shared" si="5"/>
        <v>7.296999999999997</v>
      </c>
      <c r="E110">
        <f t="shared" si="6"/>
        <v>-0.49000000000000199</v>
      </c>
      <c r="F110">
        <f t="shared" si="7"/>
        <v>-3.575530000000013</v>
      </c>
      <c r="G110">
        <f t="shared" si="8"/>
        <v>53.246208999999958</v>
      </c>
      <c r="H110">
        <f t="shared" si="9"/>
        <v>0.24010000000000195</v>
      </c>
    </row>
    <row r="111" spans="1:8" ht="16">
      <c r="A111" s="2">
        <v>110</v>
      </c>
      <c r="B111" s="2">
        <v>57</v>
      </c>
      <c r="C111" s="2">
        <v>58</v>
      </c>
      <c r="D111">
        <f t="shared" si="5"/>
        <v>6.296999999999997</v>
      </c>
      <c r="E111">
        <f t="shared" si="6"/>
        <v>-2.490000000000002</v>
      </c>
      <c r="F111">
        <f t="shared" si="7"/>
        <v>-15.679530000000005</v>
      </c>
      <c r="G111">
        <f t="shared" si="8"/>
        <v>39.652208999999964</v>
      </c>
      <c r="H111">
        <f t="shared" si="9"/>
        <v>6.2001000000000097</v>
      </c>
    </row>
    <row r="112" spans="1:8" ht="16">
      <c r="A112" s="2">
        <v>111</v>
      </c>
      <c r="B112" s="2">
        <v>65</v>
      </c>
      <c r="C112" s="2">
        <v>68</v>
      </c>
      <c r="D112">
        <f t="shared" si="5"/>
        <v>14.296999999999997</v>
      </c>
      <c r="E112">
        <f t="shared" si="6"/>
        <v>7.509999999999998</v>
      </c>
      <c r="F112">
        <f t="shared" si="7"/>
        <v>107.37046999999995</v>
      </c>
      <c r="G112">
        <f t="shared" si="8"/>
        <v>204.40420899999992</v>
      </c>
      <c r="H112">
        <f t="shared" si="9"/>
        <v>56.400099999999973</v>
      </c>
    </row>
    <row r="113" spans="1:8" ht="16">
      <c r="A113" s="2">
        <v>112</v>
      </c>
      <c r="B113" s="2">
        <v>39</v>
      </c>
      <c r="C113" s="2">
        <v>65</v>
      </c>
      <c r="D113">
        <f t="shared" si="5"/>
        <v>-11.703000000000003</v>
      </c>
      <c r="E113">
        <f t="shared" si="6"/>
        <v>4.509999999999998</v>
      </c>
      <c r="F113">
        <f t="shared" si="7"/>
        <v>-52.780529999999992</v>
      </c>
      <c r="G113">
        <f t="shared" si="8"/>
        <v>136.96020900000008</v>
      </c>
      <c r="H113">
        <f t="shared" si="9"/>
        <v>20.340099999999982</v>
      </c>
    </row>
    <row r="114" spans="1:8" ht="16">
      <c r="A114" s="2">
        <v>113</v>
      </c>
      <c r="B114" s="2">
        <v>47</v>
      </c>
      <c r="C114" s="2">
        <v>64</v>
      </c>
      <c r="D114">
        <f t="shared" si="5"/>
        <v>-3.703000000000003</v>
      </c>
      <c r="E114">
        <f t="shared" si="6"/>
        <v>3.509999999999998</v>
      </c>
      <c r="F114">
        <f t="shared" si="7"/>
        <v>-12.997530000000003</v>
      </c>
      <c r="G114">
        <f t="shared" si="8"/>
        <v>13.712209000000023</v>
      </c>
      <c r="H114">
        <f t="shared" si="9"/>
        <v>12.320099999999986</v>
      </c>
    </row>
    <row r="115" spans="1:8" ht="16">
      <c r="A115" s="2">
        <v>114</v>
      </c>
      <c r="B115" s="2">
        <v>50</v>
      </c>
      <c r="C115" s="2">
        <v>45</v>
      </c>
      <c r="D115">
        <f t="shared" si="5"/>
        <v>-0.70300000000000296</v>
      </c>
      <c r="E115">
        <f t="shared" si="6"/>
        <v>-15.490000000000002</v>
      </c>
      <c r="F115">
        <f t="shared" si="7"/>
        <v>10.889470000000047</v>
      </c>
      <c r="G115">
        <f t="shared" si="8"/>
        <v>0.49420900000000417</v>
      </c>
      <c r="H115">
        <f t="shared" si="9"/>
        <v>239.94010000000006</v>
      </c>
    </row>
    <row r="116" spans="1:8" ht="16">
      <c r="A116" s="2">
        <v>115</v>
      </c>
      <c r="B116" s="2">
        <v>46</v>
      </c>
      <c r="C116" s="2">
        <v>90</v>
      </c>
      <c r="D116">
        <f t="shared" si="5"/>
        <v>-4.703000000000003</v>
      </c>
      <c r="E116">
        <f t="shared" si="6"/>
        <v>29.509999999999998</v>
      </c>
      <c r="F116">
        <f t="shared" si="7"/>
        <v>-138.78553000000008</v>
      </c>
      <c r="G116">
        <f t="shared" si="8"/>
        <v>22.118209000000029</v>
      </c>
      <c r="H116">
        <f t="shared" si="9"/>
        <v>870.84009999999989</v>
      </c>
    </row>
    <row r="117" spans="1:8" ht="16">
      <c r="A117" s="2">
        <v>116</v>
      </c>
      <c r="B117" s="2">
        <v>41</v>
      </c>
      <c r="C117" s="2">
        <v>70</v>
      </c>
      <c r="D117">
        <f t="shared" si="5"/>
        <v>-9.703000000000003</v>
      </c>
      <c r="E117">
        <f t="shared" si="6"/>
        <v>9.509999999999998</v>
      </c>
      <c r="F117">
        <f t="shared" si="7"/>
        <v>-92.275530000000003</v>
      </c>
      <c r="G117">
        <f t="shared" si="8"/>
        <v>94.148209000000051</v>
      </c>
      <c r="H117">
        <f t="shared" si="9"/>
        <v>90.440099999999958</v>
      </c>
    </row>
    <row r="118" spans="1:8" ht="16">
      <c r="A118" s="2">
        <v>117</v>
      </c>
      <c r="B118" s="2">
        <v>55</v>
      </c>
      <c r="C118" s="2">
        <v>61</v>
      </c>
      <c r="D118">
        <f t="shared" si="5"/>
        <v>4.296999999999997</v>
      </c>
      <c r="E118">
        <f t="shared" si="6"/>
        <v>0.50999999999999801</v>
      </c>
      <c r="F118">
        <f t="shared" si="7"/>
        <v>2.19146999999999</v>
      </c>
      <c r="G118">
        <f t="shared" si="8"/>
        <v>18.464208999999975</v>
      </c>
      <c r="H118">
        <f t="shared" si="9"/>
        <v>0.26009999999999794</v>
      </c>
    </row>
    <row r="119" spans="1:8" ht="16">
      <c r="A119" s="2">
        <v>118</v>
      </c>
      <c r="B119" s="2">
        <v>55</v>
      </c>
      <c r="C119" s="2">
        <v>63</v>
      </c>
      <c r="D119">
        <f t="shared" si="5"/>
        <v>4.296999999999997</v>
      </c>
      <c r="E119">
        <f t="shared" si="6"/>
        <v>2.509999999999998</v>
      </c>
      <c r="F119">
        <f t="shared" si="7"/>
        <v>10.785469999999984</v>
      </c>
      <c r="G119">
        <f t="shared" si="8"/>
        <v>18.464208999999975</v>
      </c>
      <c r="H119">
        <f t="shared" si="9"/>
        <v>6.3000999999999898</v>
      </c>
    </row>
    <row r="120" spans="1:8" ht="16">
      <c r="A120" s="2">
        <v>119</v>
      </c>
      <c r="B120" s="2">
        <v>65</v>
      </c>
      <c r="C120" s="2">
        <v>72</v>
      </c>
      <c r="D120">
        <f t="shared" si="5"/>
        <v>14.296999999999997</v>
      </c>
      <c r="E120">
        <f t="shared" si="6"/>
        <v>11.509999999999998</v>
      </c>
      <c r="F120">
        <f t="shared" si="7"/>
        <v>164.55846999999994</v>
      </c>
      <c r="G120">
        <f t="shared" si="8"/>
        <v>204.40420899999992</v>
      </c>
      <c r="H120">
        <f t="shared" si="9"/>
        <v>132.48009999999996</v>
      </c>
    </row>
    <row r="121" spans="1:8" ht="16">
      <c r="A121" s="2">
        <v>120</v>
      </c>
      <c r="B121" s="2">
        <v>59</v>
      </c>
      <c r="C121" s="2">
        <v>48</v>
      </c>
      <c r="D121">
        <f t="shared" si="5"/>
        <v>8.296999999999997</v>
      </c>
      <c r="E121">
        <f t="shared" si="6"/>
        <v>-12.490000000000002</v>
      </c>
      <c r="F121">
        <f t="shared" si="7"/>
        <v>-103.62952999999997</v>
      </c>
      <c r="G121">
        <f t="shared" si="8"/>
        <v>68.840208999999945</v>
      </c>
      <c r="H121">
        <f t="shared" si="9"/>
        <v>156.00010000000006</v>
      </c>
    </row>
    <row r="122" spans="1:8" ht="16">
      <c r="A122" s="2">
        <v>121</v>
      </c>
      <c r="B122" s="2">
        <v>68</v>
      </c>
      <c r="C122" s="2">
        <v>69</v>
      </c>
      <c r="D122">
        <f t="shared" si="5"/>
        <v>17.296999999999997</v>
      </c>
      <c r="E122">
        <f t="shared" si="6"/>
        <v>8.509999999999998</v>
      </c>
      <c r="F122">
        <f t="shared" si="7"/>
        <v>147.19746999999995</v>
      </c>
      <c r="G122">
        <f t="shared" si="8"/>
        <v>299.18620899999991</v>
      </c>
      <c r="H122">
        <f t="shared" si="9"/>
        <v>72.420099999999962</v>
      </c>
    </row>
    <row r="123" spans="1:8" ht="16">
      <c r="A123" s="2">
        <v>122</v>
      </c>
      <c r="B123" s="2">
        <v>46</v>
      </c>
      <c r="C123" s="2">
        <v>68</v>
      </c>
      <c r="D123">
        <f t="shared" si="5"/>
        <v>-4.703000000000003</v>
      </c>
      <c r="E123">
        <f t="shared" si="6"/>
        <v>7.509999999999998</v>
      </c>
      <c r="F123">
        <f t="shared" si="7"/>
        <v>-35.319530000000015</v>
      </c>
      <c r="G123">
        <f t="shared" si="8"/>
        <v>22.118209000000029</v>
      </c>
      <c r="H123">
        <f t="shared" si="9"/>
        <v>56.400099999999973</v>
      </c>
    </row>
    <row r="124" spans="1:8" ht="16">
      <c r="A124" s="2">
        <v>123</v>
      </c>
      <c r="B124" s="2">
        <v>48</v>
      </c>
      <c r="C124" s="2">
        <v>75</v>
      </c>
      <c r="D124">
        <f t="shared" si="5"/>
        <v>-2.703000000000003</v>
      </c>
      <c r="E124">
        <f t="shared" si="6"/>
        <v>14.509999999999998</v>
      </c>
      <c r="F124">
        <f t="shared" si="7"/>
        <v>-39.220530000000039</v>
      </c>
      <c r="G124">
        <f t="shared" si="8"/>
        <v>7.3062090000000159</v>
      </c>
      <c r="H124">
        <f t="shared" si="9"/>
        <v>210.54009999999994</v>
      </c>
    </row>
    <row r="125" spans="1:8" ht="16">
      <c r="A125" s="2">
        <v>124</v>
      </c>
      <c r="B125" s="2">
        <v>50</v>
      </c>
      <c r="C125" s="2">
        <v>71</v>
      </c>
      <c r="D125">
        <f t="shared" si="5"/>
        <v>-0.70300000000000296</v>
      </c>
      <c r="E125">
        <f t="shared" si="6"/>
        <v>10.509999999999998</v>
      </c>
      <c r="F125">
        <f t="shared" si="7"/>
        <v>-7.3885300000000296</v>
      </c>
      <c r="G125">
        <f t="shared" si="8"/>
        <v>0.49420900000000417</v>
      </c>
      <c r="H125">
        <f t="shared" si="9"/>
        <v>110.46009999999995</v>
      </c>
    </row>
    <row r="126" spans="1:8" ht="16">
      <c r="A126" s="2">
        <v>125</v>
      </c>
      <c r="B126" s="2">
        <v>53</v>
      </c>
      <c r="C126" s="2">
        <v>59</v>
      </c>
      <c r="D126">
        <f t="shared" si="5"/>
        <v>2.296999999999997</v>
      </c>
      <c r="E126">
        <f t="shared" si="6"/>
        <v>-1.490000000000002</v>
      </c>
      <c r="F126">
        <f t="shared" si="7"/>
        <v>-3.4225300000000001</v>
      </c>
      <c r="G126">
        <f t="shared" si="8"/>
        <v>5.2762089999999864</v>
      </c>
      <c r="H126">
        <f t="shared" si="9"/>
        <v>2.2201000000000057</v>
      </c>
    </row>
    <row r="127" spans="1:8" ht="16">
      <c r="A127" s="2">
        <v>126</v>
      </c>
      <c r="B127" s="2">
        <v>57</v>
      </c>
      <c r="C127" s="2">
        <v>59</v>
      </c>
      <c r="D127">
        <f t="shared" si="5"/>
        <v>6.296999999999997</v>
      </c>
      <c r="E127">
        <f t="shared" si="6"/>
        <v>-1.490000000000002</v>
      </c>
      <c r="F127">
        <f t="shared" si="7"/>
        <v>-9.382530000000008</v>
      </c>
      <c r="G127">
        <f t="shared" si="8"/>
        <v>39.652208999999964</v>
      </c>
      <c r="H127">
        <f t="shared" si="9"/>
        <v>2.2201000000000057</v>
      </c>
    </row>
    <row r="128" spans="1:8" ht="16">
      <c r="A128" s="2">
        <v>127</v>
      </c>
      <c r="B128" s="2">
        <v>43</v>
      </c>
      <c r="C128" s="2">
        <v>67</v>
      </c>
      <c r="D128">
        <f t="shared" si="5"/>
        <v>-7.703000000000003</v>
      </c>
      <c r="E128">
        <f t="shared" si="6"/>
        <v>6.509999999999998</v>
      </c>
      <c r="F128">
        <f t="shared" si="7"/>
        <v>-50.146530000000006</v>
      </c>
      <c r="G128">
        <f t="shared" si="8"/>
        <v>59.336209000000046</v>
      </c>
      <c r="H128">
        <f t="shared" si="9"/>
        <v>42.380099999999977</v>
      </c>
    </row>
    <row r="129" spans="1:8" ht="16">
      <c r="A129" s="2">
        <v>128</v>
      </c>
      <c r="B129" s="2">
        <v>50</v>
      </c>
      <c r="C129" s="2">
        <v>50</v>
      </c>
      <c r="D129">
        <f t="shared" si="5"/>
        <v>-0.70300000000000296</v>
      </c>
      <c r="E129">
        <f t="shared" si="6"/>
        <v>-10.490000000000002</v>
      </c>
      <c r="F129">
        <f t="shared" si="7"/>
        <v>7.3744700000000325</v>
      </c>
      <c r="G129">
        <f t="shared" si="8"/>
        <v>0.49420900000000417</v>
      </c>
      <c r="H129">
        <f t="shared" si="9"/>
        <v>110.04010000000004</v>
      </c>
    </row>
    <row r="130" spans="1:8" ht="16">
      <c r="A130" s="2">
        <v>129</v>
      </c>
      <c r="B130" s="2">
        <v>41</v>
      </c>
      <c r="C130" s="2">
        <v>56</v>
      </c>
      <c r="D130">
        <f t="shared" si="5"/>
        <v>-9.703000000000003</v>
      </c>
      <c r="E130">
        <f t="shared" si="6"/>
        <v>-4.490000000000002</v>
      </c>
      <c r="F130">
        <f t="shared" si="7"/>
        <v>43.566470000000031</v>
      </c>
      <c r="G130">
        <f t="shared" si="8"/>
        <v>94.148209000000051</v>
      </c>
      <c r="H130">
        <f t="shared" si="9"/>
        <v>20.160100000000018</v>
      </c>
    </row>
    <row r="131" spans="1:8" ht="16">
      <c r="A131" s="2">
        <v>130</v>
      </c>
      <c r="B131" s="2">
        <v>64</v>
      </c>
      <c r="C131" s="2">
        <v>57</v>
      </c>
      <c r="D131">
        <f t="shared" ref="D131:D194" si="10">B131-$K$2</f>
        <v>13.296999999999997</v>
      </c>
      <c r="E131">
        <f t="shared" ref="E131:E194" si="11">C131-$K$3</f>
        <v>-3.490000000000002</v>
      </c>
      <c r="F131">
        <f t="shared" ref="F131:F194" si="12">D131*E131</f>
        <v>-46.406530000000018</v>
      </c>
      <c r="G131">
        <f t="shared" ref="G131:G194" si="13">D131^2</f>
        <v>176.81020899999993</v>
      </c>
      <c r="H131">
        <f t="shared" ref="H131:H194" si="14">E131^2</f>
        <v>12.180100000000014</v>
      </c>
    </row>
    <row r="132" spans="1:8" ht="16">
      <c r="A132" s="2">
        <v>131</v>
      </c>
      <c r="B132" s="2">
        <v>34</v>
      </c>
      <c r="C132" s="2">
        <v>57</v>
      </c>
      <c r="D132">
        <f t="shared" si="10"/>
        <v>-16.703000000000003</v>
      </c>
      <c r="E132">
        <f t="shared" si="11"/>
        <v>-3.490000000000002</v>
      </c>
      <c r="F132">
        <f t="shared" si="12"/>
        <v>58.293470000000042</v>
      </c>
      <c r="G132">
        <f t="shared" si="13"/>
        <v>278.99020900000011</v>
      </c>
      <c r="H132">
        <f t="shared" si="14"/>
        <v>12.180100000000014</v>
      </c>
    </row>
    <row r="133" spans="1:8" ht="16">
      <c r="A133" s="2">
        <v>132</v>
      </c>
      <c r="B133" s="2">
        <v>53</v>
      </c>
      <c r="C133" s="2">
        <v>67</v>
      </c>
      <c r="D133">
        <f t="shared" si="10"/>
        <v>2.296999999999997</v>
      </c>
      <c r="E133">
        <f t="shared" si="11"/>
        <v>6.509999999999998</v>
      </c>
      <c r="F133">
        <f t="shared" si="12"/>
        <v>14.953469999999976</v>
      </c>
      <c r="G133">
        <f t="shared" si="13"/>
        <v>5.2762089999999864</v>
      </c>
      <c r="H133">
        <f t="shared" si="14"/>
        <v>42.380099999999977</v>
      </c>
    </row>
    <row r="134" spans="1:8" ht="16">
      <c r="A134" s="2">
        <v>133</v>
      </c>
      <c r="B134" s="2">
        <v>52</v>
      </c>
      <c r="C134" s="2">
        <v>66</v>
      </c>
      <c r="D134">
        <f t="shared" si="10"/>
        <v>1.296999999999997</v>
      </c>
      <c r="E134">
        <f t="shared" si="11"/>
        <v>5.509999999999998</v>
      </c>
      <c r="F134">
        <f t="shared" si="12"/>
        <v>7.1464699999999812</v>
      </c>
      <c r="G134">
        <f t="shared" si="13"/>
        <v>1.6822089999999923</v>
      </c>
      <c r="H134">
        <f t="shared" si="14"/>
        <v>30.360099999999978</v>
      </c>
    </row>
    <row r="135" spans="1:8" ht="16">
      <c r="A135" s="2">
        <v>134</v>
      </c>
      <c r="B135" s="2">
        <v>51</v>
      </c>
      <c r="C135" s="2">
        <v>52</v>
      </c>
      <c r="D135">
        <f t="shared" si="10"/>
        <v>0.29699999999999704</v>
      </c>
      <c r="E135">
        <f t="shared" si="11"/>
        <v>-8.490000000000002</v>
      </c>
      <c r="F135">
        <f t="shared" si="12"/>
        <v>-2.5215299999999754</v>
      </c>
      <c r="G135">
        <f t="shared" si="13"/>
        <v>8.8208999999998247E-2</v>
      </c>
      <c r="H135">
        <f t="shared" si="14"/>
        <v>72.08010000000003</v>
      </c>
    </row>
    <row r="136" spans="1:8" ht="16">
      <c r="A136" s="2">
        <v>135</v>
      </c>
      <c r="B136" s="2">
        <v>50</v>
      </c>
      <c r="C136" s="2">
        <v>63</v>
      </c>
      <c r="D136">
        <f t="shared" si="10"/>
        <v>-0.70300000000000296</v>
      </c>
      <c r="E136">
        <f t="shared" si="11"/>
        <v>2.509999999999998</v>
      </c>
      <c r="F136">
        <f t="shared" si="12"/>
        <v>-1.7645300000000059</v>
      </c>
      <c r="G136">
        <f t="shared" si="13"/>
        <v>0.49420900000000417</v>
      </c>
      <c r="H136">
        <f t="shared" si="14"/>
        <v>6.3000999999999898</v>
      </c>
    </row>
    <row r="137" spans="1:8" ht="16">
      <c r="A137" s="2">
        <v>136</v>
      </c>
      <c r="B137" s="2">
        <v>52</v>
      </c>
      <c r="C137" s="2">
        <v>58</v>
      </c>
      <c r="D137">
        <f t="shared" si="10"/>
        <v>1.296999999999997</v>
      </c>
      <c r="E137">
        <f t="shared" si="11"/>
        <v>-2.490000000000002</v>
      </c>
      <c r="F137">
        <f t="shared" si="12"/>
        <v>-3.2295299999999951</v>
      </c>
      <c r="G137">
        <f t="shared" si="13"/>
        <v>1.6822089999999923</v>
      </c>
      <c r="H137">
        <f t="shared" si="14"/>
        <v>6.2001000000000097</v>
      </c>
    </row>
    <row r="138" spans="1:8" ht="16">
      <c r="A138" s="2">
        <v>137</v>
      </c>
      <c r="B138" s="2">
        <v>57</v>
      </c>
      <c r="C138" s="2">
        <v>64</v>
      </c>
      <c r="D138">
        <f t="shared" si="10"/>
        <v>6.296999999999997</v>
      </c>
      <c r="E138">
        <f t="shared" si="11"/>
        <v>3.509999999999998</v>
      </c>
      <c r="F138">
        <f t="shared" si="12"/>
        <v>22.102469999999975</v>
      </c>
      <c r="G138">
        <f t="shared" si="13"/>
        <v>39.652208999999964</v>
      </c>
      <c r="H138">
        <f t="shared" si="14"/>
        <v>12.320099999999986</v>
      </c>
    </row>
    <row r="139" spans="1:8" ht="16">
      <c r="A139" s="2">
        <v>138</v>
      </c>
      <c r="B139" s="2">
        <v>56</v>
      </c>
      <c r="C139" s="2">
        <v>73</v>
      </c>
      <c r="D139">
        <f t="shared" si="10"/>
        <v>5.296999999999997</v>
      </c>
      <c r="E139">
        <f t="shared" si="11"/>
        <v>12.509999999999998</v>
      </c>
      <c r="F139">
        <f t="shared" si="12"/>
        <v>66.265469999999951</v>
      </c>
      <c r="G139">
        <f t="shared" si="13"/>
        <v>28.05820899999997</v>
      </c>
      <c r="H139">
        <f t="shared" si="14"/>
        <v>156.50009999999995</v>
      </c>
    </row>
    <row r="140" spans="1:8" ht="16">
      <c r="A140" s="2">
        <v>139</v>
      </c>
      <c r="B140" s="2">
        <v>62</v>
      </c>
      <c r="C140" s="2">
        <v>63</v>
      </c>
      <c r="D140">
        <f t="shared" si="10"/>
        <v>11.296999999999997</v>
      </c>
      <c r="E140">
        <f t="shared" si="11"/>
        <v>2.509999999999998</v>
      </c>
      <c r="F140">
        <f t="shared" si="12"/>
        <v>28.355469999999968</v>
      </c>
      <c r="G140">
        <f t="shared" si="13"/>
        <v>127.62220899999993</v>
      </c>
      <c r="H140">
        <f t="shared" si="14"/>
        <v>6.3000999999999898</v>
      </c>
    </row>
    <row r="141" spans="1:8" ht="16">
      <c r="A141" s="2">
        <v>140</v>
      </c>
      <c r="B141" s="2">
        <v>54</v>
      </c>
      <c r="C141" s="2">
        <v>68</v>
      </c>
      <c r="D141">
        <f t="shared" si="10"/>
        <v>3.296999999999997</v>
      </c>
      <c r="E141">
        <f t="shared" si="11"/>
        <v>7.509999999999998</v>
      </c>
      <c r="F141">
        <f t="shared" si="12"/>
        <v>24.76046999999997</v>
      </c>
      <c r="G141">
        <f t="shared" si="13"/>
        <v>10.870208999999981</v>
      </c>
      <c r="H141">
        <f t="shared" si="14"/>
        <v>56.400099999999973</v>
      </c>
    </row>
    <row r="142" spans="1:8" ht="16">
      <c r="A142" s="2">
        <v>141</v>
      </c>
      <c r="B142" s="2">
        <v>32</v>
      </c>
      <c r="C142" s="2">
        <v>65</v>
      </c>
      <c r="D142">
        <f t="shared" si="10"/>
        <v>-18.703000000000003</v>
      </c>
      <c r="E142">
        <f t="shared" si="11"/>
        <v>4.509999999999998</v>
      </c>
      <c r="F142">
        <f t="shared" si="12"/>
        <v>-84.350529999999978</v>
      </c>
      <c r="G142">
        <f t="shared" si="13"/>
        <v>349.80220900000012</v>
      </c>
      <c r="H142">
        <f t="shared" si="14"/>
        <v>20.340099999999982</v>
      </c>
    </row>
    <row r="143" spans="1:8" ht="16">
      <c r="A143" s="2">
        <v>142</v>
      </c>
      <c r="B143" s="2">
        <v>46</v>
      </c>
      <c r="C143" s="2">
        <v>55</v>
      </c>
      <c r="D143">
        <f t="shared" si="10"/>
        <v>-4.703000000000003</v>
      </c>
      <c r="E143">
        <f t="shared" si="11"/>
        <v>-5.490000000000002</v>
      </c>
      <c r="F143">
        <f t="shared" si="12"/>
        <v>25.819470000000024</v>
      </c>
      <c r="G143">
        <f t="shared" si="13"/>
        <v>22.118209000000029</v>
      </c>
      <c r="H143">
        <f t="shared" si="14"/>
        <v>30.140100000000022</v>
      </c>
    </row>
    <row r="144" spans="1:8" ht="16">
      <c r="A144" s="2">
        <v>143</v>
      </c>
      <c r="B144" s="2">
        <v>35</v>
      </c>
      <c r="C144" s="2">
        <v>64</v>
      </c>
      <c r="D144">
        <f t="shared" si="10"/>
        <v>-15.703000000000003</v>
      </c>
      <c r="E144">
        <f t="shared" si="11"/>
        <v>3.509999999999998</v>
      </c>
      <c r="F144">
        <f t="shared" si="12"/>
        <v>-55.117529999999981</v>
      </c>
      <c r="G144">
        <f t="shared" si="13"/>
        <v>246.5842090000001</v>
      </c>
      <c r="H144">
        <f t="shared" si="14"/>
        <v>12.320099999999986</v>
      </c>
    </row>
    <row r="145" spans="1:8" ht="16">
      <c r="A145" s="2">
        <v>144</v>
      </c>
      <c r="B145" s="2">
        <v>45</v>
      </c>
      <c r="C145" s="2">
        <v>56</v>
      </c>
      <c r="D145">
        <f t="shared" si="10"/>
        <v>-5.703000000000003</v>
      </c>
      <c r="E145">
        <f t="shared" si="11"/>
        <v>-4.490000000000002</v>
      </c>
      <c r="F145">
        <f t="shared" si="12"/>
        <v>25.606470000000023</v>
      </c>
      <c r="G145">
        <f t="shared" si="13"/>
        <v>32.524209000000035</v>
      </c>
      <c r="H145">
        <f t="shared" si="14"/>
        <v>20.160100000000018</v>
      </c>
    </row>
    <row r="146" spans="1:8" ht="16">
      <c r="A146" s="2">
        <v>145</v>
      </c>
      <c r="B146" s="2">
        <v>41</v>
      </c>
      <c r="C146" s="2">
        <v>67</v>
      </c>
      <c r="D146">
        <f t="shared" si="10"/>
        <v>-9.703000000000003</v>
      </c>
      <c r="E146">
        <f t="shared" si="11"/>
        <v>6.509999999999998</v>
      </c>
      <c r="F146">
        <f t="shared" si="12"/>
        <v>-63.166530000000002</v>
      </c>
      <c r="G146">
        <f t="shared" si="13"/>
        <v>94.148209000000051</v>
      </c>
      <c r="H146">
        <f t="shared" si="14"/>
        <v>42.380099999999977</v>
      </c>
    </row>
    <row r="147" spans="1:8" ht="16">
      <c r="A147" s="2">
        <v>146</v>
      </c>
      <c r="B147" s="2">
        <v>58</v>
      </c>
      <c r="C147" s="2">
        <v>68</v>
      </c>
      <c r="D147">
        <f t="shared" si="10"/>
        <v>7.296999999999997</v>
      </c>
      <c r="E147">
        <f t="shared" si="11"/>
        <v>7.509999999999998</v>
      </c>
      <c r="F147">
        <f t="shared" si="12"/>
        <v>54.800469999999962</v>
      </c>
      <c r="G147">
        <f t="shared" si="13"/>
        <v>53.246208999999958</v>
      </c>
      <c r="H147">
        <f t="shared" si="14"/>
        <v>56.400099999999973</v>
      </c>
    </row>
    <row r="148" spans="1:8" ht="16">
      <c r="A148" s="2">
        <v>147</v>
      </c>
      <c r="B148" s="2">
        <v>45</v>
      </c>
      <c r="C148" s="2">
        <v>61</v>
      </c>
      <c r="D148">
        <f t="shared" si="10"/>
        <v>-5.703000000000003</v>
      </c>
      <c r="E148">
        <f t="shared" si="11"/>
        <v>0.50999999999999801</v>
      </c>
      <c r="F148">
        <f t="shared" si="12"/>
        <v>-2.9085299999999901</v>
      </c>
      <c r="G148">
        <f t="shared" si="13"/>
        <v>32.524209000000035</v>
      </c>
      <c r="H148">
        <f t="shared" si="14"/>
        <v>0.26009999999999794</v>
      </c>
    </row>
    <row r="149" spans="1:8" ht="16">
      <c r="A149" s="2">
        <v>148</v>
      </c>
      <c r="B149" s="2">
        <v>44</v>
      </c>
      <c r="C149" s="2">
        <v>66</v>
      </c>
      <c r="D149">
        <f t="shared" si="10"/>
        <v>-6.703000000000003</v>
      </c>
      <c r="E149">
        <f t="shared" si="11"/>
        <v>5.509999999999998</v>
      </c>
      <c r="F149">
        <f t="shared" si="12"/>
        <v>-36.933530000000005</v>
      </c>
      <c r="G149">
        <f t="shared" si="13"/>
        <v>44.93020900000004</v>
      </c>
      <c r="H149">
        <f t="shared" si="14"/>
        <v>30.360099999999978</v>
      </c>
    </row>
    <row r="150" spans="1:8" ht="16">
      <c r="A150" s="2">
        <v>149</v>
      </c>
      <c r="B150" s="2">
        <v>33</v>
      </c>
      <c r="C150" s="2">
        <v>51</v>
      </c>
      <c r="D150">
        <f t="shared" si="10"/>
        <v>-17.703000000000003</v>
      </c>
      <c r="E150">
        <f t="shared" si="11"/>
        <v>-9.490000000000002</v>
      </c>
      <c r="F150">
        <f t="shared" si="12"/>
        <v>168.00147000000007</v>
      </c>
      <c r="G150">
        <f t="shared" si="13"/>
        <v>313.39620900000011</v>
      </c>
      <c r="H150">
        <f t="shared" si="14"/>
        <v>90.060100000000034</v>
      </c>
    </row>
    <row r="151" spans="1:8" ht="16">
      <c r="A151" s="2">
        <v>150</v>
      </c>
      <c r="B151" s="2">
        <v>64</v>
      </c>
      <c r="C151" s="2">
        <v>100</v>
      </c>
      <c r="D151">
        <f t="shared" si="10"/>
        <v>13.296999999999997</v>
      </c>
      <c r="E151">
        <f t="shared" si="11"/>
        <v>39.51</v>
      </c>
      <c r="F151">
        <f t="shared" si="12"/>
        <v>525.36446999999987</v>
      </c>
      <c r="G151">
        <f t="shared" si="13"/>
        <v>176.81020899999993</v>
      </c>
      <c r="H151">
        <f t="shared" si="14"/>
        <v>1561.0400999999999</v>
      </c>
    </row>
    <row r="152" spans="1:8" ht="16">
      <c r="A152" s="2">
        <v>151</v>
      </c>
      <c r="B152" s="2">
        <v>64</v>
      </c>
      <c r="C152" s="2">
        <v>60</v>
      </c>
      <c r="D152">
        <f t="shared" si="10"/>
        <v>13.296999999999997</v>
      </c>
      <c r="E152">
        <f t="shared" si="11"/>
        <v>-0.49000000000000199</v>
      </c>
      <c r="F152">
        <f t="shared" si="12"/>
        <v>-6.5155300000000249</v>
      </c>
      <c r="G152">
        <f t="shared" si="13"/>
        <v>176.81020899999993</v>
      </c>
      <c r="H152">
        <f t="shared" si="14"/>
        <v>0.24010000000000195</v>
      </c>
    </row>
    <row r="153" spans="1:8" ht="16">
      <c r="A153" s="2">
        <v>152</v>
      </c>
      <c r="B153" s="2">
        <v>54</v>
      </c>
      <c r="C153" s="2">
        <v>61</v>
      </c>
      <c r="D153">
        <f t="shared" si="10"/>
        <v>3.296999999999997</v>
      </c>
      <c r="E153">
        <f t="shared" si="11"/>
        <v>0.50999999999999801</v>
      </c>
      <c r="F153">
        <f t="shared" si="12"/>
        <v>1.681469999999992</v>
      </c>
      <c r="G153">
        <f t="shared" si="13"/>
        <v>10.870208999999981</v>
      </c>
      <c r="H153">
        <f t="shared" si="14"/>
        <v>0.26009999999999794</v>
      </c>
    </row>
    <row r="154" spans="1:8" ht="16">
      <c r="A154" s="2">
        <v>153</v>
      </c>
      <c r="B154" s="2">
        <v>55</v>
      </c>
      <c r="C154" s="2">
        <v>52</v>
      </c>
      <c r="D154">
        <f t="shared" si="10"/>
        <v>4.296999999999997</v>
      </c>
      <c r="E154">
        <f t="shared" si="11"/>
        <v>-8.490000000000002</v>
      </c>
      <c r="F154">
        <f t="shared" si="12"/>
        <v>-36.481529999999985</v>
      </c>
      <c r="G154">
        <f t="shared" si="13"/>
        <v>18.464208999999975</v>
      </c>
      <c r="H154">
        <f t="shared" si="14"/>
        <v>72.08010000000003</v>
      </c>
    </row>
    <row r="155" spans="1:8" ht="16">
      <c r="A155" s="2">
        <v>154</v>
      </c>
      <c r="B155" s="2">
        <v>64</v>
      </c>
      <c r="C155" s="2">
        <v>59</v>
      </c>
      <c r="D155">
        <f t="shared" si="10"/>
        <v>13.296999999999997</v>
      </c>
      <c r="E155">
        <f t="shared" si="11"/>
        <v>-1.490000000000002</v>
      </c>
      <c r="F155">
        <f t="shared" si="12"/>
        <v>-19.812530000000024</v>
      </c>
      <c r="G155">
        <f t="shared" si="13"/>
        <v>176.81020899999993</v>
      </c>
      <c r="H155">
        <f t="shared" si="14"/>
        <v>2.2201000000000057</v>
      </c>
    </row>
    <row r="156" spans="1:8" ht="16">
      <c r="A156" s="2">
        <v>155</v>
      </c>
      <c r="B156" s="2">
        <v>50</v>
      </c>
      <c r="C156" s="2">
        <v>62</v>
      </c>
      <c r="D156">
        <f t="shared" si="10"/>
        <v>-0.70300000000000296</v>
      </c>
      <c r="E156">
        <f t="shared" si="11"/>
        <v>1.509999999999998</v>
      </c>
      <c r="F156">
        <f t="shared" si="12"/>
        <v>-1.061530000000003</v>
      </c>
      <c r="G156">
        <f t="shared" si="13"/>
        <v>0.49420900000000417</v>
      </c>
      <c r="H156">
        <f t="shared" si="14"/>
        <v>2.2800999999999938</v>
      </c>
    </row>
    <row r="157" spans="1:8" ht="16">
      <c r="A157" s="2">
        <v>156</v>
      </c>
      <c r="B157" s="2">
        <v>52</v>
      </c>
      <c r="C157" s="2">
        <v>53</v>
      </c>
      <c r="D157">
        <f t="shared" si="10"/>
        <v>1.296999999999997</v>
      </c>
      <c r="E157">
        <f t="shared" si="11"/>
        <v>-7.490000000000002</v>
      </c>
      <c r="F157">
        <f t="shared" si="12"/>
        <v>-9.7145299999999803</v>
      </c>
      <c r="G157">
        <f t="shared" si="13"/>
        <v>1.6822089999999923</v>
      </c>
      <c r="H157">
        <f t="shared" si="14"/>
        <v>56.100100000000033</v>
      </c>
    </row>
    <row r="158" spans="1:8" ht="16">
      <c r="A158" s="2">
        <v>157</v>
      </c>
      <c r="B158" s="2">
        <v>53</v>
      </c>
      <c r="C158" s="2">
        <v>49</v>
      </c>
      <c r="D158">
        <f t="shared" si="10"/>
        <v>2.296999999999997</v>
      </c>
      <c r="E158">
        <f t="shared" si="11"/>
        <v>-11.490000000000002</v>
      </c>
      <c r="F158">
        <f t="shared" si="12"/>
        <v>-26.392529999999972</v>
      </c>
      <c r="G158">
        <f t="shared" si="13"/>
        <v>5.2762089999999864</v>
      </c>
      <c r="H158">
        <f t="shared" si="14"/>
        <v>132.02010000000004</v>
      </c>
    </row>
    <row r="159" spans="1:8" ht="16">
      <c r="A159" s="2">
        <v>158</v>
      </c>
      <c r="B159" s="2">
        <v>60</v>
      </c>
      <c r="C159" s="2">
        <v>52</v>
      </c>
      <c r="D159">
        <f t="shared" si="10"/>
        <v>9.296999999999997</v>
      </c>
      <c r="E159">
        <f t="shared" si="11"/>
        <v>-8.490000000000002</v>
      </c>
      <c r="F159">
        <f t="shared" si="12"/>
        <v>-78.931529999999995</v>
      </c>
      <c r="G159">
        <f t="shared" si="13"/>
        <v>86.434208999999939</v>
      </c>
      <c r="H159">
        <f t="shared" si="14"/>
        <v>72.08010000000003</v>
      </c>
    </row>
    <row r="160" spans="1:8" ht="16">
      <c r="A160" s="2">
        <v>159</v>
      </c>
      <c r="B160" s="2">
        <v>37</v>
      </c>
      <c r="C160" s="2">
        <v>53</v>
      </c>
      <c r="D160">
        <f t="shared" si="10"/>
        <v>-13.703000000000003</v>
      </c>
      <c r="E160">
        <f t="shared" si="11"/>
        <v>-7.490000000000002</v>
      </c>
      <c r="F160">
        <f t="shared" si="12"/>
        <v>102.63547000000005</v>
      </c>
      <c r="G160">
        <f t="shared" si="13"/>
        <v>187.77220900000009</v>
      </c>
      <c r="H160">
        <f t="shared" si="14"/>
        <v>56.100100000000033</v>
      </c>
    </row>
    <row r="161" spans="1:8" ht="16">
      <c r="A161" s="2">
        <v>160</v>
      </c>
      <c r="B161" s="2">
        <v>71</v>
      </c>
      <c r="C161" s="2">
        <v>64</v>
      </c>
      <c r="D161">
        <f t="shared" si="10"/>
        <v>20.296999999999997</v>
      </c>
      <c r="E161">
        <f t="shared" si="11"/>
        <v>3.509999999999998</v>
      </c>
      <c r="F161">
        <f t="shared" si="12"/>
        <v>71.242469999999955</v>
      </c>
      <c r="G161">
        <f t="shared" si="13"/>
        <v>411.96820899999989</v>
      </c>
      <c r="H161">
        <f t="shared" si="14"/>
        <v>12.320099999999986</v>
      </c>
    </row>
    <row r="162" spans="1:8" ht="16">
      <c r="A162" s="2">
        <v>161</v>
      </c>
      <c r="B162" s="2">
        <v>55</v>
      </c>
      <c r="C162" s="2">
        <v>63</v>
      </c>
      <c r="D162">
        <f t="shared" si="10"/>
        <v>4.296999999999997</v>
      </c>
      <c r="E162">
        <f t="shared" si="11"/>
        <v>2.509999999999998</v>
      </c>
      <c r="F162">
        <f t="shared" si="12"/>
        <v>10.785469999999984</v>
      </c>
      <c r="G162">
        <f t="shared" si="13"/>
        <v>18.464208999999975</v>
      </c>
      <c r="H162">
        <f t="shared" si="14"/>
        <v>6.3000999999999898</v>
      </c>
    </row>
    <row r="163" spans="1:8" ht="16">
      <c r="A163" s="2">
        <v>162</v>
      </c>
      <c r="B163" s="2">
        <v>59</v>
      </c>
      <c r="C163" s="2">
        <v>66</v>
      </c>
      <c r="D163">
        <f t="shared" si="10"/>
        <v>8.296999999999997</v>
      </c>
      <c r="E163">
        <f t="shared" si="11"/>
        <v>5.509999999999998</v>
      </c>
      <c r="F163">
        <f t="shared" si="12"/>
        <v>45.716469999999966</v>
      </c>
      <c r="G163">
        <f t="shared" si="13"/>
        <v>68.840208999999945</v>
      </c>
      <c r="H163">
        <f t="shared" si="14"/>
        <v>30.360099999999978</v>
      </c>
    </row>
    <row r="164" spans="1:8" ht="16">
      <c r="A164" s="2">
        <v>163</v>
      </c>
      <c r="B164" s="2">
        <v>65</v>
      </c>
      <c r="C164" s="2">
        <v>55</v>
      </c>
      <c r="D164">
        <f t="shared" si="10"/>
        <v>14.296999999999997</v>
      </c>
      <c r="E164">
        <f t="shared" si="11"/>
        <v>-5.490000000000002</v>
      </c>
      <c r="F164">
        <f t="shared" si="12"/>
        <v>-78.490530000000007</v>
      </c>
      <c r="G164">
        <f t="shared" si="13"/>
        <v>204.40420899999992</v>
      </c>
      <c r="H164">
        <f t="shared" si="14"/>
        <v>30.140100000000022</v>
      </c>
    </row>
    <row r="165" spans="1:8" ht="16">
      <c r="A165" s="2">
        <v>164</v>
      </c>
      <c r="B165" s="2">
        <v>41</v>
      </c>
      <c r="C165" s="2">
        <v>45</v>
      </c>
      <c r="D165">
        <f t="shared" si="10"/>
        <v>-9.703000000000003</v>
      </c>
      <c r="E165">
        <f t="shared" si="11"/>
        <v>-15.490000000000002</v>
      </c>
      <c r="F165">
        <f t="shared" si="12"/>
        <v>150.29947000000007</v>
      </c>
      <c r="G165">
        <f t="shared" si="13"/>
        <v>94.148209000000051</v>
      </c>
      <c r="H165">
        <f t="shared" si="14"/>
        <v>239.94010000000006</v>
      </c>
    </row>
    <row r="166" spans="1:8" ht="16">
      <c r="A166" s="2">
        <v>165</v>
      </c>
      <c r="B166" s="2">
        <v>62</v>
      </c>
      <c r="C166" s="2">
        <v>47</v>
      </c>
      <c r="D166">
        <f t="shared" si="10"/>
        <v>11.296999999999997</v>
      </c>
      <c r="E166">
        <f t="shared" si="11"/>
        <v>-13.490000000000002</v>
      </c>
      <c r="F166">
        <f t="shared" si="12"/>
        <v>-152.39652999999998</v>
      </c>
      <c r="G166">
        <f t="shared" si="13"/>
        <v>127.62220899999993</v>
      </c>
      <c r="H166">
        <f t="shared" si="14"/>
        <v>181.98010000000005</v>
      </c>
    </row>
    <row r="167" spans="1:8" ht="16">
      <c r="A167" s="2">
        <v>166</v>
      </c>
      <c r="B167" s="2">
        <v>51</v>
      </c>
      <c r="C167" s="2">
        <v>48</v>
      </c>
      <c r="D167">
        <f t="shared" si="10"/>
        <v>0.29699999999999704</v>
      </c>
      <c r="E167">
        <f t="shared" si="11"/>
        <v>-12.490000000000002</v>
      </c>
      <c r="F167">
        <f t="shared" si="12"/>
        <v>-3.7095299999999636</v>
      </c>
      <c r="G167">
        <f t="shared" si="13"/>
        <v>8.8208999999998247E-2</v>
      </c>
      <c r="H167">
        <f t="shared" si="14"/>
        <v>156.00010000000006</v>
      </c>
    </row>
    <row r="168" spans="1:8" ht="16">
      <c r="A168" s="2">
        <v>167</v>
      </c>
      <c r="B168" s="2">
        <v>32</v>
      </c>
      <c r="C168" s="2">
        <v>55</v>
      </c>
      <c r="D168">
        <f t="shared" si="10"/>
        <v>-18.703000000000003</v>
      </c>
      <c r="E168">
        <f t="shared" si="11"/>
        <v>-5.490000000000002</v>
      </c>
      <c r="F168">
        <f t="shared" si="12"/>
        <v>102.67947000000005</v>
      </c>
      <c r="G168">
        <f t="shared" si="13"/>
        <v>349.80220900000012</v>
      </c>
      <c r="H168">
        <f t="shared" si="14"/>
        <v>30.140100000000022</v>
      </c>
    </row>
    <row r="169" spans="1:8" ht="16">
      <c r="A169" s="2">
        <v>168</v>
      </c>
      <c r="B169" s="2">
        <v>40</v>
      </c>
      <c r="C169" s="2">
        <v>69</v>
      </c>
      <c r="D169">
        <f t="shared" si="10"/>
        <v>-10.703000000000003</v>
      </c>
      <c r="E169">
        <f t="shared" si="11"/>
        <v>8.509999999999998</v>
      </c>
      <c r="F169">
        <f t="shared" si="12"/>
        <v>-91.082530000000006</v>
      </c>
      <c r="G169">
        <f t="shared" si="13"/>
        <v>114.55420900000006</v>
      </c>
      <c r="H169">
        <f t="shared" si="14"/>
        <v>72.420099999999962</v>
      </c>
    </row>
    <row r="170" spans="1:8" ht="16">
      <c r="A170" s="2">
        <v>169</v>
      </c>
      <c r="B170" s="2">
        <v>73</v>
      </c>
      <c r="C170" s="2">
        <v>68</v>
      </c>
      <c r="D170">
        <f t="shared" si="10"/>
        <v>22.296999999999997</v>
      </c>
      <c r="E170">
        <f t="shared" si="11"/>
        <v>7.509999999999998</v>
      </c>
      <c r="F170">
        <f t="shared" si="12"/>
        <v>167.45046999999994</v>
      </c>
      <c r="G170">
        <f t="shared" si="13"/>
        <v>497.15620899999988</v>
      </c>
      <c r="H170">
        <f t="shared" si="14"/>
        <v>56.400099999999973</v>
      </c>
    </row>
    <row r="171" spans="1:8" ht="16">
      <c r="A171" s="2">
        <v>170</v>
      </c>
      <c r="B171" s="2">
        <v>40</v>
      </c>
      <c r="C171" s="2">
        <v>56</v>
      </c>
      <c r="D171">
        <f t="shared" si="10"/>
        <v>-10.703000000000003</v>
      </c>
      <c r="E171">
        <f t="shared" si="11"/>
        <v>-4.490000000000002</v>
      </c>
      <c r="F171">
        <f t="shared" si="12"/>
        <v>48.056470000000033</v>
      </c>
      <c r="G171">
        <f t="shared" si="13"/>
        <v>114.55420900000006</v>
      </c>
      <c r="H171">
        <f t="shared" si="14"/>
        <v>20.160100000000018</v>
      </c>
    </row>
    <row r="172" spans="1:8" ht="16">
      <c r="A172" s="2">
        <v>171</v>
      </c>
      <c r="B172" s="2">
        <v>37</v>
      </c>
      <c r="C172" s="2">
        <v>70</v>
      </c>
      <c r="D172">
        <f t="shared" si="10"/>
        <v>-13.703000000000003</v>
      </c>
      <c r="E172">
        <f t="shared" si="11"/>
        <v>9.509999999999998</v>
      </c>
      <c r="F172">
        <f t="shared" si="12"/>
        <v>-130.31553</v>
      </c>
      <c r="G172">
        <f t="shared" si="13"/>
        <v>187.77220900000009</v>
      </c>
      <c r="H172">
        <f t="shared" si="14"/>
        <v>90.440099999999958</v>
      </c>
    </row>
    <row r="173" spans="1:8" ht="16">
      <c r="A173" s="2">
        <v>172</v>
      </c>
      <c r="B173" s="2">
        <v>46</v>
      </c>
      <c r="C173" s="2">
        <v>45</v>
      </c>
      <c r="D173">
        <f t="shared" si="10"/>
        <v>-4.703000000000003</v>
      </c>
      <c r="E173">
        <f t="shared" si="11"/>
        <v>-15.490000000000002</v>
      </c>
      <c r="F173">
        <f t="shared" si="12"/>
        <v>72.849470000000053</v>
      </c>
      <c r="G173">
        <f t="shared" si="13"/>
        <v>22.118209000000029</v>
      </c>
      <c r="H173">
        <f t="shared" si="14"/>
        <v>239.94010000000006</v>
      </c>
    </row>
    <row r="174" spans="1:8" ht="16">
      <c r="A174" s="2">
        <v>173</v>
      </c>
      <c r="B174" s="2">
        <v>46</v>
      </c>
      <c r="C174" s="2">
        <v>48</v>
      </c>
      <c r="D174">
        <f t="shared" si="10"/>
        <v>-4.703000000000003</v>
      </c>
      <c r="E174">
        <f t="shared" si="11"/>
        <v>-12.490000000000002</v>
      </c>
      <c r="F174">
        <f t="shared" si="12"/>
        <v>58.740470000000045</v>
      </c>
      <c r="G174">
        <f t="shared" si="13"/>
        <v>22.118209000000029</v>
      </c>
      <c r="H174">
        <f t="shared" si="14"/>
        <v>156.00010000000006</v>
      </c>
    </row>
    <row r="175" spans="1:8" ht="16">
      <c r="A175" s="2">
        <v>174</v>
      </c>
      <c r="B175" s="2">
        <v>58</v>
      </c>
      <c r="C175" s="2">
        <v>64</v>
      </c>
      <c r="D175">
        <f t="shared" si="10"/>
        <v>7.296999999999997</v>
      </c>
      <c r="E175">
        <f t="shared" si="11"/>
        <v>3.509999999999998</v>
      </c>
      <c r="F175">
        <f t="shared" si="12"/>
        <v>25.612469999999973</v>
      </c>
      <c r="G175">
        <f t="shared" si="13"/>
        <v>53.246208999999958</v>
      </c>
      <c r="H175">
        <f t="shared" si="14"/>
        <v>12.320099999999986</v>
      </c>
    </row>
    <row r="176" spans="1:8" ht="16">
      <c r="A176" s="2">
        <v>175</v>
      </c>
      <c r="B176" s="2">
        <v>58</v>
      </c>
      <c r="C176" s="2">
        <v>66</v>
      </c>
      <c r="D176">
        <f t="shared" si="10"/>
        <v>7.296999999999997</v>
      </c>
      <c r="E176">
        <f t="shared" si="11"/>
        <v>5.509999999999998</v>
      </c>
      <c r="F176">
        <f t="shared" si="12"/>
        <v>40.206469999999968</v>
      </c>
      <c r="G176">
        <f t="shared" si="13"/>
        <v>53.246208999999958</v>
      </c>
      <c r="H176">
        <f t="shared" si="14"/>
        <v>30.360099999999978</v>
      </c>
    </row>
    <row r="177" spans="1:8" ht="16">
      <c r="A177" s="2">
        <v>176</v>
      </c>
      <c r="B177" s="2">
        <v>56</v>
      </c>
      <c r="C177" s="2">
        <v>63</v>
      </c>
      <c r="D177">
        <f t="shared" si="10"/>
        <v>5.296999999999997</v>
      </c>
      <c r="E177">
        <f t="shared" si="11"/>
        <v>2.509999999999998</v>
      </c>
      <c r="F177">
        <f t="shared" si="12"/>
        <v>13.295469999999982</v>
      </c>
      <c r="G177">
        <f t="shared" si="13"/>
        <v>28.05820899999997</v>
      </c>
      <c r="H177">
        <f t="shared" si="14"/>
        <v>6.3000999999999898</v>
      </c>
    </row>
    <row r="178" spans="1:8" ht="16">
      <c r="A178" s="2">
        <v>177</v>
      </c>
      <c r="B178" s="2">
        <v>52</v>
      </c>
      <c r="C178" s="2">
        <v>53</v>
      </c>
      <c r="D178">
        <f t="shared" si="10"/>
        <v>1.296999999999997</v>
      </c>
      <c r="E178">
        <f t="shared" si="11"/>
        <v>-7.490000000000002</v>
      </c>
      <c r="F178">
        <f t="shared" si="12"/>
        <v>-9.7145299999999803</v>
      </c>
      <c r="G178">
        <f t="shared" si="13"/>
        <v>1.6822089999999923</v>
      </c>
      <c r="H178">
        <f t="shared" si="14"/>
        <v>56.100100000000033</v>
      </c>
    </row>
    <row r="179" spans="1:8" ht="16">
      <c r="A179" s="2">
        <v>178</v>
      </c>
      <c r="B179" s="2">
        <v>26</v>
      </c>
      <c r="C179" s="2">
        <v>70</v>
      </c>
      <c r="D179">
        <f t="shared" si="10"/>
        <v>-24.703000000000003</v>
      </c>
      <c r="E179">
        <f t="shared" si="11"/>
        <v>9.509999999999998</v>
      </c>
      <c r="F179">
        <f t="shared" si="12"/>
        <v>-234.92552999999998</v>
      </c>
      <c r="G179">
        <f t="shared" si="13"/>
        <v>610.2382090000001</v>
      </c>
      <c r="H179">
        <f t="shared" si="14"/>
        <v>90.440099999999958</v>
      </c>
    </row>
    <row r="180" spans="1:8" ht="16">
      <c r="A180" s="2">
        <v>179</v>
      </c>
      <c r="B180" s="2">
        <v>70</v>
      </c>
      <c r="C180" s="2">
        <v>71</v>
      </c>
      <c r="D180">
        <f t="shared" si="10"/>
        <v>19.296999999999997</v>
      </c>
      <c r="E180">
        <f t="shared" si="11"/>
        <v>10.509999999999998</v>
      </c>
      <c r="F180">
        <f t="shared" si="12"/>
        <v>202.81146999999993</v>
      </c>
      <c r="G180">
        <f t="shared" si="13"/>
        <v>372.37420899999989</v>
      </c>
      <c r="H180">
        <f t="shared" si="14"/>
        <v>110.46009999999995</v>
      </c>
    </row>
    <row r="181" spans="1:8" ht="16">
      <c r="A181" s="2">
        <v>180</v>
      </c>
      <c r="B181" s="2">
        <v>52</v>
      </c>
      <c r="C181" s="2">
        <v>51</v>
      </c>
      <c r="D181">
        <f t="shared" si="10"/>
        <v>1.296999999999997</v>
      </c>
      <c r="E181">
        <f t="shared" si="11"/>
        <v>-9.490000000000002</v>
      </c>
      <c r="F181">
        <f t="shared" si="12"/>
        <v>-12.308529999999974</v>
      </c>
      <c r="G181">
        <f t="shared" si="13"/>
        <v>1.6822089999999923</v>
      </c>
      <c r="H181">
        <f t="shared" si="14"/>
        <v>90.060100000000034</v>
      </c>
    </row>
    <row r="182" spans="1:8" ht="16">
      <c r="A182" s="2">
        <v>181</v>
      </c>
      <c r="B182" s="2">
        <v>42</v>
      </c>
      <c r="C182" s="2">
        <v>38</v>
      </c>
      <c r="D182">
        <f t="shared" si="10"/>
        <v>-8.703000000000003</v>
      </c>
      <c r="E182">
        <f t="shared" si="11"/>
        <v>-22.490000000000002</v>
      </c>
      <c r="F182">
        <f t="shared" si="12"/>
        <v>195.73047000000008</v>
      </c>
      <c r="G182">
        <f t="shared" si="13"/>
        <v>75.742209000000045</v>
      </c>
      <c r="H182">
        <f t="shared" si="14"/>
        <v>505.8001000000001</v>
      </c>
    </row>
    <row r="183" spans="1:8" ht="16">
      <c r="A183" s="2">
        <v>182</v>
      </c>
      <c r="B183" s="2">
        <v>52</v>
      </c>
      <c r="C183" s="2">
        <v>53</v>
      </c>
      <c r="D183">
        <f t="shared" si="10"/>
        <v>1.296999999999997</v>
      </c>
      <c r="E183">
        <f t="shared" si="11"/>
        <v>-7.490000000000002</v>
      </c>
      <c r="F183">
        <f t="shared" si="12"/>
        <v>-9.7145299999999803</v>
      </c>
      <c r="G183">
        <f t="shared" si="13"/>
        <v>1.6822089999999923</v>
      </c>
      <c r="H183">
        <f t="shared" si="14"/>
        <v>56.100100000000033</v>
      </c>
    </row>
    <row r="184" spans="1:8" ht="16">
      <c r="A184" s="2">
        <v>183</v>
      </c>
      <c r="B184" s="2">
        <v>46</v>
      </c>
      <c r="C184" s="2">
        <v>52</v>
      </c>
      <c r="D184">
        <f t="shared" si="10"/>
        <v>-4.703000000000003</v>
      </c>
      <c r="E184">
        <f t="shared" si="11"/>
        <v>-8.490000000000002</v>
      </c>
      <c r="F184">
        <f t="shared" si="12"/>
        <v>39.928470000000033</v>
      </c>
      <c r="G184">
        <f t="shared" si="13"/>
        <v>22.118209000000029</v>
      </c>
      <c r="H184">
        <f t="shared" si="14"/>
        <v>72.08010000000003</v>
      </c>
    </row>
    <row r="185" spans="1:8" ht="16">
      <c r="A185" s="2">
        <v>184</v>
      </c>
      <c r="B185" s="2">
        <v>45</v>
      </c>
      <c r="C185" s="2">
        <v>54</v>
      </c>
      <c r="D185">
        <f t="shared" si="10"/>
        <v>-5.703000000000003</v>
      </c>
      <c r="E185">
        <f t="shared" si="11"/>
        <v>-6.490000000000002</v>
      </c>
      <c r="F185">
        <f t="shared" si="12"/>
        <v>37.012470000000029</v>
      </c>
      <c r="G185">
        <f t="shared" si="13"/>
        <v>32.524209000000035</v>
      </c>
      <c r="H185">
        <f t="shared" si="14"/>
        <v>42.120100000000029</v>
      </c>
    </row>
    <row r="186" spans="1:8" ht="16">
      <c r="A186" s="2">
        <v>185</v>
      </c>
      <c r="B186" s="2">
        <v>46</v>
      </c>
      <c r="C186" s="2">
        <v>56</v>
      </c>
      <c r="D186">
        <f t="shared" si="10"/>
        <v>-4.703000000000003</v>
      </c>
      <c r="E186">
        <f t="shared" si="11"/>
        <v>-4.490000000000002</v>
      </c>
      <c r="F186">
        <f t="shared" si="12"/>
        <v>21.116470000000021</v>
      </c>
      <c r="G186">
        <f t="shared" si="13"/>
        <v>22.118209000000029</v>
      </c>
      <c r="H186">
        <f t="shared" si="14"/>
        <v>20.160100000000018</v>
      </c>
    </row>
    <row r="187" spans="1:8" ht="16">
      <c r="A187" s="2">
        <v>186</v>
      </c>
      <c r="B187" s="2">
        <v>53</v>
      </c>
      <c r="C187" s="2">
        <v>78</v>
      </c>
      <c r="D187">
        <f t="shared" si="10"/>
        <v>2.296999999999997</v>
      </c>
      <c r="E187">
        <f t="shared" si="11"/>
        <v>17.509999999999998</v>
      </c>
      <c r="F187">
        <f t="shared" si="12"/>
        <v>40.220469999999942</v>
      </c>
      <c r="G187">
        <f t="shared" si="13"/>
        <v>5.2762089999999864</v>
      </c>
      <c r="H187">
        <f t="shared" si="14"/>
        <v>306.60009999999994</v>
      </c>
    </row>
    <row r="188" spans="1:8" ht="16">
      <c r="A188" s="2">
        <v>187</v>
      </c>
      <c r="B188" s="2">
        <v>38</v>
      </c>
      <c r="C188" s="2">
        <v>56</v>
      </c>
      <c r="D188">
        <f t="shared" si="10"/>
        <v>-12.703000000000003</v>
      </c>
      <c r="E188">
        <f t="shared" si="11"/>
        <v>-4.490000000000002</v>
      </c>
      <c r="F188">
        <f t="shared" si="12"/>
        <v>57.036470000000037</v>
      </c>
      <c r="G188">
        <f t="shared" si="13"/>
        <v>161.36620900000008</v>
      </c>
      <c r="H188">
        <f t="shared" si="14"/>
        <v>20.160100000000018</v>
      </c>
    </row>
    <row r="189" spans="1:8" ht="16">
      <c r="A189" s="2">
        <v>188</v>
      </c>
      <c r="B189" s="2">
        <v>63</v>
      </c>
      <c r="C189" s="2">
        <v>61</v>
      </c>
      <c r="D189">
        <f t="shared" si="10"/>
        <v>12.296999999999997</v>
      </c>
      <c r="E189">
        <f t="shared" si="11"/>
        <v>0.50999999999999801</v>
      </c>
      <c r="F189">
        <f t="shared" si="12"/>
        <v>6.2714699999999741</v>
      </c>
      <c r="G189">
        <f t="shared" si="13"/>
        <v>151.21620899999994</v>
      </c>
      <c r="H189">
        <f t="shared" si="14"/>
        <v>0.26009999999999794</v>
      </c>
    </row>
    <row r="190" spans="1:8" ht="16">
      <c r="A190" s="2">
        <v>189</v>
      </c>
      <c r="B190" s="2">
        <v>47</v>
      </c>
      <c r="C190" s="2">
        <v>46</v>
      </c>
      <c r="D190">
        <f t="shared" si="10"/>
        <v>-3.703000000000003</v>
      </c>
      <c r="E190">
        <f t="shared" si="11"/>
        <v>-14.490000000000002</v>
      </c>
      <c r="F190">
        <f t="shared" si="12"/>
        <v>53.656470000000049</v>
      </c>
      <c r="G190">
        <f t="shared" si="13"/>
        <v>13.712209000000023</v>
      </c>
      <c r="H190">
        <f t="shared" si="14"/>
        <v>209.96010000000007</v>
      </c>
    </row>
    <row r="191" spans="1:8" ht="16">
      <c r="A191" s="2">
        <v>190</v>
      </c>
      <c r="B191" s="2">
        <v>43</v>
      </c>
      <c r="C191" s="2">
        <v>54</v>
      </c>
      <c r="D191">
        <f t="shared" si="10"/>
        <v>-7.703000000000003</v>
      </c>
      <c r="E191">
        <f t="shared" si="11"/>
        <v>-6.490000000000002</v>
      </c>
      <c r="F191">
        <f t="shared" si="12"/>
        <v>49.992470000000033</v>
      </c>
      <c r="G191">
        <f t="shared" si="13"/>
        <v>59.336209000000046</v>
      </c>
      <c r="H191">
        <f t="shared" si="14"/>
        <v>42.120100000000029</v>
      </c>
    </row>
    <row r="192" spans="1:8" ht="16">
      <c r="A192" s="2">
        <v>191</v>
      </c>
      <c r="B192" s="2">
        <v>57</v>
      </c>
      <c r="C192" s="2">
        <v>71</v>
      </c>
      <c r="D192">
        <f t="shared" si="10"/>
        <v>6.296999999999997</v>
      </c>
      <c r="E192">
        <f t="shared" si="11"/>
        <v>10.509999999999998</v>
      </c>
      <c r="F192">
        <f t="shared" si="12"/>
        <v>66.181469999999962</v>
      </c>
      <c r="G192">
        <f t="shared" si="13"/>
        <v>39.652208999999964</v>
      </c>
      <c r="H192">
        <f t="shared" si="14"/>
        <v>110.46009999999995</v>
      </c>
    </row>
    <row r="193" spans="1:8" ht="16">
      <c r="A193" s="2">
        <v>192</v>
      </c>
      <c r="B193" s="2">
        <v>55</v>
      </c>
      <c r="C193" s="2">
        <v>66</v>
      </c>
      <c r="D193">
        <f t="shared" si="10"/>
        <v>4.296999999999997</v>
      </c>
      <c r="E193">
        <f t="shared" si="11"/>
        <v>5.509999999999998</v>
      </c>
      <c r="F193">
        <f t="shared" si="12"/>
        <v>23.676469999999973</v>
      </c>
      <c r="G193">
        <f t="shared" si="13"/>
        <v>18.464208999999975</v>
      </c>
      <c r="H193">
        <f t="shared" si="14"/>
        <v>30.360099999999978</v>
      </c>
    </row>
    <row r="194" spans="1:8" ht="16">
      <c r="A194" s="2">
        <v>193</v>
      </c>
      <c r="B194" s="2">
        <v>55</v>
      </c>
      <c r="C194" s="2">
        <v>50</v>
      </c>
      <c r="D194">
        <f t="shared" si="10"/>
        <v>4.296999999999997</v>
      </c>
      <c r="E194">
        <f t="shared" si="11"/>
        <v>-10.490000000000002</v>
      </c>
      <c r="F194">
        <f t="shared" si="12"/>
        <v>-45.075529999999979</v>
      </c>
      <c r="G194">
        <f t="shared" si="13"/>
        <v>18.464208999999975</v>
      </c>
      <c r="H194">
        <f t="shared" si="14"/>
        <v>110.04010000000004</v>
      </c>
    </row>
    <row r="195" spans="1:8" ht="16">
      <c r="A195" s="2">
        <v>194</v>
      </c>
      <c r="B195" s="2">
        <v>52</v>
      </c>
      <c r="C195" s="2">
        <v>68</v>
      </c>
      <c r="D195">
        <f t="shared" ref="D195:D258" si="15">B195-$K$2</f>
        <v>1.296999999999997</v>
      </c>
      <c r="E195">
        <f t="shared" ref="E195:E258" si="16">C195-$K$3</f>
        <v>7.509999999999998</v>
      </c>
      <c r="F195">
        <f t="shared" ref="F195:F258" si="17">D195*E195</f>
        <v>9.7404699999999753</v>
      </c>
      <c r="G195">
        <f t="shared" ref="G195:G258" si="18">D195^2</f>
        <v>1.6822089999999923</v>
      </c>
      <c r="H195">
        <f t="shared" ref="H195:H258" si="19">E195^2</f>
        <v>56.400099999999973</v>
      </c>
    </row>
    <row r="196" spans="1:8" ht="16">
      <c r="A196" s="2">
        <v>195</v>
      </c>
      <c r="B196" s="2">
        <v>58</v>
      </c>
      <c r="C196" s="2">
        <v>51</v>
      </c>
      <c r="D196">
        <f t="shared" si="15"/>
        <v>7.296999999999997</v>
      </c>
      <c r="E196">
        <f t="shared" si="16"/>
        <v>-9.490000000000002</v>
      </c>
      <c r="F196">
        <f t="shared" si="17"/>
        <v>-69.248529999999988</v>
      </c>
      <c r="G196">
        <f t="shared" si="18"/>
        <v>53.246208999999958</v>
      </c>
      <c r="H196">
        <f t="shared" si="19"/>
        <v>90.060100000000034</v>
      </c>
    </row>
    <row r="197" spans="1:8" ht="16">
      <c r="A197" s="2">
        <v>196</v>
      </c>
      <c r="B197" s="2">
        <v>45</v>
      </c>
      <c r="C197" s="2">
        <v>74</v>
      </c>
      <c r="D197">
        <f t="shared" si="15"/>
        <v>-5.703000000000003</v>
      </c>
      <c r="E197">
        <f t="shared" si="16"/>
        <v>13.509999999999998</v>
      </c>
      <c r="F197">
        <f t="shared" si="17"/>
        <v>-77.047530000000023</v>
      </c>
      <c r="G197">
        <f t="shared" si="18"/>
        <v>32.524209000000035</v>
      </c>
      <c r="H197">
        <f t="shared" si="19"/>
        <v>182.52009999999996</v>
      </c>
    </row>
    <row r="198" spans="1:8" ht="16">
      <c r="A198" s="2">
        <v>197</v>
      </c>
      <c r="B198" s="2">
        <v>53</v>
      </c>
      <c r="C198" s="2">
        <v>57</v>
      </c>
      <c r="D198">
        <f t="shared" si="15"/>
        <v>2.296999999999997</v>
      </c>
      <c r="E198">
        <f t="shared" si="16"/>
        <v>-3.490000000000002</v>
      </c>
      <c r="F198">
        <f t="shared" si="17"/>
        <v>-8.0165299999999942</v>
      </c>
      <c r="G198">
        <f t="shared" si="18"/>
        <v>5.2762089999999864</v>
      </c>
      <c r="H198">
        <f t="shared" si="19"/>
        <v>12.180100000000014</v>
      </c>
    </row>
    <row r="199" spans="1:8" ht="16">
      <c r="A199" s="2">
        <v>198</v>
      </c>
      <c r="B199" s="2">
        <v>52</v>
      </c>
      <c r="C199" s="2">
        <v>54</v>
      </c>
      <c r="D199">
        <f t="shared" si="15"/>
        <v>1.296999999999997</v>
      </c>
      <c r="E199">
        <f t="shared" si="16"/>
        <v>-6.490000000000002</v>
      </c>
      <c r="F199">
        <f t="shared" si="17"/>
        <v>-8.4175299999999833</v>
      </c>
      <c r="G199">
        <f t="shared" si="18"/>
        <v>1.6822089999999923</v>
      </c>
      <c r="H199">
        <f t="shared" si="19"/>
        <v>42.120100000000029</v>
      </c>
    </row>
    <row r="200" spans="1:8" ht="16">
      <c r="A200" s="2">
        <v>199</v>
      </c>
      <c r="B200" s="2">
        <v>70</v>
      </c>
      <c r="C200" s="2">
        <v>56</v>
      </c>
      <c r="D200">
        <f t="shared" si="15"/>
        <v>19.296999999999997</v>
      </c>
      <c r="E200">
        <f t="shared" si="16"/>
        <v>-4.490000000000002</v>
      </c>
      <c r="F200">
        <f t="shared" si="17"/>
        <v>-86.643530000000027</v>
      </c>
      <c r="G200">
        <f t="shared" si="18"/>
        <v>372.37420899999989</v>
      </c>
      <c r="H200">
        <f t="shared" si="19"/>
        <v>20.160100000000018</v>
      </c>
    </row>
    <row r="201" spans="1:8" ht="16">
      <c r="A201" s="2">
        <v>200</v>
      </c>
      <c r="B201" s="2">
        <v>41</v>
      </c>
      <c r="C201" s="2">
        <v>100</v>
      </c>
      <c r="D201">
        <f t="shared" si="15"/>
        <v>-9.703000000000003</v>
      </c>
      <c r="E201">
        <f t="shared" si="16"/>
        <v>39.51</v>
      </c>
      <c r="F201">
        <f t="shared" si="17"/>
        <v>-383.36553000000009</v>
      </c>
      <c r="G201">
        <f t="shared" si="18"/>
        <v>94.148209000000051</v>
      </c>
      <c r="H201">
        <f t="shared" si="19"/>
        <v>1561.0400999999999</v>
      </c>
    </row>
    <row r="202" spans="1:8" ht="16">
      <c r="A202" s="2">
        <v>201</v>
      </c>
      <c r="B202" s="2">
        <v>46</v>
      </c>
      <c r="C202" s="2">
        <v>55</v>
      </c>
      <c r="D202">
        <f t="shared" si="15"/>
        <v>-4.703000000000003</v>
      </c>
      <c r="E202">
        <f t="shared" si="16"/>
        <v>-5.490000000000002</v>
      </c>
      <c r="F202">
        <f t="shared" si="17"/>
        <v>25.819470000000024</v>
      </c>
      <c r="G202">
        <f t="shared" si="18"/>
        <v>22.118209000000029</v>
      </c>
      <c r="H202">
        <f t="shared" si="19"/>
        <v>30.140100000000022</v>
      </c>
    </row>
    <row r="203" spans="1:8" ht="16">
      <c r="A203" s="2">
        <v>202</v>
      </c>
      <c r="B203" s="2">
        <v>39</v>
      </c>
      <c r="C203" s="2">
        <v>70</v>
      </c>
      <c r="D203">
        <f t="shared" si="15"/>
        <v>-11.703000000000003</v>
      </c>
      <c r="E203">
        <f t="shared" si="16"/>
        <v>9.509999999999998</v>
      </c>
      <c r="F203">
        <f t="shared" si="17"/>
        <v>-111.29553</v>
      </c>
      <c r="G203">
        <f t="shared" si="18"/>
        <v>136.96020900000008</v>
      </c>
      <c r="H203">
        <f t="shared" si="19"/>
        <v>90.440099999999958</v>
      </c>
    </row>
    <row r="204" spans="1:8" ht="16">
      <c r="A204" s="2">
        <v>203</v>
      </c>
      <c r="B204" s="2">
        <v>77</v>
      </c>
      <c r="C204" s="2">
        <v>85</v>
      </c>
      <c r="D204">
        <f t="shared" si="15"/>
        <v>26.296999999999997</v>
      </c>
      <c r="E204">
        <f t="shared" si="16"/>
        <v>24.509999999999998</v>
      </c>
      <c r="F204">
        <f t="shared" si="17"/>
        <v>644.53946999999982</v>
      </c>
      <c r="G204">
        <f t="shared" si="18"/>
        <v>691.53220899999985</v>
      </c>
      <c r="H204">
        <f t="shared" si="19"/>
        <v>600.74009999999987</v>
      </c>
    </row>
    <row r="205" spans="1:8" ht="16">
      <c r="A205" s="2">
        <v>204</v>
      </c>
      <c r="B205" s="2">
        <v>47</v>
      </c>
      <c r="C205" s="2">
        <v>54</v>
      </c>
      <c r="D205">
        <f t="shared" si="15"/>
        <v>-3.703000000000003</v>
      </c>
      <c r="E205">
        <f t="shared" si="16"/>
        <v>-6.490000000000002</v>
      </c>
      <c r="F205">
        <f t="shared" si="17"/>
        <v>24.032470000000025</v>
      </c>
      <c r="G205">
        <f t="shared" si="18"/>
        <v>13.712209000000023</v>
      </c>
      <c r="H205">
        <f t="shared" si="19"/>
        <v>42.120100000000029</v>
      </c>
    </row>
    <row r="206" spans="1:8" ht="16">
      <c r="A206" s="2">
        <v>205</v>
      </c>
      <c r="B206" s="2">
        <v>68</v>
      </c>
      <c r="C206" s="2">
        <v>57</v>
      </c>
      <c r="D206">
        <f t="shared" si="15"/>
        <v>17.296999999999997</v>
      </c>
      <c r="E206">
        <f t="shared" si="16"/>
        <v>-3.490000000000002</v>
      </c>
      <c r="F206">
        <f t="shared" si="17"/>
        <v>-60.366530000000026</v>
      </c>
      <c r="G206">
        <f t="shared" si="18"/>
        <v>299.18620899999991</v>
      </c>
      <c r="H206">
        <f t="shared" si="19"/>
        <v>12.180100000000014</v>
      </c>
    </row>
    <row r="207" spans="1:8" ht="16">
      <c r="A207" s="2">
        <v>206</v>
      </c>
      <c r="B207" s="2">
        <v>62</v>
      </c>
      <c r="C207" s="2">
        <v>77</v>
      </c>
      <c r="D207">
        <f t="shared" si="15"/>
        <v>11.296999999999997</v>
      </c>
      <c r="E207">
        <f t="shared" si="16"/>
        <v>16.509999999999998</v>
      </c>
      <c r="F207">
        <f t="shared" si="17"/>
        <v>186.51346999999993</v>
      </c>
      <c r="G207">
        <f t="shared" si="18"/>
        <v>127.62220899999993</v>
      </c>
      <c r="H207">
        <f t="shared" si="19"/>
        <v>272.58009999999996</v>
      </c>
    </row>
    <row r="208" spans="1:8" ht="16">
      <c r="A208" s="2">
        <v>207</v>
      </c>
      <c r="B208" s="2">
        <v>43</v>
      </c>
      <c r="C208" s="2">
        <v>76</v>
      </c>
      <c r="D208">
        <f t="shared" si="15"/>
        <v>-7.703000000000003</v>
      </c>
      <c r="E208">
        <f t="shared" si="16"/>
        <v>15.509999999999998</v>
      </c>
      <c r="F208">
        <f t="shared" si="17"/>
        <v>-119.47353000000003</v>
      </c>
      <c r="G208">
        <f t="shared" si="18"/>
        <v>59.336209000000046</v>
      </c>
      <c r="H208">
        <f t="shared" si="19"/>
        <v>240.56009999999995</v>
      </c>
    </row>
    <row r="209" spans="1:8" ht="16">
      <c r="A209" s="2">
        <v>208</v>
      </c>
      <c r="B209" s="2">
        <v>59</v>
      </c>
      <c r="C209" s="2">
        <v>48</v>
      </c>
      <c r="D209">
        <f t="shared" si="15"/>
        <v>8.296999999999997</v>
      </c>
      <c r="E209">
        <f t="shared" si="16"/>
        <v>-12.490000000000002</v>
      </c>
      <c r="F209">
        <f t="shared" si="17"/>
        <v>-103.62952999999997</v>
      </c>
      <c r="G209">
        <f t="shared" si="18"/>
        <v>68.840208999999945</v>
      </c>
      <c r="H209">
        <f t="shared" si="19"/>
        <v>156.00010000000006</v>
      </c>
    </row>
    <row r="210" spans="1:8" ht="16">
      <c r="A210" s="2">
        <v>209</v>
      </c>
      <c r="B210" s="2">
        <v>34</v>
      </c>
      <c r="C210" s="2">
        <v>64</v>
      </c>
      <c r="D210">
        <f t="shared" si="15"/>
        <v>-16.703000000000003</v>
      </c>
      <c r="E210">
        <f t="shared" si="16"/>
        <v>3.509999999999998</v>
      </c>
      <c r="F210">
        <f t="shared" si="17"/>
        <v>-58.627529999999979</v>
      </c>
      <c r="G210">
        <f t="shared" si="18"/>
        <v>278.99020900000011</v>
      </c>
      <c r="H210">
        <f t="shared" si="19"/>
        <v>12.320099999999986</v>
      </c>
    </row>
    <row r="211" spans="1:8" ht="16">
      <c r="A211" s="2">
        <v>210</v>
      </c>
      <c r="B211" s="2">
        <v>52</v>
      </c>
      <c r="C211" s="2">
        <v>68</v>
      </c>
      <c r="D211">
        <f t="shared" si="15"/>
        <v>1.296999999999997</v>
      </c>
      <c r="E211">
        <f t="shared" si="16"/>
        <v>7.509999999999998</v>
      </c>
      <c r="F211">
        <f t="shared" si="17"/>
        <v>9.7404699999999753</v>
      </c>
      <c r="G211">
        <f t="shared" si="18"/>
        <v>1.6822089999999923</v>
      </c>
      <c r="H211">
        <f t="shared" si="19"/>
        <v>56.400099999999973</v>
      </c>
    </row>
    <row r="212" spans="1:8" ht="16">
      <c r="A212" s="2">
        <v>211</v>
      </c>
      <c r="B212" s="2">
        <v>53</v>
      </c>
      <c r="C212" s="2">
        <v>85</v>
      </c>
      <c r="D212">
        <f t="shared" si="15"/>
        <v>2.296999999999997</v>
      </c>
      <c r="E212">
        <f t="shared" si="16"/>
        <v>24.509999999999998</v>
      </c>
      <c r="F212">
        <f t="shared" si="17"/>
        <v>56.299469999999921</v>
      </c>
      <c r="G212">
        <f t="shared" si="18"/>
        <v>5.2762089999999864</v>
      </c>
      <c r="H212">
        <f t="shared" si="19"/>
        <v>600.74009999999987</v>
      </c>
    </row>
    <row r="213" spans="1:8" ht="16">
      <c r="A213" s="2">
        <v>212</v>
      </c>
      <c r="B213" s="2">
        <v>63</v>
      </c>
      <c r="C213" s="2">
        <v>69</v>
      </c>
      <c r="D213">
        <f t="shared" si="15"/>
        <v>12.296999999999997</v>
      </c>
      <c r="E213">
        <f t="shared" si="16"/>
        <v>8.509999999999998</v>
      </c>
      <c r="F213">
        <f t="shared" si="17"/>
        <v>104.64746999999996</v>
      </c>
      <c r="G213">
        <f t="shared" si="18"/>
        <v>151.21620899999994</v>
      </c>
      <c r="H213">
        <f t="shared" si="19"/>
        <v>72.420099999999962</v>
      </c>
    </row>
    <row r="214" spans="1:8" ht="16">
      <c r="A214" s="2">
        <v>213</v>
      </c>
      <c r="B214" s="2">
        <v>55</v>
      </c>
      <c r="C214" s="2">
        <v>32</v>
      </c>
      <c r="D214">
        <f t="shared" si="15"/>
        <v>4.296999999999997</v>
      </c>
      <c r="E214">
        <f t="shared" si="16"/>
        <v>-28.490000000000002</v>
      </c>
      <c r="F214">
        <f t="shared" si="17"/>
        <v>-122.42152999999992</v>
      </c>
      <c r="G214">
        <f t="shared" si="18"/>
        <v>18.464208999999975</v>
      </c>
      <c r="H214">
        <f t="shared" si="19"/>
        <v>811.68010000000015</v>
      </c>
    </row>
    <row r="215" spans="1:8" ht="16">
      <c r="A215" s="2">
        <v>214</v>
      </c>
      <c r="B215" s="2">
        <v>56</v>
      </c>
      <c r="C215" s="2">
        <v>45</v>
      </c>
      <c r="D215">
        <f t="shared" si="15"/>
        <v>5.296999999999997</v>
      </c>
      <c r="E215">
        <f t="shared" si="16"/>
        <v>-15.490000000000002</v>
      </c>
      <c r="F215">
        <f t="shared" si="17"/>
        <v>-82.050529999999966</v>
      </c>
      <c r="G215">
        <f t="shared" si="18"/>
        <v>28.05820899999997</v>
      </c>
      <c r="H215">
        <f t="shared" si="19"/>
        <v>239.94010000000006</v>
      </c>
    </row>
    <row r="216" spans="1:8" ht="16">
      <c r="A216" s="2">
        <v>215</v>
      </c>
      <c r="B216" s="2">
        <v>44</v>
      </c>
      <c r="C216" s="2">
        <v>64</v>
      </c>
      <c r="D216">
        <f t="shared" si="15"/>
        <v>-6.703000000000003</v>
      </c>
      <c r="E216">
        <f t="shared" si="16"/>
        <v>3.509999999999998</v>
      </c>
      <c r="F216">
        <f t="shared" si="17"/>
        <v>-23.527529999999999</v>
      </c>
      <c r="G216">
        <f t="shared" si="18"/>
        <v>44.93020900000004</v>
      </c>
      <c r="H216">
        <f t="shared" si="19"/>
        <v>12.320099999999986</v>
      </c>
    </row>
    <row r="217" spans="1:8" ht="16">
      <c r="A217" s="2">
        <v>216</v>
      </c>
      <c r="B217" s="2">
        <v>59</v>
      </c>
      <c r="C217" s="2">
        <v>61</v>
      </c>
      <c r="D217">
        <f t="shared" si="15"/>
        <v>8.296999999999997</v>
      </c>
      <c r="E217">
        <f t="shared" si="16"/>
        <v>0.50999999999999801</v>
      </c>
      <c r="F217">
        <f t="shared" si="17"/>
        <v>4.2314699999999821</v>
      </c>
      <c r="G217">
        <f t="shared" si="18"/>
        <v>68.840208999999945</v>
      </c>
      <c r="H217">
        <f t="shared" si="19"/>
        <v>0.26009999999999794</v>
      </c>
    </row>
    <row r="218" spans="1:8" ht="16">
      <c r="A218" s="2">
        <v>217</v>
      </c>
      <c r="B218" s="2">
        <v>40</v>
      </c>
      <c r="C218" s="2">
        <v>50</v>
      </c>
      <c r="D218">
        <f t="shared" si="15"/>
        <v>-10.703000000000003</v>
      </c>
      <c r="E218">
        <f t="shared" si="16"/>
        <v>-10.490000000000002</v>
      </c>
      <c r="F218">
        <f t="shared" si="17"/>
        <v>112.27447000000005</v>
      </c>
      <c r="G218">
        <f t="shared" si="18"/>
        <v>114.55420900000006</v>
      </c>
      <c r="H218">
        <f t="shared" si="19"/>
        <v>110.04010000000004</v>
      </c>
    </row>
    <row r="219" spans="1:8" ht="16">
      <c r="A219" s="2">
        <v>218</v>
      </c>
      <c r="B219" s="2">
        <v>34</v>
      </c>
      <c r="C219" s="2">
        <v>70</v>
      </c>
      <c r="D219">
        <f t="shared" si="15"/>
        <v>-16.703000000000003</v>
      </c>
      <c r="E219">
        <f t="shared" si="16"/>
        <v>9.509999999999998</v>
      </c>
      <c r="F219">
        <f t="shared" si="17"/>
        <v>-158.84553</v>
      </c>
      <c r="G219">
        <f t="shared" si="18"/>
        <v>278.99020900000011</v>
      </c>
      <c r="H219">
        <f t="shared" si="19"/>
        <v>90.440099999999958</v>
      </c>
    </row>
    <row r="220" spans="1:8" ht="16">
      <c r="A220" s="2">
        <v>219</v>
      </c>
      <c r="B220" s="2">
        <v>68</v>
      </c>
      <c r="C220" s="2">
        <v>72</v>
      </c>
      <c r="D220">
        <f t="shared" si="15"/>
        <v>17.296999999999997</v>
      </c>
      <c r="E220">
        <f t="shared" si="16"/>
        <v>11.509999999999998</v>
      </c>
      <c r="F220">
        <f t="shared" si="17"/>
        <v>199.08846999999994</v>
      </c>
      <c r="G220">
        <f t="shared" si="18"/>
        <v>299.18620899999991</v>
      </c>
      <c r="H220">
        <f t="shared" si="19"/>
        <v>132.48009999999996</v>
      </c>
    </row>
    <row r="221" spans="1:8" ht="16">
      <c r="A221" s="2">
        <v>220</v>
      </c>
      <c r="B221" s="2">
        <v>30</v>
      </c>
      <c r="C221" s="2">
        <v>65</v>
      </c>
      <c r="D221">
        <f t="shared" si="15"/>
        <v>-20.703000000000003</v>
      </c>
      <c r="E221">
        <f t="shared" si="16"/>
        <v>4.509999999999998</v>
      </c>
      <c r="F221">
        <f t="shared" si="17"/>
        <v>-93.370529999999974</v>
      </c>
      <c r="G221">
        <f t="shared" si="18"/>
        <v>428.61420900000013</v>
      </c>
      <c r="H221">
        <f t="shared" si="19"/>
        <v>20.340099999999982</v>
      </c>
    </row>
    <row r="222" spans="1:8" ht="16">
      <c r="A222" s="2">
        <v>221</v>
      </c>
      <c r="B222" s="2">
        <v>48</v>
      </c>
      <c r="C222" s="2">
        <v>49</v>
      </c>
      <c r="D222">
        <f t="shared" si="15"/>
        <v>-2.703000000000003</v>
      </c>
      <c r="E222">
        <f t="shared" si="16"/>
        <v>-11.490000000000002</v>
      </c>
      <c r="F222">
        <f t="shared" si="17"/>
        <v>31.057470000000038</v>
      </c>
      <c r="G222">
        <f t="shared" si="18"/>
        <v>7.3062090000000159</v>
      </c>
      <c r="H222">
        <f t="shared" si="19"/>
        <v>132.02010000000004</v>
      </c>
    </row>
    <row r="223" spans="1:8" ht="16">
      <c r="A223" s="2">
        <v>222</v>
      </c>
      <c r="B223" s="2">
        <v>50</v>
      </c>
      <c r="C223" s="2">
        <v>85</v>
      </c>
      <c r="D223">
        <f t="shared" si="15"/>
        <v>-0.70300000000000296</v>
      </c>
      <c r="E223">
        <f t="shared" si="16"/>
        <v>24.509999999999998</v>
      </c>
      <c r="F223">
        <f t="shared" si="17"/>
        <v>-17.230530000000073</v>
      </c>
      <c r="G223">
        <f t="shared" si="18"/>
        <v>0.49420900000000417</v>
      </c>
      <c r="H223">
        <f t="shared" si="19"/>
        <v>600.74009999999987</v>
      </c>
    </row>
    <row r="224" spans="1:8" ht="16">
      <c r="A224" s="2">
        <v>223</v>
      </c>
      <c r="B224" s="2">
        <v>50</v>
      </c>
      <c r="C224" s="2">
        <v>58</v>
      </c>
      <c r="D224">
        <f t="shared" si="15"/>
        <v>-0.70300000000000296</v>
      </c>
      <c r="E224">
        <f t="shared" si="16"/>
        <v>-2.490000000000002</v>
      </c>
      <c r="F224">
        <f t="shared" si="17"/>
        <v>1.7504700000000089</v>
      </c>
      <c r="G224">
        <f t="shared" si="18"/>
        <v>0.49420900000000417</v>
      </c>
      <c r="H224">
        <f t="shared" si="19"/>
        <v>6.2001000000000097</v>
      </c>
    </row>
    <row r="225" spans="1:8" ht="16">
      <c r="A225" s="2">
        <v>224</v>
      </c>
      <c r="B225" s="2">
        <v>51</v>
      </c>
      <c r="C225" s="2">
        <v>61</v>
      </c>
      <c r="D225">
        <f t="shared" si="15"/>
        <v>0.29699999999999704</v>
      </c>
      <c r="E225">
        <f t="shared" si="16"/>
        <v>0.50999999999999801</v>
      </c>
      <c r="F225">
        <f t="shared" si="17"/>
        <v>0.15146999999999791</v>
      </c>
      <c r="G225">
        <f t="shared" si="18"/>
        <v>8.8208999999998247E-2</v>
      </c>
      <c r="H225">
        <f t="shared" si="19"/>
        <v>0.26009999999999794</v>
      </c>
    </row>
    <row r="226" spans="1:8" ht="16">
      <c r="A226" s="2">
        <v>225</v>
      </c>
      <c r="B226" s="2">
        <v>36</v>
      </c>
      <c r="C226" s="2">
        <v>48</v>
      </c>
      <c r="D226">
        <f t="shared" si="15"/>
        <v>-14.703000000000003</v>
      </c>
      <c r="E226">
        <f t="shared" si="16"/>
        <v>-12.490000000000002</v>
      </c>
      <c r="F226">
        <f t="shared" si="17"/>
        <v>183.64047000000008</v>
      </c>
      <c r="G226">
        <f t="shared" si="18"/>
        <v>216.17820900000009</v>
      </c>
      <c r="H226">
        <f t="shared" si="19"/>
        <v>156.00010000000006</v>
      </c>
    </row>
    <row r="227" spans="1:8" ht="16">
      <c r="A227" s="2">
        <v>226</v>
      </c>
      <c r="B227" s="2">
        <v>65</v>
      </c>
      <c r="C227" s="2">
        <v>66</v>
      </c>
      <c r="D227">
        <f t="shared" si="15"/>
        <v>14.296999999999997</v>
      </c>
      <c r="E227">
        <f t="shared" si="16"/>
        <v>5.509999999999998</v>
      </c>
      <c r="F227">
        <f t="shared" si="17"/>
        <v>78.776469999999961</v>
      </c>
      <c r="G227">
        <f t="shared" si="18"/>
        <v>204.40420899999992</v>
      </c>
      <c r="H227">
        <f t="shared" si="19"/>
        <v>30.360099999999978</v>
      </c>
    </row>
    <row r="228" spans="1:8" ht="16">
      <c r="A228" s="2">
        <v>227</v>
      </c>
      <c r="B228" s="2">
        <v>51</v>
      </c>
      <c r="C228" s="2">
        <v>35</v>
      </c>
      <c r="D228">
        <f t="shared" si="15"/>
        <v>0.29699999999999704</v>
      </c>
      <c r="E228">
        <f t="shared" si="16"/>
        <v>-25.490000000000002</v>
      </c>
      <c r="F228">
        <f t="shared" si="17"/>
        <v>-7.5705299999999252</v>
      </c>
      <c r="G228">
        <f t="shared" si="18"/>
        <v>8.8208999999998247E-2</v>
      </c>
      <c r="H228">
        <f t="shared" si="19"/>
        <v>649.7401000000001</v>
      </c>
    </row>
    <row r="229" spans="1:8" ht="16">
      <c r="A229" s="2">
        <v>228</v>
      </c>
      <c r="B229" s="2">
        <v>48</v>
      </c>
      <c r="C229" s="2">
        <v>63</v>
      </c>
      <c r="D229">
        <f t="shared" si="15"/>
        <v>-2.703000000000003</v>
      </c>
      <c r="E229">
        <f t="shared" si="16"/>
        <v>2.509999999999998</v>
      </c>
      <c r="F229">
        <f t="shared" si="17"/>
        <v>-6.7845300000000019</v>
      </c>
      <c r="G229">
        <f t="shared" si="18"/>
        <v>7.3062090000000159</v>
      </c>
      <c r="H229">
        <f t="shared" si="19"/>
        <v>6.3000999999999898</v>
      </c>
    </row>
    <row r="230" spans="1:8" ht="16">
      <c r="A230" s="2">
        <v>229</v>
      </c>
      <c r="B230" s="2">
        <v>51</v>
      </c>
      <c r="C230" s="2">
        <v>48</v>
      </c>
      <c r="D230">
        <f t="shared" si="15"/>
        <v>0.29699999999999704</v>
      </c>
      <c r="E230">
        <f t="shared" si="16"/>
        <v>-12.490000000000002</v>
      </c>
      <c r="F230">
        <f t="shared" si="17"/>
        <v>-3.7095299999999636</v>
      </c>
      <c r="G230">
        <f t="shared" si="18"/>
        <v>8.8208999999998247E-2</v>
      </c>
      <c r="H230">
        <f t="shared" si="19"/>
        <v>156.00010000000006</v>
      </c>
    </row>
    <row r="231" spans="1:8" ht="16">
      <c r="A231" s="2">
        <v>230</v>
      </c>
      <c r="B231" s="2">
        <v>49</v>
      </c>
      <c r="C231" s="2">
        <v>63</v>
      </c>
      <c r="D231">
        <f t="shared" si="15"/>
        <v>-1.703000000000003</v>
      </c>
      <c r="E231">
        <f t="shared" si="16"/>
        <v>2.509999999999998</v>
      </c>
      <c r="F231">
        <f t="shared" si="17"/>
        <v>-4.2745300000000039</v>
      </c>
      <c r="G231">
        <f t="shared" si="18"/>
        <v>2.90020900000001</v>
      </c>
      <c r="H231">
        <f t="shared" si="19"/>
        <v>6.3000999999999898</v>
      </c>
    </row>
    <row r="232" spans="1:8" ht="16">
      <c r="A232" s="2">
        <v>231</v>
      </c>
      <c r="B232" s="2">
        <v>54</v>
      </c>
      <c r="C232" s="2">
        <v>60</v>
      </c>
      <c r="D232">
        <f t="shared" si="15"/>
        <v>3.296999999999997</v>
      </c>
      <c r="E232">
        <f t="shared" si="16"/>
        <v>-0.49000000000000199</v>
      </c>
      <c r="F232">
        <f t="shared" si="17"/>
        <v>-1.615530000000005</v>
      </c>
      <c r="G232">
        <f t="shared" si="18"/>
        <v>10.870208999999981</v>
      </c>
      <c r="H232">
        <f t="shared" si="19"/>
        <v>0.24010000000000195</v>
      </c>
    </row>
    <row r="233" spans="1:8" ht="16">
      <c r="A233" s="2">
        <v>232</v>
      </c>
      <c r="B233" s="2">
        <v>58</v>
      </c>
      <c r="C233" s="2">
        <v>52</v>
      </c>
      <c r="D233">
        <f t="shared" si="15"/>
        <v>7.296999999999997</v>
      </c>
      <c r="E233">
        <f t="shared" si="16"/>
        <v>-8.490000000000002</v>
      </c>
      <c r="F233">
        <f t="shared" si="17"/>
        <v>-61.951529999999991</v>
      </c>
      <c r="G233">
        <f t="shared" si="18"/>
        <v>53.246208999999958</v>
      </c>
      <c r="H233">
        <f t="shared" si="19"/>
        <v>72.08010000000003</v>
      </c>
    </row>
    <row r="234" spans="1:8" ht="16">
      <c r="A234" s="2">
        <v>233</v>
      </c>
      <c r="B234" s="2">
        <v>51</v>
      </c>
      <c r="C234" s="2">
        <v>57</v>
      </c>
      <c r="D234">
        <f t="shared" si="15"/>
        <v>0.29699999999999704</v>
      </c>
      <c r="E234">
        <f t="shared" si="16"/>
        <v>-3.490000000000002</v>
      </c>
      <c r="F234">
        <f t="shared" si="17"/>
        <v>-1.0365299999999902</v>
      </c>
      <c r="G234">
        <f t="shared" si="18"/>
        <v>8.8208999999998247E-2</v>
      </c>
      <c r="H234">
        <f t="shared" si="19"/>
        <v>12.180100000000014</v>
      </c>
    </row>
    <row r="235" spans="1:8" ht="16">
      <c r="A235" s="2">
        <v>234</v>
      </c>
      <c r="B235" s="2">
        <v>53</v>
      </c>
      <c r="C235" s="2">
        <v>58</v>
      </c>
      <c r="D235">
        <f t="shared" si="15"/>
        <v>2.296999999999997</v>
      </c>
      <c r="E235">
        <f t="shared" si="16"/>
        <v>-2.490000000000002</v>
      </c>
      <c r="F235">
        <f t="shared" si="17"/>
        <v>-5.7195299999999971</v>
      </c>
      <c r="G235">
        <f t="shared" si="18"/>
        <v>5.2762089999999864</v>
      </c>
      <c r="H235">
        <f t="shared" si="19"/>
        <v>6.2001000000000097</v>
      </c>
    </row>
    <row r="236" spans="1:8" ht="16">
      <c r="A236" s="2">
        <v>235</v>
      </c>
      <c r="B236" s="2">
        <v>55</v>
      </c>
      <c r="C236" s="2">
        <v>47</v>
      </c>
      <c r="D236">
        <f t="shared" si="15"/>
        <v>4.296999999999997</v>
      </c>
      <c r="E236">
        <f t="shared" si="16"/>
        <v>-13.490000000000002</v>
      </c>
      <c r="F236">
        <f t="shared" si="17"/>
        <v>-57.96652999999997</v>
      </c>
      <c r="G236">
        <f t="shared" si="18"/>
        <v>18.464208999999975</v>
      </c>
      <c r="H236">
        <f t="shared" si="19"/>
        <v>181.98010000000005</v>
      </c>
    </row>
    <row r="237" spans="1:8" ht="16">
      <c r="A237" s="2">
        <v>236</v>
      </c>
      <c r="B237" s="2">
        <v>63</v>
      </c>
      <c r="C237" s="2">
        <v>69</v>
      </c>
      <c r="D237">
        <f t="shared" si="15"/>
        <v>12.296999999999997</v>
      </c>
      <c r="E237">
        <f t="shared" si="16"/>
        <v>8.509999999999998</v>
      </c>
      <c r="F237">
        <f t="shared" si="17"/>
        <v>104.64746999999996</v>
      </c>
      <c r="G237">
        <f t="shared" si="18"/>
        <v>151.21620899999994</v>
      </c>
      <c r="H237">
        <f t="shared" si="19"/>
        <v>72.420099999999962</v>
      </c>
    </row>
    <row r="238" spans="1:8" ht="16">
      <c r="A238" s="2">
        <v>237</v>
      </c>
      <c r="B238" s="2">
        <v>44</v>
      </c>
      <c r="C238" s="2">
        <v>64</v>
      </c>
      <c r="D238">
        <f t="shared" si="15"/>
        <v>-6.703000000000003</v>
      </c>
      <c r="E238">
        <f t="shared" si="16"/>
        <v>3.509999999999998</v>
      </c>
      <c r="F238">
        <f t="shared" si="17"/>
        <v>-23.527529999999999</v>
      </c>
      <c r="G238">
        <f t="shared" si="18"/>
        <v>44.93020900000004</v>
      </c>
      <c r="H238">
        <f t="shared" si="19"/>
        <v>12.320099999999986</v>
      </c>
    </row>
    <row r="239" spans="1:8" ht="16">
      <c r="A239" s="2">
        <v>238</v>
      </c>
      <c r="B239" s="2">
        <v>71</v>
      </c>
      <c r="C239" s="2">
        <v>59</v>
      </c>
      <c r="D239">
        <f t="shared" si="15"/>
        <v>20.296999999999997</v>
      </c>
      <c r="E239">
        <f t="shared" si="16"/>
        <v>-1.490000000000002</v>
      </c>
      <c r="F239">
        <f t="shared" si="17"/>
        <v>-30.242530000000038</v>
      </c>
      <c r="G239">
        <f t="shared" si="18"/>
        <v>411.96820899999989</v>
      </c>
      <c r="H239">
        <f t="shared" si="19"/>
        <v>2.2201000000000057</v>
      </c>
    </row>
    <row r="240" spans="1:8" ht="16">
      <c r="A240" s="2">
        <v>239</v>
      </c>
      <c r="B240" s="2">
        <v>53</v>
      </c>
      <c r="C240" s="2">
        <v>70</v>
      </c>
      <c r="D240">
        <f t="shared" si="15"/>
        <v>2.296999999999997</v>
      </c>
      <c r="E240">
        <f t="shared" si="16"/>
        <v>9.509999999999998</v>
      </c>
      <c r="F240">
        <f t="shared" si="17"/>
        <v>21.844469999999966</v>
      </c>
      <c r="G240">
        <f t="shared" si="18"/>
        <v>5.2762089999999864</v>
      </c>
      <c r="H240">
        <f t="shared" si="19"/>
        <v>90.440099999999958</v>
      </c>
    </row>
    <row r="241" spans="1:8" ht="16">
      <c r="A241" s="2">
        <v>240</v>
      </c>
      <c r="B241" s="2">
        <v>42</v>
      </c>
      <c r="C241" s="2">
        <v>44</v>
      </c>
      <c r="D241">
        <f t="shared" si="15"/>
        <v>-8.703000000000003</v>
      </c>
      <c r="E241">
        <f t="shared" si="16"/>
        <v>-16.490000000000002</v>
      </c>
      <c r="F241">
        <f t="shared" si="17"/>
        <v>143.51247000000006</v>
      </c>
      <c r="G241">
        <f t="shared" si="18"/>
        <v>75.742209000000045</v>
      </c>
      <c r="H241">
        <f t="shared" si="19"/>
        <v>271.92010000000005</v>
      </c>
    </row>
    <row r="242" spans="1:8" ht="16">
      <c r="A242" s="2">
        <v>241</v>
      </c>
      <c r="B242" s="2">
        <v>62</v>
      </c>
      <c r="C242" s="2">
        <v>100</v>
      </c>
      <c r="D242">
        <f t="shared" si="15"/>
        <v>11.296999999999997</v>
      </c>
      <c r="E242">
        <f t="shared" si="16"/>
        <v>39.51</v>
      </c>
      <c r="F242">
        <f t="shared" si="17"/>
        <v>446.34446999999989</v>
      </c>
      <c r="G242">
        <f t="shared" si="18"/>
        <v>127.62220899999993</v>
      </c>
      <c r="H242">
        <f t="shared" si="19"/>
        <v>1561.0400999999999</v>
      </c>
    </row>
    <row r="243" spans="1:8" ht="16">
      <c r="A243" s="2">
        <v>242</v>
      </c>
      <c r="B243" s="2">
        <v>49</v>
      </c>
      <c r="C243" s="2">
        <v>61</v>
      </c>
      <c r="D243">
        <f t="shared" si="15"/>
        <v>-1.703000000000003</v>
      </c>
      <c r="E243">
        <f t="shared" si="16"/>
        <v>0.50999999999999801</v>
      </c>
      <c r="F243">
        <f t="shared" si="17"/>
        <v>-0.86852999999999814</v>
      </c>
      <c r="G243">
        <f t="shared" si="18"/>
        <v>2.90020900000001</v>
      </c>
      <c r="H243">
        <f t="shared" si="19"/>
        <v>0.26009999999999794</v>
      </c>
    </row>
    <row r="244" spans="1:8" ht="16">
      <c r="A244" s="2">
        <v>243</v>
      </c>
      <c r="B244" s="2">
        <v>44</v>
      </c>
      <c r="C244" s="2">
        <v>57</v>
      </c>
      <c r="D244">
        <f t="shared" si="15"/>
        <v>-6.703000000000003</v>
      </c>
      <c r="E244">
        <f t="shared" si="16"/>
        <v>-3.490000000000002</v>
      </c>
      <c r="F244">
        <f t="shared" si="17"/>
        <v>23.393470000000022</v>
      </c>
      <c r="G244">
        <f t="shared" si="18"/>
        <v>44.93020900000004</v>
      </c>
      <c r="H244">
        <f t="shared" si="19"/>
        <v>12.180100000000014</v>
      </c>
    </row>
    <row r="245" spans="1:8" ht="16">
      <c r="A245" s="2">
        <v>244</v>
      </c>
      <c r="B245" s="2">
        <v>53</v>
      </c>
      <c r="C245" s="2">
        <v>30</v>
      </c>
      <c r="D245">
        <f t="shared" si="15"/>
        <v>2.296999999999997</v>
      </c>
      <c r="E245">
        <f t="shared" si="16"/>
        <v>-30.490000000000002</v>
      </c>
      <c r="F245">
        <f t="shared" si="17"/>
        <v>-70.035529999999909</v>
      </c>
      <c r="G245">
        <f t="shared" si="18"/>
        <v>5.2762089999999864</v>
      </c>
      <c r="H245">
        <f t="shared" si="19"/>
        <v>929.64010000000007</v>
      </c>
    </row>
    <row r="246" spans="1:8" ht="16">
      <c r="A246" s="2">
        <v>245</v>
      </c>
      <c r="B246" s="2">
        <v>56</v>
      </c>
      <c r="C246" s="2">
        <v>62</v>
      </c>
      <c r="D246">
        <f t="shared" si="15"/>
        <v>5.296999999999997</v>
      </c>
      <c r="E246">
        <f t="shared" si="16"/>
        <v>1.509999999999998</v>
      </c>
      <c r="F246">
        <f t="shared" si="17"/>
        <v>7.9984699999999851</v>
      </c>
      <c r="G246">
        <f t="shared" si="18"/>
        <v>28.05820899999997</v>
      </c>
      <c r="H246">
        <f t="shared" si="19"/>
        <v>2.2800999999999938</v>
      </c>
    </row>
    <row r="247" spans="1:8" ht="16">
      <c r="A247" s="2">
        <v>246</v>
      </c>
      <c r="B247" s="2">
        <v>44</v>
      </c>
      <c r="C247" s="2">
        <v>60</v>
      </c>
      <c r="D247">
        <f t="shared" si="15"/>
        <v>-6.703000000000003</v>
      </c>
      <c r="E247">
        <f t="shared" si="16"/>
        <v>-0.49000000000000199</v>
      </c>
      <c r="F247">
        <f t="shared" si="17"/>
        <v>3.2844700000000149</v>
      </c>
      <c r="G247">
        <f t="shared" si="18"/>
        <v>44.93020900000004</v>
      </c>
      <c r="H247">
        <f t="shared" si="19"/>
        <v>0.24010000000000195</v>
      </c>
    </row>
    <row r="248" spans="1:8" ht="16">
      <c r="A248" s="2">
        <v>247</v>
      </c>
      <c r="B248" s="2">
        <v>45</v>
      </c>
      <c r="C248" s="2">
        <v>46</v>
      </c>
      <c r="D248">
        <f t="shared" si="15"/>
        <v>-5.703000000000003</v>
      </c>
      <c r="E248">
        <f t="shared" si="16"/>
        <v>-14.490000000000002</v>
      </c>
      <c r="F248">
        <f t="shared" si="17"/>
        <v>82.63647000000006</v>
      </c>
      <c r="G248">
        <f t="shared" si="18"/>
        <v>32.524209000000035</v>
      </c>
      <c r="H248">
        <f t="shared" si="19"/>
        <v>209.96010000000007</v>
      </c>
    </row>
    <row r="249" spans="1:8" ht="16">
      <c r="A249" s="2">
        <v>248</v>
      </c>
      <c r="B249" s="2">
        <v>41</v>
      </c>
      <c r="C249" s="2">
        <v>62</v>
      </c>
      <c r="D249">
        <f t="shared" si="15"/>
        <v>-9.703000000000003</v>
      </c>
      <c r="E249">
        <f t="shared" si="16"/>
        <v>1.509999999999998</v>
      </c>
      <c r="F249">
        <f t="shared" si="17"/>
        <v>-14.651529999999985</v>
      </c>
      <c r="G249">
        <f t="shared" si="18"/>
        <v>94.148209000000051</v>
      </c>
      <c r="H249">
        <f t="shared" si="19"/>
        <v>2.2800999999999938</v>
      </c>
    </row>
    <row r="250" spans="1:8" ht="16">
      <c r="A250" s="2">
        <v>249</v>
      </c>
      <c r="B250" s="2">
        <v>45</v>
      </c>
      <c r="C250" s="2">
        <v>57</v>
      </c>
      <c r="D250">
        <f t="shared" si="15"/>
        <v>-5.703000000000003</v>
      </c>
      <c r="E250">
        <f t="shared" si="16"/>
        <v>-3.490000000000002</v>
      </c>
      <c r="F250">
        <f t="shared" si="17"/>
        <v>19.90347000000002</v>
      </c>
      <c r="G250">
        <f t="shared" si="18"/>
        <v>32.524209000000035</v>
      </c>
      <c r="H250">
        <f t="shared" si="19"/>
        <v>12.180100000000014</v>
      </c>
    </row>
    <row r="251" spans="1:8" ht="16">
      <c r="A251" s="2">
        <v>250</v>
      </c>
      <c r="B251" s="2">
        <v>61</v>
      </c>
      <c r="C251" s="2">
        <v>51</v>
      </c>
      <c r="D251">
        <f t="shared" si="15"/>
        <v>10.296999999999997</v>
      </c>
      <c r="E251">
        <f t="shared" si="16"/>
        <v>-9.490000000000002</v>
      </c>
      <c r="F251">
        <f t="shared" si="17"/>
        <v>-97.718529999999987</v>
      </c>
      <c r="G251">
        <f t="shared" si="18"/>
        <v>106.02820899999993</v>
      </c>
      <c r="H251">
        <f t="shared" si="19"/>
        <v>90.060100000000034</v>
      </c>
    </row>
    <row r="252" spans="1:8" ht="16">
      <c r="A252" s="2">
        <v>251</v>
      </c>
      <c r="B252" s="2">
        <v>39</v>
      </c>
      <c r="C252" s="2">
        <v>70</v>
      </c>
      <c r="D252">
        <f t="shared" si="15"/>
        <v>-11.703000000000003</v>
      </c>
      <c r="E252">
        <f t="shared" si="16"/>
        <v>9.509999999999998</v>
      </c>
      <c r="F252">
        <f t="shared" si="17"/>
        <v>-111.29553</v>
      </c>
      <c r="G252">
        <f t="shared" si="18"/>
        <v>136.96020900000008</v>
      </c>
      <c r="H252">
        <f t="shared" si="19"/>
        <v>90.440099999999958</v>
      </c>
    </row>
    <row r="253" spans="1:8" ht="16">
      <c r="A253" s="2">
        <v>252</v>
      </c>
      <c r="B253" s="2">
        <v>62</v>
      </c>
      <c r="C253" s="2">
        <v>56</v>
      </c>
      <c r="D253">
        <f t="shared" si="15"/>
        <v>11.296999999999997</v>
      </c>
      <c r="E253">
        <f t="shared" si="16"/>
        <v>-4.490000000000002</v>
      </c>
      <c r="F253">
        <f t="shared" si="17"/>
        <v>-50.723530000000011</v>
      </c>
      <c r="G253">
        <f t="shared" si="18"/>
        <v>127.62220899999993</v>
      </c>
      <c r="H253">
        <f t="shared" si="19"/>
        <v>20.160100000000018</v>
      </c>
    </row>
    <row r="254" spans="1:8" ht="16">
      <c r="A254" s="2">
        <v>253</v>
      </c>
      <c r="B254" s="2">
        <v>47</v>
      </c>
      <c r="C254" s="2">
        <v>78</v>
      </c>
      <c r="D254">
        <f t="shared" si="15"/>
        <v>-3.703000000000003</v>
      </c>
      <c r="E254">
        <f t="shared" si="16"/>
        <v>17.509999999999998</v>
      </c>
      <c r="F254">
        <f t="shared" si="17"/>
        <v>-64.839530000000039</v>
      </c>
      <c r="G254">
        <f t="shared" si="18"/>
        <v>13.712209000000023</v>
      </c>
      <c r="H254">
        <f t="shared" si="19"/>
        <v>306.60009999999994</v>
      </c>
    </row>
    <row r="255" spans="1:8" ht="16">
      <c r="A255" s="2">
        <v>254</v>
      </c>
      <c r="B255" s="2">
        <v>51</v>
      </c>
      <c r="C255" s="2">
        <v>49</v>
      </c>
      <c r="D255">
        <f t="shared" si="15"/>
        <v>0.29699999999999704</v>
      </c>
      <c r="E255">
        <f t="shared" si="16"/>
        <v>-11.490000000000002</v>
      </c>
      <c r="F255">
        <f t="shared" si="17"/>
        <v>-3.4125299999999665</v>
      </c>
      <c r="G255">
        <f t="shared" si="18"/>
        <v>8.8208999999998247E-2</v>
      </c>
      <c r="H255">
        <f t="shared" si="19"/>
        <v>132.02010000000004</v>
      </c>
    </row>
    <row r="256" spans="1:8" ht="16">
      <c r="A256" s="2">
        <v>255</v>
      </c>
      <c r="B256" s="2">
        <v>68</v>
      </c>
      <c r="C256" s="2">
        <v>65</v>
      </c>
      <c r="D256">
        <f t="shared" si="15"/>
        <v>17.296999999999997</v>
      </c>
      <c r="E256">
        <f t="shared" si="16"/>
        <v>4.509999999999998</v>
      </c>
      <c r="F256">
        <f t="shared" si="17"/>
        <v>78.009469999999951</v>
      </c>
      <c r="G256">
        <f t="shared" si="18"/>
        <v>299.18620899999991</v>
      </c>
      <c r="H256">
        <f t="shared" si="19"/>
        <v>20.340099999999982</v>
      </c>
    </row>
    <row r="257" spans="1:8" ht="16">
      <c r="A257" s="2">
        <v>256</v>
      </c>
      <c r="B257" s="2">
        <v>45</v>
      </c>
      <c r="C257" s="2">
        <v>77</v>
      </c>
      <c r="D257">
        <f t="shared" si="15"/>
        <v>-5.703000000000003</v>
      </c>
      <c r="E257">
        <f t="shared" si="16"/>
        <v>16.509999999999998</v>
      </c>
      <c r="F257">
        <f t="shared" si="17"/>
        <v>-94.156530000000032</v>
      </c>
      <c r="G257">
        <f t="shared" si="18"/>
        <v>32.524209000000035</v>
      </c>
      <c r="H257">
        <f t="shared" si="19"/>
        <v>272.58009999999996</v>
      </c>
    </row>
    <row r="258" spans="1:8" ht="16">
      <c r="A258" s="2">
        <v>257</v>
      </c>
      <c r="B258" s="2">
        <v>56</v>
      </c>
      <c r="C258" s="2">
        <v>56</v>
      </c>
      <c r="D258">
        <f t="shared" si="15"/>
        <v>5.296999999999997</v>
      </c>
      <c r="E258">
        <f t="shared" si="16"/>
        <v>-4.490000000000002</v>
      </c>
      <c r="F258">
        <f t="shared" si="17"/>
        <v>-23.783529999999999</v>
      </c>
      <c r="G258">
        <f t="shared" si="18"/>
        <v>28.05820899999997</v>
      </c>
      <c r="H258">
        <f t="shared" si="19"/>
        <v>20.160100000000018</v>
      </c>
    </row>
    <row r="259" spans="1:8" ht="16">
      <c r="A259" s="2">
        <v>258</v>
      </c>
      <c r="B259" s="2">
        <v>49</v>
      </c>
      <c r="C259" s="2">
        <v>68</v>
      </c>
      <c r="D259">
        <f t="shared" ref="D259:D322" si="20">B259-$K$2</f>
        <v>-1.703000000000003</v>
      </c>
      <c r="E259">
        <f t="shared" ref="E259:E322" si="21">C259-$K$3</f>
        <v>7.509999999999998</v>
      </c>
      <c r="F259">
        <f t="shared" ref="F259:F322" si="22">D259*E259</f>
        <v>-12.789530000000019</v>
      </c>
      <c r="G259">
        <f t="shared" ref="G259:G322" si="23">D259^2</f>
        <v>2.90020900000001</v>
      </c>
      <c r="H259">
        <f t="shared" ref="H259:H322" si="24">E259^2</f>
        <v>56.400099999999973</v>
      </c>
    </row>
    <row r="260" spans="1:8" ht="16">
      <c r="A260" s="2">
        <v>259</v>
      </c>
      <c r="B260" s="2">
        <v>59</v>
      </c>
      <c r="C260" s="2">
        <v>51</v>
      </c>
      <c r="D260">
        <f t="shared" si="20"/>
        <v>8.296999999999997</v>
      </c>
      <c r="E260">
        <f t="shared" si="21"/>
        <v>-9.490000000000002</v>
      </c>
      <c r="F260">
        <f t="shared" si="22"/>
        <v>-78.738529999999983</v>
      </c>
      <c r="G260">
        <f t="shared" si="23"/>
        <v>68.840208999999945</v>
      </c>
      <c r="H260">
        <f t="shared" si="24"/>
        <v>90.060100000000034</v>
      </c>
    </row>
    <row r="261" spans="1:8" ht="16">
      <c r="A261" s="2">
        <v>260</v>
      </c>
      <c r="B261" s="2">
        <v>36</v>
      </c>
      <c r="C261" s="2">
        <v>63</v>
      </c>
      <c r="D261">
        <f t="shared" si="20"/>
        <v>-14.703000000000003</v>
      </c>
      <c r="E261">
        <f t="shared" si="21"/>
        <v>2.509999999999998</v>
      </c>
      <c r="F261">
        <f t="shared" si="22"/>
        <v>-36.90452999999998</v>
      </c>
      <c r="G261">
        <f t="shared" si="23"/>
        <v>216.17820900000009</v>
      </c>
      <c r="H261">
        <f t="shared" si="24"/>
        <v>6.3000999999999898</v>
      </c>
    </row>
    <row r="262" spans="1:8" ht="16">
      <c r="A262" s="2">
        <v>261</v>
      </c>
      <c r="B262" s="2">
        <v>61</v>
      </c>
      <c r="C262" s="2">
        <v>59</v>
      </c>
      <c r="D262">
        <f t="shared" si="20"/>
        <v>10.296999999999997</v>
      </c>
      <c r="E262">
        <f t="shared" si="21"/>
        <v>-1.490000000000002</v>
      </c>
      <c r="F262">
        <f t="shared" si="22"/>
        <v>-15.342530000000016</v>
      </c>
      <c r="G262">
        <f t="shared" si="23"/>
        <v>106.02820899999993</v>
      </c>
      <c r="H262">
        <f t="shared" si="24"/>
        <v>2.2201000000000057</v>
      </c>
    </row>
    <row r="263" spans="1:8" ht="16">
      <c r="A263" s="2">
        <v>262</v>
      </c>
      <c r="B263" s="2">
        <v>40</v>
      </c>
      <c r="C263" s="2">
        <v>65</v>
      </c>
      <c r="D263">
        <f t="shared" si="20"/>
        <v>-10.703000000000003</v>
      </c>
      <c r="E263">
        <f t="shared" si="21"/>
        <v>4.509999999999998</v>
      </c>
      <c r="F263">
        <f t="shared" si="22"/>
        <v>-48.270529999999994</v>
      </c>
      <c r="G263">
        <f t="shared" si="23"/>
        <v>114.55420900000006</v>
      </c>
      <c r="H263">
        <f t="shared" si="24"/>
        <v>20.340099999999982</v>
      </c>
    </row>
    <row r="264" spans="1:8" ht="16">
      <c r="A264" s="2">
        <v>263</v>
      </c>
      <c r="B264" s="2">
        <v>55</v>
      </c>
      <c r="C264" s="2">
        <v>52</v>
      </c>
      <c r="D264">
        <f t="shared" si="20"/>
        <v>4.296999999999997</v>
      </c>
      <c r="E264">
        <f t="shared" si="21"/>
        <v>-8.490000000000002</v>
      </c>
      <c r="F264">
        <f t="shared" si="22"/>
        <v>-36.481529999999985</v>
      </c>
      <c r="G264">
        <f t="shared" si="23"/>
        <v>18.464208999999975</v>
      </c>
      <c r="H264">
        <f t="shared" si="24"/>
        <v>72.08010000000003</v>
      </c>
    </row>
    <row r="265" spans="1:8" ht="16">
      <c r="A265" s="2">
        <v>264</v>
      </c>
      <c r="B265" s="2">
        <v>38</v>
      </c>
      <c r="C265" s="2">
        <v>39</v>
      </c>
      <c r="D265">
        <f t="shared" si="20"/>
        <v>-12.703000000000003</v>
      </c>
      <c r="E265">
        <f t="shared" si="21"/>
        <v>-21.490000000000002</v>
      </c>
      <c r="F265">
        <f t="shared" si="22"/>
        <v>272.98747000000009</v>
      </c>
      <c r="G265">
        <f t="shared" si="23"/>
        <v>161.36620900000008</v>
      </c>
      <c r="H265">
        <f t="shared" si="24"/>
        <v>461.82010000000008</v>
      </c>
    </row>
    <row r="266" spans="1:8" ht="16">
      <c r="A266" s="2">
        <v>265</v>
      </c>
      <c r="B266" s="2">
        <v>37</v>
      </c>
      <c r="C266" s="2">
        <v>54</v>
      </c>
      <c r="D266">
        <f t="shared" si="20"/>
        <v>-13.703000000000003</v>
      </c>
      <c r="E266">
        <f t="shared" si="21"/>
        <v>-6.490000000000002</v>
      </c>
      <c r="F266">
        <f t="shared" si="22"/>
        <v>88.932470000000052</v>
      </c>
      <c r="G266">
        <f t="shared" si="23"/>
        <v>187.77220900000009</v>
      </c>
      <c r="H266">
        <f t="shared" si="24"/>
        <v>42.120100000000029</v>
      </c>
    </row>
    <row r="267" spans="1:8" ht="16">
      <c r="A267" s="2">
        <v>266</v>
      </c>
      <c r="B267" s="2">
        <v>53</v>
      </c>
      <c r="C267" s="2">
        <v>65</v>
      </c>
      <c r="D267">
        <f t="shared" si="20"/>
        <v>2.296999999999997</v>
      </c>
      <c r="E267">
        <f t="shared" si="21"/>
        <v>4.509999999999998</v>
      </c>
      <c r="F267">
        <f t="shared" si="22"/>
        <v>10.359469999999982</v>
      </c>
      <c r="G267">
        <f t="shared" si="23"/>
        <v>5.2762089999999864</v>
      </c>
      <c r="H267">
        <f t="shared" si="24"/>
        <v>20.340099999999982</v>
      </c>
    </row>
    <row r="268" spans="1:8" ht="16">
      <c r="A268" s="2">
        <v>267</v>
      </c>
      <c r="B268" s="2">
        <v>69</v>
      </c>
      <c r="C268" s="2">
        <v>57</v>
      </c>
      <c r="D268">
        <f t="shared" si="20"/>
        <v>18.296999999999997</v>
      </c>
      <c r="E268">
        <f t="shared" si="21"/>
        <v>-3.490000000000002</v>
      </c>
      <c r="F268">
        <f t="shared" si="22"/>
        <v>-63.856530000000028</v>
      </c>
      <c r="G268">
        <f t="shared" si="23"/>
        <v>334.7802089999999</v>
      </c>
      <c r="H268">
        <f t="shared" si="24"/>
        <v>12.180100000000014</v>
      </c>
    </row>
    <row r="269" spans="1:8" ht="16">
      <c r="A269" s="2">
        <v>268</v>
      </c>
      <c r="B269" s="2">
        <v>48</v>
      </c>
      <c r="C269" s="2">
        <v>53</v>
      </c>
      <c r="D269">
        <f t="shared" si="20"/>
        <v>-2.703000000000003</v>
      </c>
      <c r="E269">
        <f t="shared" si="21"/>
        <v>-7.490000000000002</v>
      </c>
      <c r="F269">
        <f t="shared" si="22"/>
        <v>20.245470000000026</v>
      </c>
      <c r="G269">
        <f t="shared" si="23"/>
        <v>7.3062090000000159</v>
      </c>
      <c r="H269">
        <f t="shared" si="24"/>
        <v>56.100100000000033</v>
      </c>
    </row>
    <row r="270" spans="1:8" ht="16">
      <c r="A270" s="2">
        <v>269</v>
      </c>
      <c r="B270" s="2">
        <v>53</v>
      </c>
      <c r="C270" s="2">
        <v>73</v>
      </c>
      <c r="D270">
        <f t="shared" si="20"/>
        <v>2.296999999999997</v>
      </c>
      <c r="E270">
        <f t="shared" si="21"/>
        <v>12.509999999999998</v>
      </c>
      <c r="F270">
        <f t="shared" si="22"/>
        <v>28.735469999999957</v>
      </c>
      <c r="G270">
        <f t="shared" si="23"/>
        <v>5.2762089999999864</v>
      </c>
      <c r="H270">
        <f t="shared" si="24"/>
        <v>156.50009999999995</v>
      </c>
    </row>
    <row r="271" spans="1:8" ht="16">
      <c r="A271" s="2">
        <v>270</v>
      </c>
      <c r="B271" s="2">
        <v>41</v>
      </c>
      <c r="C271" s="2">
        <v>51</v>
      </c>
      <c r="D271">
        <f t="shared" si="20"/>
        <v>-9.703000000000003</v>
      </c>
      <c r="E271">
        <f t="shared" si="21"/>
        <v>-9.490000000000002</v>
      </c>
      <c r="F271">
        <f t="shared" si="22"/>
        <v>92.081470000000053</v>
      </c>
      <c r="G271">
        <f t="shared" si="23"/>
        <v>94.148209000000051</v>
      </c>
      <c r="H271">
        <f t="shared" si="24"/>
        <v>90.060100000000034</v>
      </c>
    </row>
    <row r="272" spans="1:8" ht="16">
      <c r="A272" s="2">
        <v>271</v>
      </c>
      <c r="B272" s="2">
        <v>41</v>
      </c>
      <c r="C272" s="2">
        <v>60</v>
      </c>
      <c r="D272">
        <f t="shared" si="20"/>
        <v>-9.703000000000003</v>
      </c>
      <c r="E272">
        <f t="shared" si="21"/>
        <v>-0.49000000000000199</v>
      </c>
      <c r="F272">
        <f t="shared" si="22"/>
        <v>4.7544700000000208</v>
      </c>
      <c r="G272">
        <f t="shared" si="23"/>
        <v>94.148209000000051</v>
      </c>
      <c r="H272">
        <f t="shared" si="24"/>
        <v>0.24010000000000195</v>
      </c>
    </row>
    <row r="273" spans="1:8" ht="16">
      <c r="A273" s="2">
        <v>272</v>
      </c>
      <c r="B273" s="2">
        <v>66</v>
      </c>
      <c r="C273" s="2">
        <v>65</v>
      </c>
      <c r="D273">
        <f t="shared" si="20"/>
        <v>15.296999999999997</v>
      </c>
      <c r="E273">
        <f t="shared" si="21"/>
        <v>4.509999999999998</v>
      </c>
      <c r="F273">
        <f t="shared" si="22"/>
        <v>68.989469999999955</v>
      </c>
      <c r="G273">
        <f t="shared" si="23"/>
        <v>233.99820899999992</v>
      </c>
      <c r="H273">
        <f t="shared" si="24"/>
        <v>20.340099999999982</v>
      </c>
    </row>
    <row r="274" spans="1:8" ht="16">
      <c r="A274" s="2">
        <v>273</v>
      </c>
      <c r="B274" s="2">
        <v>64</v>
      </c>
      <c r="C274" s="2">
        <v>64</v>
      </c>
      <c r="D274">
        <f t="shared" si="20"/>
        <v>13.296999999999997</v>
      </c>
      <c r="E274">
        <f t="shared" si="21"/>
        <v>3.509999999999998</v>
      </c>
      <c r="F274">
        <f t="shared" si="22"/>
        <v>46.672469999999961</v>
      </c>
      <c r="G274">
        <f t="shared" si="23"/>
        <v>176.81020899999993</v>
      </c>
      <c r="H274">
        <f t="shared" si="24"/>
        <v>12.320099999999986</v>
      </c>
    </row>
    <row r="275" spans="1:8" ht="16">
      <c r="A275" s="2">
        <v>274</v>
      </c>
      <c r="B275" s="2">
        <v>64</v>
      </c>
      <c r="C275" s="2">
        <v>49</v>
      </c>
      <c r="D275">
        <f t="shared" si="20"/>
        <v>13.296999999999997</v>
      </c>
      <c r="E275">
        <f t="shared" si="21"/>
        <v>-11.490000000000002</v>
      </c>
      <c r="F275">
        <f t="shared" si="22"/>
        <v>-152.78252999999998</v>
      </c>
      <c r="G275">
        <f t="shared" si="23"/>
        <v>176.81020899999993</v>
      </c>
      <c r="H275">
        <f t="shared" si="24"/>
        <v>132.02010000000004</v>
      </c>
    </row>
    <row r="276" spans="1:8" ht="16">
      <c r="A276" s="2">
        <v>275</v>
      </c>
      <c r="B276" s="2">
        <v>63</v>
      </c>
      <c r="C276" s="2">
        <v>69</v>
      </c>
      <c r="D276">
        <f t="shared" si="20"/>
        <v>12.296999999999997</v>
      </c>
      <c r="E276">
        <f t="shared" si="21"/>
        <v>8.509999999999998</v>
      </c>
      <c r="F276">
        <f t="shared" si="22"/>
        <v>104.64746999999996</v>
      </c>
      <c r="G276">
        <f t="shared" si="23"/>
        <v>151.21620899999994</v>
      </c>
      <c r="H276">
        <f t="shared" si="24"/>
        <v>72.420099999999962</v>
      </c>
    </row>
    <row r="277" spans="1:8" ht="16">
      <c r="A277" s="2">
        <v>276</v>
      </c>
      <c r="B277" s="2">
        <v>60</v>
      </c>
      <c r="C277" s="2">
        <v>60</v>
      </c>
      <c r="D277">
        <f t="shared" si="20"/>
        <v>9.296999999999997</v>
      </c>
      <c r="E277">
        <f t="shared" si="21"/>
        <v>-0.49000000000000199</v>
      </c>
      <c r="F277">
        <f t="shared" si="22"/>
        <v>-4.555530000000017</v>
      </c>
      <c r="G277">
        <f t="shared" si="23"/>
        <v>86.434208999999939</v>
      </c>
      <c r="H277">
        <f t="shared" si="24"/>
        <v>0.24010000000000195</v>
      </c>
    </row>
    <row r="278" spans="1:8" ht="16">
      <c r="A278" s="2">
        <v>277</v>
      </c>
      <c r="B278" s="2">
        <v>44</v>
      </c>
      <c r="C278" s="2">
        <v>43</v>
      </c>
      <c r="D278">
        <f t="shared" si="20"/>
        <v>-6.703000000000003</v>
      </c>
      <c r="E278">
        <f t="shared" si="21"/>
        <v>-17.490000000000002</v>
      </c>
      <c r="F278">
        <f t="shared" si="22"/>
        <v>117.23547000000006</v>
      </c>
      <c r="G278">
        <f t="shared" si="23"/>
        <v>44.93020900000004</v>
      </c>
      <c r="H278">
        <f t="shared" si="24"/>
        <v>305.90010000000007</v>
      </c>
    </row>
    <row r="279" spans="1:8" ht="16">
      <c r="A279" s="2">
        <v>278</v>
      </c>
      <c r="B279" s="2">
        <v>55</v>
      </c>
      <c r="C279" s="2">
        <v>54</v>
      </c>
      <c r="D279">
        <f t="shared" si="20"/>
        <v>4.296999999999997</v>
      </c>
      <c r="E279">
        <f t="shared" si="21"/>
        <v>-6.490000000000002</v>
      </c>
      <c r="F279">
        <f t="shared" si="22"/>
        <v>-27.887529999999991</v>
      </c>
      <c r="G279">
        <f t="shared" si="23"/>
        <v>18.464208999999975</v>
      </c>
      <c r="H279">
        <f t="shared" si="24"/>
        <v>42.120100000000029</v>
      </c>
    </row>
    <row r="280" spans="1:8" ht="16">
      <c r="A280" s="2">
        <v>279</v>
      </c>
      <c r="B280" s="2">
        <v>45</v>
      </c>
      <c r="C280" s="2">
        <v>50</v>
      </c>
      <c r="D280">
        <f t="shared" si="20"/>
        <v>-5.703000000000003</v>
      </c>
      <c r="E280">
        <f t="shared" si="21"/>
        <v>-10.490000000000002</v>
      </c>
      <c r="F280">
        <f t="shared" si="22"/>
        <v>59.824470000000041</v>
      </c>
      <c r="G280">
        <f t="shared" si="23"/>
        <v>32.524209000000035</v>
      </c>
      <c r="H280">
        <f t="shared" si="24"/>
        <v>110.04010000000004</v>
      </c>
    </row>
    <row r="281" spans="1:8" ht="16">
      <c r="A281" s="2">
        <v>280</v>
      </c>
      <c r="B281" s="2">
        <v>62</v>
      </c>
      <c r="C281" s="2">
        <v>49</v>
      </c>
      <c r="D281">
        <f t="shared" si="20"/>
        <v>11.296999999999997</v>
      </c>
      <c r="E281">
        <f t="shared" si="21"/>
        <v>-11.490000000000002</v>
      </c>
      <c r="F281">
        <f t="shared" si="22"/>
        <v>-129.80252999999999</v>
      </c>
      <c r="G281">
        <f t="shared" si="23"/>
        <v>127.62220899999993</v>
      </c>
      <c r="H281">
        <f t="shared" si="24"/>
        <v>132.02010000000004</v>
      </c>
    </row>
    <row r="282" spans="1:8" ht="16">
      <c r="A282" s="2">
        <v>281</v>
      </c>
      <c r="B282" s="2">
        <v>79</v>
      </c>
      <c r="C282" s="2">
        <v>73</v>
      </c>
      <c r="D282">
        <f t="shared" si="20"/>
        <v>28.296999999999997</v>
      </c>
      <c r="E282">
        <f t="shared" si="21"/>
        <v>12.509999999999998</v>
      </c>
      <c r="F282">
        <f t="shared" si="22"/>
        <v>353.9954699999999</v>
      </c>
      <c r="G282">
        <f t="shared" si="23"/>
        <v>800.72020899999984</v>
      </c>
      <c r="H282">
        <f t="shared" si="24"/>
        <v>156.50009999999995</v>
      </c>
    </row>
    <row r="283" spans="1:8" ht="16">
      <c r="A283" s="2">
        <v>282</v>
      </c>
      <c r="B283" s="2">
        <v>54</v>
      </c>
      <c r="C283" s="2">
        <v>78</v>
      </c>
      <c r="D283">
        <f t="shared" si="20"/>
        <v>3.296999999999997</v>
      </c>
      <c r="E283">
        <f t="shared" si="21"/>
        <v>17.509999999999998</v>
      </c>
      <c r="F283">
        <f t="shared" si="22"/>
        <v>57.73046999999994</v>
      </c>
      <c r="G283">
        <f t="shared" si="23"/>
        <v>10.870208999999981</v>
      </c>
      <c r="H283">
        <f t="shared" si="24"/>
        <v>306.60009999999994</v>
      </c>
    </row>
    <row r="284" spans="1:8" ht="16">
      <c r="A284" s="2">
        <v>283</v>
      </c>
      <c r="B284" s="2">
        <v>50</v>
      </c>
      <c r="C284" s="2">
        <v>66</v>
      </c>
      <c r="D284">
        <f t="shared" si="20"/>
        <v>-0.70300000000000296</v>
      </c>
      <c r="E284">
        <f t="shared" si="21"/>
        <v>5.509999999999998</v>
      </c>
      <c r="F284">
        <f t="shared" si="22"/>
        <v>-3.8735300000000148</v>
      </c>
      <c r="G284">
        <f t="shared" si="23"/>
        <v>0.49420900000000417</v>
      </c>
      <c r="H284">
        <f t="shared" si="24"/>
        <v>30.360099999999978</v>
      </c>
    </row>
    <row r="285" spans="1:8" ht="16">
      <c r="A285" s="2">
        <v>284</v>
      </c>
      <c r="B285" s="2">
        <v>46</v>
      </c>
      <c r="C285" s="2">
        <v>52</v>
      </c>
      <c r="D285">
        <f t="shared" si="20"/>
        <v>-4.703000000000003</v>
      </c>
      <c r="E285">
        <f t="shared" si="21"/>
        <v>-8.490000000000002</v>
      </c>
      <c r="F285">
        <f t="shared" si="22"/>
        <v>39.928470000000033</v>
      </c>
      <c r="G285">
        <f t="shared" si="23"/>
        <v>22.118209000000029</v>
      </c>
      <c r="H285">
        <f t="shared" si="24"/>
        <v>72.08010000000003</v>
      </c>
    </row>
    <row r="286" spans="1:8" ht="16">
      <c r="A286" s="2">
        <v>285</v>
      </c>
      <c r="B286" s="2">
        <v>44</v>
      </c>
      <c r="C286" s="2">
        <v>100</v>
      </c>
      <c r="D286">
        <f t="shared" si="20"/>
        <v>-6.703000000000003</v>
      </c>
      <c r="E286">
        <f t="shared" si="21"/>
        <v>39.51</v>
      </c>
      <c r="F286">
        <f t="shared" si="22"/>
        <v>-264.83553000000012</v>
      </c>
      <c r="G286">
        <f t="shared" si="23"/>
        <v>44.93020900000004</v>
      </c>
      <c r="H286">
        <f t="shared" si="24"/>
        <v>1561.0400999999999</v>
      </c>
    </row>
    <row r="287" spans="1:8" ht="16">
      <c r="A287" s="2">
        <v>286</v>
      </c>
      <c r="B287" s="2">
        <v>50</v>
      </c>
      <c r="C287" s="2">
        <v>58</v>
      </c>
      <c r="D287">
        <f t="shared" si="20"/>
        <v>-0.70300000000000296</v>
      </c>
      <c r="E287">
        <f t="shared" si="21"/>
        <v>-2.490000000000002</v>
      </c>
      <c r="F287">
        <f t="shared" si="22"/>
        <v>1.7504700000000089</v>
      </c>
      <c r="G287">
        <f t="shared" si="23"/>
        <v>0.49420900000000417</v>
      </c>
      <c r="H287">
        <f t="shared" si="24"/>
        <v>6.2001000000000097</v>
      </c>
    </row>
    <row r="288" spans="1:8" ht="16">
      <c r="A288" s="2">
        <v>287</v>
      </c>
      <c r="B288" s="2">
        <v>43</v>
      </c>
      <c r="C288" s="2">
        <v>70</v>
      </c>
      <c r="D288">
        <f t="shared" si="20"/>
        <v>-7.703000000000003</v>
      </c>
      <c r="E288">
        <f t="shared" si="21"/>
        <v>9.509999999999998</v>
      </c>
      <c r="F288">
        <f t="shared" si="22"/>
        <v>-73.255530000000007</v>
      </c>
      <c r="G288">
        <f t="shared" si="23"/>
        <v>59.336209000000046</v>
      </c>
      <c r="H288">
        <f t="shared" si="24"/>
        <v>90.440099999999958</v>
      </c>
    </row>
    <row r="289" spans="1:8" ht="16">
      <c r="A289" s="2">
        <v>288</v>
      </c>
      <c r="B289" s="2">
        <v>34</v>
      </c>
      <c r="C289" s="2">
        <v>58</v>
      </c>
      <c r="D289">
        <f t="shared" si="20"/>
        <v>-16.703000000000003</v>
      </c>
      <c r="E289">
        <f t="shared" si="21"/>
        <v>-2.490000000000002</v>
      </c>
      <c r="F289">
        <f t="shared" si="22"/>
        <v>41.590470000000039</v>
      </c>
      <c r="G289">
        <f t="shared" si="23"/>
        <v>278.99020900000011</v>
      </c>
      <c r="H289">
        <f t="shared" si="24"/>
        <v>6.2001000000000097</v>
      </c>
    </row>
    <row r="290" spans="1:8" ht="16">
      <c r="A290" s="2">
        <v>289</v>
      </c>
      <c r="B290" s="2">
        <v>42</v>
      </c>
      <c r="C290" s="2">
        <v>52</v>
      </c>
      <c r="D290">
        <f t="shared" si="20"/>
        <v>-8.703000000000003</v>
      </c>
      <c r="E290">
        <f t="shared" si="21"/>
        <v>-8.490000000000002</v>
      </c>
      <c r="F290">
        <f t="shared" si="22"/>
        <v>73.888470000000041</v>
      </c>
      <c r="G290">
        <f t="shared" si="23"/>
        <v>75.742209000000045</v>
      </c>
      <c r="H290">
        <f t="shared" si="24"/>
        <v>72.08010000000003</v>
      </c>
    </row>
    <row r="291" spans="1:8" ht="16">
      <c r="A291" s="2">
        <v>290</v>
      </c>
      <c r="B291" s="2">
        <v>57</v>
      </c>
      <c r="C291" s="2">
        <v>71</v>
      </c>
      <c r="D291">
        <f t="shared" si="20"/>
        <v>6.296999999999997</v>
      </c>
      <c r="E291">
        <f t="shared" si="21"/>
        <v>10.509999999999998</v>
      </c>
      <c r="F291">
        <f t="shared" si="22"/>
        <v>66.181469999999962</v>
      </c>
      <c r="G291">
        <f t="shared" si="23"/>
        <v>39.652208999999964</v>
      </c>
      <c r="H291">
        <f t="shared" si="24"/>
        <v>110.46009999999995</v>
      </c>
    </row>
    <row r="292" spans="1:8" ht="16">
      <c r="A292" s="2">
        <v>291</v>
      </c>
      <c r="B292" s="2">
        <v>43</v>
      </c>
      <c r="C292" s="2">
        <v>68</v>
      </c>
      <c r="D292">
        <f t="shared" si="20"/>
        <v>-7.703000000000003</v>
      </c>
      <c r="E292">
        <f t="shared" si="21"/>
        <v>7.509999999999998</v>
      </c>
      <c r="F292">
        <f t="shared" si="22"/>
        <v>-57.849530000000009</v>
      </c>
      <c r="G292">
        <f t="shared" si="23"/>
        <v>59.336209000000046</v>
      </c>
      <c r="H292">
        <f t="shared" si="24"/>
        <v>56.400099999999973</v>
      </c>
    </row>
    <row r="293" spans="1:8" ht="16">
      <c r="A293" s="2">
        <v>292</v>
      </c>
      <c r="B293" s="2">
        <v>47</v>
      </c>
      <c r="C293" s="2">
        <v>61</v>
      </c>
      <c r="D293">
        <f t="shared" si="20"/>
        <v>-3.703000000000003</v>
      </c>
      <c r="E293">
        <f t="shared" si="21"/>
        <v>0.50999999999999801</v>
      </c>
      <c r="F293">
        <f t="shared" si="22"/>
        <v>-1.888529999999994</v>
      </c>
      <c r="G293">
        <f t="shared" si="23"/>
        <v>13.712209000000023</v>
      </c>
      <c r="H293">
        <f t="shared" si="24"/>
        <v>0.26009999999999794</v>
      </c>
    </row>
    <row r="294" spans="1:8" ht="16">
      <c r="A294" s="2">
        <v>293</v>
      </c>
      <c r="B294" s="2">
        <v>50</v>
      </c>
      <c r="C294" s="2">
        <v>50</v>
      </c>
      <c r="D294">
        <f t="shared" si="20"/>
        <v>-0.70300000000000296</v>
      </c>
      <c r="E294">
        <f t="shared" si="21"/>
        <v>-10.490000000000002</v>
      </c>
      <c r="F294">
        <f t="shared" si="22"/>
        <v>7.3744700000000325</v>
      </c>
      <c r="G294">
        <f t="shared" si="23"/>
        <v>0.49420900000000417</v>
      </c>
      <c r="H294">
        <f t="shared" si="24"/>
        <v>110.04010000000004</v>
      </c>
    </row>
    <row r="295" spans="1:8" ht="16">
      <c r="A295" s="2">
        <v>294</v>
      </c>
      <c r="B295" s="2">
        <v>54</v>
      </c>
      <c r="C295" s="2">
        <v>67</v>
      </c>
      <c r="D295">
        <f t="shared" si="20"/>
        <v>3.296999999999997</v>
      </c>
      <c r="E295">
        <f t="shared" si="21"/>
        <v>6.509999999999998</v>
      </c>
      <c r="F295">
        <f t="shared" si="22"/>
        <v>21.463469999999973</v>
      </c>
      <c r="G295">
        <f t="shared" si="23"/>
        <v>10.870208999999981</v>
      </c>
      <c r="H295">
        <f t="shared" si="24"/>
        <v>42.380099999999977</v>
      </c>
    </row>
    <row r="296" spans="1:8" ht="16">
      <c r="A296" s="2">
        <v>295</v>
      </c>
      <c r="B296" s="2">
        <v>44</v>
      </c>
      <c r="C296" s="2">
        <v>55</v>
      </c>
      <c r="D296">
        <f t="shared" si="20"/>
        <v>-6.703000000000003</v>
      </c>
      <c r="E296">
        <f t="shared" si="21"/>
        <v>-5.490000000000002</v>
      </c>
      <c r="F296">
        <f t="shared" si="22"/>
        <v>36.799470000000028</v>
      </c>
      <c r="G296">
        <f t="shared" si="23"/>
        <v>44.93020900000004</v>
      </c>
      <c r="H296">
        <f t="shared" si="24"/>
        <v>30.140100000000022</v>
      </c>
    </row>
    <row r="297" spans="1:8" ht="16">
      <c r="A297" s="2">
        <v>296</v>
      </c>
      <c r="B297" s="2">
        <v>49</v>
      </c>
      <c r="C297" s="2">
        <v>60</v>
      </c>
      <c r="D297">
        <f t="shared" si="20"/>
        <v>-1.703000000000003</v>
      </c>
      <c r="E297">
        <f t="shared" si="21"/>
        <v>-0.49000000000000199</v>
      </c>
      <c r="F297">
        <f t="shared" si="22"/>
        <v>0.83447000000000482</v>
      </c>
      <c r="G297">
        <f t="shared" si="23"/>
        <v>2.90020900000001</v>
      </c>
      <c r="H297">
        <f t="shared" si="24"/>
        <v>0.24010000000000195</v>
      </c>
    </row>
    <row r="298" spans="1:8" ht="16">
      <c r="A298" s="2">
        <v>297</v>
      </c>
      <c r="B298" s="2">
        <v>62</v>
      </c>
      <c r="C298" s="2">
        <v>58</v>
      </c>
      <c r="D298">
        <f t="shared" si="20"/>
        <v>11.296999999999997</v>
      </c>
      <c r="E298">
        <f t="shared" si="21"/>
        <v>-2.490000000000002</v>
      </c>
      <c r="F298">
        <f t="shared" si="22"/>
        <v>-28.129530000000017</v>
      </c>
      <c r="G298">
        <f t="shared" si="23"/>
        <v>127.62220899999993</v>
      </c>
      <c r="H298">
        <f t="shared" si="24"/>
        <v>6.2001000000000097</v>
      </c>
    </row>
    <row r="299" spans="1:8" ht="16">
      <c r="A299" s="2">
        <v>298</v>
      </c>
      <c r="B299" s="2">
        <v>65</v>
      </c>
      <c r="C299" s="2">
        <v>67</v>
      </c>
      <c r="D299">
        <f t="shared" si="20"/>
        <v>14.296999999999997</v>
      </c>
      <c r="E299">
        <f t="shared" si="21"/>
        <v>6.509999999999998</v>
      </c>
      <c r="F299">
        <f t="shared" si="22"/>
        <v>93.073469999999958</v>
      </c>
      <c r="G299">
        <f t="shared" si="23"/>
        <v>204.40420899999992</v>
      </c>
      <c r="H299">
        <f t="shared" si="24"/>
        <v>42.380099999999977</v>
      </c>
    </row>
    <row r="300" spans="1:8" ht="16">
      <c r="A300" s="2">
        <v>299</v>
      </c>
      <c r="B300" s="2">
        <v>59</v>
      </c>
      <c r="C300" s="2">
        <v>74</v>
      </c>
      <c r="D300">
        <f t="shared" si="20"/>
        <v>8.296999999999997</v>
      </c>
      <c r="E300">
        <f t="shared" si="21"/>
        <v>13.509999999999998</v>
      </c>
      <c r="F300">
        <f t="shared" si="22"/>
        <v>112.09246999999995</v>
      </c>
      <c r="G300">
        <f t="shared" si="23"/>
        <v>68.840208999999945</v>
      </c>
      <c r="H300">
        <f t="shared" si="24"/>
        <v>182.52009999999996</v>
      </c>
    </row>
    <row r="301" spans="1:8" ht="16">
      <c r="A301" s="2">
        <v>300</v>
      </c>
      <c r="B301" s="2">
        <v>43</v>
      </c>
      <c r="C301" s="2">
        <v>64</v>
      </c>
      <c r="D301">
        <f t="shared" si="20"/>
        <v>-7.703000000000003</v>
      </c>
      <c r="E301">
        <f t="shared" si="21"/>
        <v>3.509999999999998</v>
      </c>
      <c r="F301">
        <f t="shared" si="22"/>
        <v>-27.037529999999997</v>
      </c>
      <c r="G301">
        <f t="shared" si="23"/>
        <v>59.336209000000046</v>
      </c>
      <c r="H301">
        <f t="shared" si="24"/>
        <v>12.320099999999986</v>
      </c>
    </row>
    <row r="302" spans="1:8" ht="16">
      <c r="A302" s="2">
        <v>301</v>
      </c>
      <c r="B302" s="2">
        <v>50</v>
      </c>
      <c r="C302" s="2">
        <v>47</v>
      </c>
      <c r="D302">
        <f t="shared" si="20"/>
        <v>-0.70300000000000296</v>
      </c>
      <c r="E302">
        <f t="shared" si="21"/>
        <v>-13.490000000000002</v>
      </c>
      <c r="F302">
        <f t="shared" si="22"/>
        <v>9.4834700000000414</v>
      </c>
      <c r="G302">
        <f t="shared" si="23"/>
        <v>0.49420900000000417</v>
      </c>
      <c r="H302">
        <f t="shared" si="24"/>
        <v>181.98010000000005</v>
      </c>
    </row>
    <row r="303" spans="1:8" ht="16">
      <c r="A303" s="2">
        <v>302</v>
      </c>
      <c r="B303" s="2">
        <v>43</v>
      </c>
      <c r="C303" s="2">
        <v>60</v>
      </c>
      <c r="D303">
        <f t="shared" si="20"/>
        <v>-7.703000000000003</v>
      </c>
      <c r="E303">
        <f t="shared" si="21"/>
        <v>-0.49000000000000199</v>
      </c>
      <c r="F303">
        <f t="shared" si="22"/>
        <v>3.7744700000000169</v>
      </c>
      <c r="G303">
        <f t="shared" si="23"/>
        <v>59.336209000000046</v>
      </c>
      <c r="H303">
        <f t="shared" si="24"/>
        <v>0.24010000000000195</v>
      </c>
    </row>
    <row r="304" spans="1:8" ht="16">
      <c r="A304" s="2">
        <v>303</v>
      </c>
      <c r="B304" s="2">
        <v>46</v>
      </c>
      <c r="C304" s="2">
        <v>69</v>
      </c>
      <c r="D304">
        <f t="shared" si="20"/>
        <v>-4.703000000000003</v>
      </c>
      <c r="E304">
        <f t="shared" si="21"/>
        <v>8.509999999999998</v>
      </c>
      <c r="F304">
        <f t="shared" si="22"/>
        <v>-40.022530000000017</v>
      </c>
      <c r="G304">
        <f t="shared" si="23"/>
        <v>22.118209000000029</v>
      </c>
      <c r="H304">
        <f t="shared" si="24"/>
        <v>72.420099999999962</v>
      </c>
    </row>
    <row r="305" spans="1:8" ht="16">
      <c r="A305" s="2">
        <v>304</v>
      </c>
      <c r="B305" s="2">
        <v>49</v>
      </c>
      <c r="C305" s="2">
        <v>68</v>
      </c>
      <c r="D305">
        <f t="shared" si="20"/>
        <v>-1.703000000000003</v>
      </c>
      <c r="E305">
        <f t="shared" si="21"/>
        <v>7.509999999999998</v>
      </c>
      <c r="F305">
        <f t="shared" si="22"/>
        <v>-12.789530000000019</v>
      </c>
      <c r="G305">
        <f t="shared" si="23"/>
        <v>2.90020900000001</v>
      </c>
      <c r="H305">
        <f t="shared" si="24"/>
        <v>56.400099999999973</v>
      </c>
    </row>
    <row r="306" spans="1:8" ht="16">
      <c r="A306" s="2">
        <v>305</v>
      </c>
      <c r="B306" s="2">
        <v>27</v>
      </c>
      <c r="C306" s="2">
        <v>48</v>
      </c>
      <c r="D306">
        <f t="shared" si="20"/>
        <v>-23.703000000000003</v>
      </c>
      <c r="E306">
        <f t="shared" si="21"/>
        <v>-12.490000000000002</v>
      </c>
      <c r="F306">
        <f t="shared" si="22"/>
        <v>296.05047000000008</v>
      </c>
      <c r="G306">
        <f t="shared" si="23"/>
        <v>561.83220900000015</v>
      </c>
      <c r="H306">
        <f t="shared" si="24"/>
        <v>156.00010000000006</v>
      </c>
    </row>
    <row r="307" spans="1:8" ht="16">
      <c r="A307" s="2">
        <v>306</v>
      </c>
      <c r="B307" s="2">
        <v>45</v>
      </c>
      <c r="C307" s="2">
        <v>53</v>
      </c>
      <c r="D307">
        <f t="shared" si="20"/>
        <v>-5.703000000000003</v>
      </c>
      <c r="E307">
        <f t="shared" si="21"/>
        <v>-7.490000000000002</v>
      </c>
      <c r="F307">
        <f t="shared" si="22"/>
        <v>42.715470000000032</v>
      </c>
      <c r="G307">
        <f t="shared" si="23"/>
        <v>32.524209000000035</v>
      </c>
      <c r="H307">
        <f t="shared" si="24"/>
        <v>56.100100000000033</v>
      </c>
    </row>
    <row r="308" spans="1:8" ht="16">
      <c r="A308" s="2">
        <v>307</v>
      </c>
      <c r="B308" s="2">
        <v>38</v>
      </c>
      <c r="C308" s="2">
        <v>43</v>
      </c>
      <c r="D308">
        <f t="shared" si="20"/>
        <v>-12.703000000000003</v>
      </c>
      <c r="E308">
        <f t="shared" si="21"/>
        <v>-17.490000000000002</v>
      </c>
      <c r="F308">
        <f t="shared" si="22"/>
        <v>222.17547000000008</v>
      </c>
      <c r="G308">
        <f t="shared" si="23"/>
        <v>161.36620900000008</v>
      </c>
      <c r="H308">
        <f t="shared" si="24"/>
        <v>305.90010000000007</v>
      </c>
    </row>
    <row r="309" spans="1:8" ht="16">
      <c r="A309" s="2">
        <v>308</v>
      </c>
      <c r="B309" s="2">
        <v>53</v>
      </c>
      <c r="C309" s="2">
        <v>48</v>
      </c>
      <c r="D309">
        <f t="shared" si="20"/>
        <v>2.296999999999997</v>
      </c>
      <c r="E309">
        <f t="shared" si="21"/>
        <v>-12.490000000000002</v>
      </c>
      <c r="F309">
        <f t="shared" si="22"/>
        <v>-28.689529999999969</v>
      </c>
      <c r="G309">
        <f t="shared" si="23"/>
        <v>5.2762089999999864</v>
      </c>
      <c r="H309">
        <f t="shared" si="24"/>
        <v>156.00010000000006</v>
      </c>
    </row>
    <row r="310" spans="1:8" ht="16">
      <c r="A310" s="2">
        <v>309</v>
      </c>
      <c r="B310" s="2">
        <v>62</v>
      </c>
      <c r="C310" s="2">
        <v>51</v>
      </c>
      <c r="D310">
        <f t="shared" si="20"/>
        <v>11.296999999999997</v>
      </c>
      <c r="E310">
        <f t="shared" si="21"/>
        <v>-9.490000000000002</v>
      </c>
      <c r="F310">
        <f t="shared" si="22"/>
        <v>-107.20853</v>
      </c>
      <c r="G310">
        <f t="shared" si="23"/>
        <v>127.62220899999993</v>
      </c>
      <c r="H310">
        <f t="shared" si="24"/>
        <v>90.060100000000034</v>
      </c>
    </row>
    <row r="311" spans="1:8" ht="16">
      <c r="A311" s="2">
        <v>310</v>
      </c>
      <c r="B311" s="2">
        <v>46</v>
      </c>
      <c r="C311" s="2">
        <v>59</v>
      </c>
      <c r="D311">
        <f t="shared" si="20"/>
        <v>-4.703000000000003</v>
      </c>
      <c r="E311">
        <f t="shared" si="21"/>
        <v>-1.490000000000002</v>
      </c>
      <c r="F311">
        <f t="shared" si="22"/>
        <v>7.0074700000000139</v>
      </c>
      <c r="G311">
        <f t="shared" si="23"/>
        <v>22.118209000000029</v>
      </c>
      <c r="H311">
        <f t="shared" si="24"/>
        <v>2.2201000000000057</v>
      </c>
    </row>
    <row r="312" spans="1:8" ht="16">
      <c r="A312" s="2">
        <v>311</v>
      </c>
      <c r="B312" s="2">
        <v>67</v>
      </c>
      <c r="C312" s="2">
        <v>66</v>
      </c>
      <c r="D312">
        <f t="shared" si="20"/>
        <v>16.296999999999997</v>
      </c>
      <c r="E312">
        <f t="shared" si="21"/>
        <v>5.509999999999998</v>
      </c>
      <c r="F312">
        <f t="shared" si="22"/>
        <v>89.796469999999957</v>
      </c>
      <c r="G312">
        <f t="shared" si="23"/>
        <v>265.59220899999991</v>
      </c>
      <c r="H312">
        <f t="shared" si="24"/>
        <v>30.360099999999978</v>
      </c>
    </row>
    <row r="313" spans="1:8" ht="16">
      <c r="A313" s="2">
        <v>312</v>
      </c>
      <c r="B313" s="2">
        <v>62</v>
      </c>
      <c r="C313" s="2">
        <v>59</v>
      </c>
      <c r="D313">
        <f t="shared" si="20"/>
        <v>11.296999999999997</v>
      </c>
      <c r="E313">
        <f t="shared" si="21"/>
        <v>-1.490000000000002</v>
      </c>
      <c r="F313">
        <f t="shared" si="22"/>
        <v>-16.83253000000002</v>
      </c>
      <c r="G313">
        <f t="shared" si="23"/>
        <v>127.62220899999993</v>
      </c>
      <c r="H313">
        <f t="shared" si="24"/>
        <v>2.2201000000000057</v>
      </c>
    </row>
    <row r="314" spans="1:8" ht="16">
      <c r="A314" s="2">
        <v>313</v>
      </c>
      <c r="B314" s="2">
        <v>27</v>
      </c>
      <c r="C314" s="2">
        <v>70</v>
      </c>
      <c r="D314">
        <f t="shared" si="20"/>
        <v>-23.703000000000003</v>
      </c>
      <c r="E314">
        <f t="shared" si="21"/>
        <v>9.509999999999998</v>
      </c>
      <c r="F314">
        <f t="shared" si="22"/>
        <v>-225.41552999999999</v>
      </c>
      <c r="G314">
        <f t="shared" si="23"/>
        <v>561.83220900000015</v>
      </c>
      <c r="H314">
        <f t="shared" si="24"/>
        <v>90.440099999999958</v>
      </c>
    </row>
    <row r="315" spans="1:8" ht="16">
      <c r="A315" s="2">
        <v>314</v>
      </c>
      <c r="B315" s="2">
        <v>49</v>
      </c>
      <c r="C315" s="2">
        <v>74</v>
      </c>
      <c r="D315">
        <f t="shared" si="20"/>
        <v>-1.703000000000003</v>
      </c>
      <c r="E315">
        <f t="shared" si="21"/>
        <v>13.509999999999998</v>
      </c>
      <c r="F315">
        <f t="shared" si="22"/>
        <v>-23.007530000000038</v>
      </c>
      <c r="G315">
        <f t="shared" si="23"/>
        <v>2.90020900000001</v>
      </c>
      <c r="H315">
        <f t="shared" si="24"/>
        <v>182.52009999999996</v>
      </c>
    </row>
    <row r="316" spans="1:8" ht="16">
      <c r="A316" s="2">
        <v>315</v>
      </c>
      <c r="B316" s="2">
        <v>38</v>
      </c>
      <c r="C316" s="2">
        <v>52</v>
      </c>
      <c r="D316">
        <f t="shared" si="20"/>
        <v>-12.703000000000003</v>
      </c>
      <c r="E316">
        <f t="shared" si="21"/>
        <v>-8.490000000000002</v>
      </c>
      <c r="F316">
        <f t="shared" si="22"/>
        <v>107.84847000000005</v>
      </c>
      <c r="G316">
        <f t="shared" si="23"/>
        <v>161.36620900000008</v>
      </c>
      <c r="H316">
        <f t="shared" si="24"/>
        <v>72.08010000000003</v>
      </c>
    </row>
    <row r="317" spans="1:8" ht="16">
      <c r="A317" s="2">
        <v>316</v>
      </c>
      <c r="B317" s="2">
        <v>54</v>
      </c>
      <c r="C317" s="2">
        <v>57</v>
      </c>
      <c r="D317">
        <f t="shared" si="20"/>
        <v>3.296999999999997</v>
      </c>
      <c r="E317">
        <f t="shared" si="21"/>
        <v>-3.490000000000002</v>
      </c>
      <c r="F317">
        <f t="shared" si="22"/>
        <v>-11.506529999999996</v>
      </c>
      <c r="G317">
        <f t="shared" si="23"/>
        <v>10.870208999999981</v>
      </c>
      <c r="H317">
        <f t="shared" si="24"/>
        <v>12.180100000000014</v>
      </c>
    </row>
    <row r="318" spans="1:8" ht="16">
      <c r="A318" s="2">
        <v>317</v>
      </c>
      <c r="B318" s="2">
        <v>24</v>
      </c>
      <c r="C318" s="2">
        <v>70</v>
      </c>
      <c r="D318">
        <f t="shared" si="20"/>
        <v>-26.703000000000003</v>
      </c>
      <c r="E318">
        <f t="shared" si="21"/>
        <v>9.509999999999998</v>
      </c>
      <c r="F318">
        <f t="shared" si="22"/>
        <v>-253.94552999999996</v>
      </c>
      <c r="G318">
        <f t="shared" si="23"/>
        <v>713.05020900000011</v>
      </c>
      <c r="H318">
        <f t="shared" si="24"/>
        <v>90.440099999999958</v>
      </c>
    </row>
    <row r="319" spans="1:8" ht="16">
      <c r="A319" s="2">
        <v>318</v>
      </c>
      <c r="B319" s="2">
        <v>45</v>
      </c>
      <c r="C319" s="2">
        <v>62</v>
      </c>
      <c r="D319">
        <f t="shared" si="20"/>
        <v>-5.703000000000003</v>
      </c>
      <c r="E319">
        <f t="shared" si="21"/>
        <v>1.509999999999998</v>
      </c>
      <c r="F319">
        <f t="shared" si="22"/>
        <v>-8.611529999999993</v>
      </c>
      <c r="G319">
        <f t="shared" si="23"/>
        <v>32.524209000000035</v>
      </c>
      <c r="H319">
        <f t="shared" si="24"/>
        <v>2.2800999999999938</v>
      </c>
    </row>
    <row r="320" spans="1:8" ht="16">
      <c r="A320" s="2">
        <v>319</v>
      </c>
      <c r="B320" s="2">
        <v>71</v>
      </c>
      <c r="C320" s="2">
        <v>49</v>
      </c>
      <c r="D320">
        <f t="shared" si="20"/>
        <v>20.296999999999997</v>
      </c>
      <c r="E320">
        <f t="shared" si="21"/>
        <v>-11.490000000000002</v>
      </c>
      <c r="F320">
        <f t="shared" si="22"/>
        <v>-233.21253000000002</v>
      </c>
      <c r="G320">
        <f t="shared" si="23"/>
        <v>411.96820899999989</v>
      </c>
      <c r="H320">
        <f t="shared" si="24"/>
        <v>132.02010000000004</v>
      </c>
    </row>
    <row r="321" spans="1:8" ht="16">
      <c r="A321" s="2">
        <v>320</v>
      </c>
      <c r="B321" s="2">
        <v>49</v>
      </c>
      <c r="C321" s="2">
        <v>53</v>
      </c>
      <c r="D321">
        <f t="shared" si="20"/>
        <v>-1.703000000000003</v>
      </c>
      <c r="E321">
        <f t="shared" si="21"/>
        <v>-7.490000000000002</v>
      </c>
      <c r="F321">
        <f t="shared" si="22"/>
        <v>12.755470000000026</v>
      </c>
      <c r="G321">
        <f t="shared" si="23"/>
        <v>2.90020900000001</v>
      </c>
      <c r="H321">
        <f t="shared" si="24"/>
        <v>56.100100000000033</v>
      </c>
    </row>
    <row r="322" spans="1:8" ht="16">
      <c r="A322" s="2">
        <v>321</v>
      </c>
      <c r="B322" s="2">
        <v>46</v>
      </c>
      <c r="C322" s="2">
        <v>68</v>
      </c>
      <c r="D322">
        <f t="shared" si="20"/>
        <v>-4.703000000000003</v>
      </c>
      <c r="E322">
        <f t="shared" si="21"/>
        <v>7.509999999999998</v>
      </c>
      <c r="F322">
        <f t="shared" si="22"/>
        <v>-35.319530000000015</v>
      </c>
      <c r="G322">
        <f t="shared" si="23"/>
        <v>22.118209000000029</v>
      </c>
      <c r="H322">
        <f t="shared" si="24"/>
        <v>56.400099999999973</v>
      </c>
    </row>
    <row r="323" spans="1:8" ht="16">
      <c r="A323" s="2">
        <v>322</v>
      </c>
      <c r="B323" s="2">
        <v>54</v>
      </c>
      <c r="C323" s="2">
        <v>61</v>
      </c>
      <c r="D323">
        <f t="shared" ref="D323:D386" si="25">B323-$K$2</f>
        <v>3.296999999999997</v>
      </c>
      <c r="E323">
        <f t="shared" ref="E323:E386" si="26">C323-$K$3</f>
        <v>0.50999999999999801</v>
      </c>
      <c r="F323">
        <f t="shared" ref="F323:F386" si="27">D323*E323</f>
        <v>1.681469999999992</v>
      </c>
      <c r="G323">
        <f t="shared" ref="G323:G386" si="28">D323^2</f>
        <v>10.870208999999981</v>
      </c>
      <c r="H323">
        <f t="shared" ref="H323:H386" si="29">E323^2</f>
        <v>0.26009999999999794</v>
      </c>
    </row>
    <row r="324" spans="1:8" ht="16">
      <c r="A324" s="2">
        <v>323</v>
      </c>
      <c r="B324" s="2">
        <v>68</v>
      </c>
      <c r="C324" s="2">
        <v>56</v>
      </c>
      <c r="D324">
        <f t="shared" si="25"/>
        <v>17.296999999999997</v>
      </c>
      <c r="E324">
        <f t="shared" si="26"/>
        <v>-4.490000000000002</v>
      </c>
      <c r="F324">
        <f t="shared" si="27"/>
        <v>-77.663530000000023</v>
      </c>
      <c r="G324">
        <f t="shared" si="28"/>
        <v>299.18620899999991</v>
      </c>
      <c r="H324">
        <f t="shared" si="29"/>
        <v>20.160100000000018</v>
      </c>
    </row>
    <row r="325" spans="1:8" ht="16">
      <c r="A325" s="2">
        <v>324</v>
      </c>
      <c r="B325" s="2">
        <v>47</v>
      </c>
      <c r="C325" s="2">
        <v>52</v>
      </c>
      <c r="D325">
        <f t="shared" si="25"/>
        <v>-3.703000000000003</v>
      </c>
      <c r="E325">
        <f t="shared" si="26"/>
        <v>-8.490000000000002</v>
      </c>
      <c r="F325">
        <f t="shared" si="27"/>
        <v>31.438470000000031</v>
      </c>
      <c r="G325">
        <f t="shared" si="28"/>
        <v>13.712209000000023</v>
      </c>
      <c r="H325">
        <f t="shared" si="29"/>
        <v>72.08010000000003</v>
      </c>
    </row>
    <row r="326" spans="1:8" ht="16">
      <c r="A326" s="2">
        <v>325</v>
      </c>
      <c r="B326" s="2">
        <v>42</v>
      </c>
      <c r="C326" s="2">
        <v>46</v>
      </c>
      <c r="D326">
        <f t="shared" si="25"/>
        <v>-8.703000000000003</v>
      </c>
      <c r="E326">
        <f t="shared" si="26"/>
        <v>-14.490000000000002</v>
      </c>
      <c r="F326">
        <f t="shared" si="27"/>
        <v>126.10647000000006</v>
      </c>
      <c r="G326">
        <f t="shared" si="28"/>
        <v>75.742209000000045</v>
      </c>
      <c r="H326">
        <f t="shared" si="29"/>
        <v>209.96010000000007</v>
      </c>
    </row>
    <row r="327" spans="1:8" ht="16">
      <c r="A327" s="2">
        <v>326</v>
      </c>
      <c r="B327" s="2">
        <v>33</v>
      </c>
      <c r="C327" s="2">
        <v>53</v>
      </c>
      <c r="D327">
        <f t="shared" si="25"/>
        <v>-17.703000000000003</v>
      </c>
      <c r="E327">
        <f t="shared" si="26"/>
        <v>-7.490000000000002</v>
      </c>
      <c r="F327">
        <f t="shared" si="27"/>
        <v>132.59547000000006</v>
      </c>
      <c r="G327">
        <f t="shared" si="28"/>
        <v>313.39620900000011</v>
      </c>
      <c r="H327">
        <f t="shared" si="29"/>
        <v>56.100100000000033</v>
      </c>
    </row>
    <row r="328" spans="1:8" ht="16">
      <c r="A328" s="2">
        <v>327</v>
      </c>
      <c r="B328" s="2">
        <v>56</v>
      </c>
      <c r="C328" s="2">
        <v>64</v>
      </c>
      <c r="D328">
        <f t="shared" si="25"/>
        <v>5.296999999999997</v>
      </c>
      <c r="E328">
        <f t="shared" si="26"/>
        <v>3.509999999999998</v>
      </c>
      <c r="F328">
        <f t="shared" si="27"/>
        <v>18.592469999999977</v>
      </c>
      <c r="G328">
        <f t="shared" si="28"/>
        <v>28.05820899999997</v>
      </c>
      <c r="H328">
        <f t="shared" si="29"/>
        <v>12.320099999999986</v>
      </c>
    </row>
    <row r="329" spans="1:8" ht="16">
      <c r="A329" s="2">
        <v>328</v>
      </c>
      <c r="B329" s="2">
        <v>35</v>
      </c>
      <c r="C329" s="2">
        <v>67</v>
      </c>
      <c r="D329">
        <f t="shared" si="25"/>
        <v>-15.703000000000003</v>
      </c>
      <c r="E329">
        <f t="shared" si="26"/>
        <v>6.509999999999998</v>
      </c>
      <c r="F329">
        <f t="shared" si="27"/>
        <v>-102.22652999999998</v>
      </c>
      <c r="G329">
        <f t="shared" si="28"/>
        <v>246.5842090000001</v>
      </c>
      <c r="H329">
        <f t="shared" si="29"/>
        <v>42.380099999999977</v>
      </c>
    </row>
    <row r="330" spans="1:8" ht="16">
      <c r="A330" s="2">
        <v>329</v>
      </c>
      <c r="B330" s="2">
        <v>63</v>
      </c>
      <c r="C330" s="2">
        <v>46</v>
      </c>
      <c r="D330">
        <f t="shared" si="25"/>
        <v>12.296999999999997</v>
      </c>
      <c r="E330">
        <f t="shared" si="26"/>
        <v>-14.490000000000002</v>
      </c>
      <c r="F330">
        <f t="shared" si="27"/>
        <v>-178.18352999999999</v>
      </c>
      <c r="G330">
        <f t="shared" si="28"/>
        <v>151.21620899999994</v>
      </c>
      <c r="H330">
        <f t="shared" si="29"/>
        <v>209.96010000000007</v>
      </c>
    </row>
    <row r="331" spans="1:8" ht="16">
      <c r="A331" s="2">
        <v>330</v>
      </c>
      <c r="B331" s="2">
        <v>32</v>
      </c>
      <c r="C331" s="2">
        <v>67</v>
      </c>
      <c r="D331">
        <f t="shared" si="25"/>
        <v>-18.703000000000003</v>
      </c>
      <c r="E331">
        <f t="shared" si="26"/>
        <v>6.509999999999998</v>
      </c>
      <c r="F331">
        <f t="shared" si="27"/>
        <v>-121.75652999999998</v>
      </c>
      <c r="G331">
        <f t="shared" si="28"/>
        <v>349.80220900000012</v>
      </c>
      <c r="H331">
        <f t="shared" si="29"/>
        <v>42.380099999999977</v>
      </c>
    </row>
    <row r="332" spans="1:8" ht="16">
      <c r="A332" s="2">
        <v>331</v>
      </c>
      <c r="B332" s="2">
        <v>44</v>
      </c>
      <c r="C332" s="2">
        <v>75</v>
      </c>
      <c r="D332">
        <f t="shared" si="25"/>
        <v>-6.703000000000003</v>
      </c>
      <c r="E332">
        <f t="shared" si="26"/>
        <v>14.509999999999998</v>
      </c>
      <c r="F332">
        <f t="shared" si="27"/>
        <v>-97.260530000000031</v>
      </c>
      <c r="G332">
        <f t="shared" si="28"/>
        <v>44.93020900000004</v>
      </c>
      <c r="H332">
        <f t="shared" si="29"/>
        <v>210.54009999999994</v>
      </c>
    </row>
    <row r="333" spans="1:8" ht="16">
      <c r="A333" s="2">
        <v>332</v>
      </c>
      <c r="B333" s="2">
        <v>53</v>
      </c>
      <c r="C333" s="2">
        <v>55</v>
      </c>
      <c r="D333">
        <f t="shared" si="25"/>
        <v>2.296999999999997</v>
      </c>
      <c r="E333">
        <f t="shared" si="26"/>
        <v>-5.490000000000002</v>
      </c>
      <c r="F333">
        <f t="shared" si="27"/>
        <v>-12.610529999999988</v>
      </c>
      <c r="G333">
        <f t="shared" si="28"/>
        <v>5.2762089999999864</v>
      </c>
      <c r="H333">
        <f t="shared" si="29"/>
        <v>30.140100000000022</v>
      </c>
    </row>
    <row r="334" spans="1:8" ht="16">
      <c r="A334" s="2">
        <v>333</v>
      </c>
      <c r="B334" s="2">
        <v>45</v>
      </c>
      <c r="C334" s="2">
        <v>53</v>
      </c>
      <c r="D334">
        <f t="shared" si="25"/>
        <v>-5.703000000000003</v>
      </c>
      <c r="E334">
        <f t="shared" si="26"/>
        <v>-7.490000000000002</v>
      </c>
      <c r="F334">
        <f t="shared" si="27"/>
        <v>42.715470000000032</v>
      </c>
      <c r="G334">
        <f t="shared" si="28"/>
        <v>32.524209000000035</v>
      </c>
      <c r="H334">
        <f t="shared" si="29"/>
        <v>56.100100000000033</v>
      </c>
    </row>
    <row r="335" spans="1:8" ht="16">
      <c r="A335" s="2">
        <v>334</v>
      </c>
      <c r="B335" s="2">
        <v>50</v>
      </c>
      <c r="C335" s="2">
        <v>56</v>
      </c>
      <c r="D335">
        <f t="shared" si="25"/>
        <v>-0.70300000000000296</v>
      </c>
      <c r="E335">
        <f t="shared" si="26"/>
        <v>-4.490000000000002</v>
      </c>
      <c r="F335">
        <f t="shared" si="27"/>
        <v>3.1564700000000148</v>
      </c>
      <c r="G335">
        <f t="shared" si="28"/>
        <v>0.49420900000000417</v>
      </c>
      <c r="H335">
        <f t="shared" si="29"/>
        <v>20.160100000000018</v>
      </c>
    </row>
    <row r="336" spans="1:8" ht="16">
      <c r="A336" s="2">
        <v>335</v>
      </c>
      <c r="B336" s="2">
        <v>38</v>
      </c>
      <c r="C336" s="2">
        <v>70</v>
      </c>
      <c r="D336">
        <f t="shared" si="25"/>
        <v>-12.703000000000003</v>
      </c>
      <c r="E336">
        <f t="shared" si="26"/>
        <v>9.509999999999998</v>
      </c>
      <c r="F336">
        <f t="shared" si="27"/>
        <v>-120.80553</v>
      </c>
      <c r="G336">
        <f t="shared" si="28"/>
        <v>161.36620900000008</v>
      </c>
      <c r="H336">
        <f t="shared" si="29"/>
        <v>90.440099999999958</v>
      </c>
    </row>
    <row r="337" spans="1:8" ht="16">
      <c r="A337" s="2">
        <v>336</v>
      </c>
      <c r="B337" s="2">
        <v>44</v>
      </c>
      <c r="C337" s="2">
        <v>73</v>
      </c>
      <c r="D337">
        <f t="shared" si="25"/>
        <v>-6.703000000000003</v>
      </c>
      <c r="E337">
        <f t="shared" si="26"/>
        <v>12.509999999999998</v>
      </c>
      <c r="F337">
        <f t="shared" si="27"/>
        <v>-83.854530000000025</v>
      </c>
      <c r="G337">
        <f t="shared" si="28"/>
        <v>44.93020900000004</v>
      </c>
      <c r="H337">
        <f t="shared" si="29"/>
        <v>156.50009999999995</v>
      </c>
    </row>
    <row r="338" spans="1:8" ht="16">
      <c r="A338" s="2">
        <v>337</v>
      </c>
      <c r="B338" s="2">
        <v>51</v>
      </c>
      <c r="C338" s="2">
        <v>71</v>
      </c>
      <c r="D338">
        <f t="shared" si="25"/>
        <v>0.29699999999999704</v>
      </c>
      <c r="E338">
        <f t="shared" si="26"/>
        <v>10.509999999999998</v>
      </c>
      <c r="F338">
        <f t="shared" si="27"/>
        <v>3.1214699999999684</v>
      </c>
      <c r="G338">
        <f t="shared" si="28"/>
        <v>8.8208999999998247E-2</v>
      </c>
      <c r="H338">
        <f t="shared" si="29"/>
        <v>110.46009999999995</v>
      </c>
    </row>
    <row r="339" spans="1:8" ht="16">
      <c r="A339" s="2">
        <v>338</v>
      </c>
      <c r="B339" s="2">
        <v>55</v>
      </c>
      <c r="C339" s="2">
        <v>69</v>
      </c>
      <c r="D339">
        <f t="shared" si="25"/>
        <v>4.296999999999997</v>
      </c>
      <c r="E339">
        <f t="shared" si="26"/>
        <v>8.509999999999998</v>
      </c>
      <c r="F339">
        <f t="shared" si="27"/>
        <v>36.567469999999965</v>
      </c>
      <c r="G339">
        <f t="shared" si="28"/>
        <v>18.464208999999975</v>
      </c>
      <c r="H339">
        <f t="shared" si="29"/>
        <v>72.420099999999962</v>
      </c>
    </row>
    <row r="340" spans="1:8" ht="16">
      <c r="A340" s="2">
        <v>339</v>
      </c>
      <c r="B340" s="2">
        <v>45</v>
      </c>
      <c r="C340" s="2">
        <v>60</v>
      </c>
      <c r="D340">
        <f t="shared" si="25"/>
        <v>-5.703000000000003</v>
      </c>
      <c r="E340">
        <f t="shared" si="26"/>
        <v>-0.49000000000000199</v>
      </c>
      <c r="F340">
        <f t="shared" si="27"/>
        <v>2.7944700000000129</v>
      </c>
      <c r="G340">
        <f t="shared" si="28"/>
        <v>32.524209000000035</v>
      </c>
      <c r="H340">
        <f t="shared" si="29"/>
        <v>0.24010000000000195</v>
      </c>
    </row>
    <row r="341" spans="1:8" ht="16">
      <c r="A341" s="2">
        <v>340</v>
      </c>
      <c r="B341" s="2">
        <v>71</v>
      </c>
      <c r="C341" s="2">
        <v>53</v>
      </c>
      <c r="D341">
        <f t="shared" si="25"/>
        <v>20.296999999999997</v>
      </c>
      <c r="E341">
        <f t="shared" si="26"/>
        <v>-7.490000000000002</v>
      </c>
      <c r="F341">
        <f t="shared" si="27"/>
        <v>-152.02453000000003</v>
      </c>
      <c r="G341">
        <f t="shared" si="28"/>
        <v>411.96820899999989</v>
      </c>
      <c r="H341">
        <f t="shared" si="29"/>
        <v>56.100100000000033</v>
      </c>
    </row>
    <row r="342" spans="1:8" ht="16">
      <c r="A342" s="2">
        <v>341</v>
      </c>
      <c r="B342" s="2">
        <v>49</v>
      </c>
      <c r="C342" s="2">
        <v>60</v>
      </c>
      <c r="D342">
        <f t="shared" si="25"/>
        <v>-1.703000000000003</v>
      </c>
      <c r="E342">
        <f t="shared" si="26"/>
        <v>-0.49000000000000199</v>
      </c>
      <c r="F342">
        <f t="shared" si="27"/>
        <v>0.83447000000000482</v>
      </c>
      <c r="G342">
        <f t="shared" si="28"/>
        <v>2.90020900000001</v>
      </c>
      <c r="H342">
        <f t="shared" si="29"/>
        <v>0.24010000000000195</v>
      </c>
    </row>
    <row r="343" spans="1:8" ht="16">
      <c r="A343" s="2">
        <v>342</v>
      </c>
      <c r="B343" s="2">
        <v>58</v>
      </c>
      <c r="C343" s="2">
        <v>60</v>
      </c>
      <c r="D343">
        <f t="shared" si="25"/>
        <v>7.296999999999997</v>
      </c>
      <c r="E343">
        <f t="shared" si="26"/>
        <v>-0.49000000000000199</v>
      </c>
      <c r="F343">
        <f t="shared" si="27"/>
        <v>-3.575530000000013</v>
      </c>
      <c r="G343">
        <f t="shared" si="28"/>
        <v>53.246208999999958</v>
      </c>
      <c r="H343">
        <f t="shared" si="29"/>
        <v>0.24010000000000195</v>
      </c>
    </row>
    <row r="344" spans="1:8" ht="16">
      <c r="A344" s="2">
        <v>343</v>
      </c>
      <c r="B344" s="2">
        <v>58</v>
      </c>
      <c r="C344" s="2">
        <v>58</v>
      </c>
      <c r="D344">
        <f t="shared" si="25"/>
        <v>7.296999999999997</v>
      </c>
      <c r="E344">
        <f t="shared" si="26"/>
        <v>-2.490000000000002</v>
      </c>
      <c r="F344">
        <f t="shared" si="27"/>
        <v>-18.169530000000009</v>
      </c>
      <c r="G344">
        <f t="shared" si="28"/>
        <v>53.246208999999958</v>
      </c>
      <c r="H344">
        <f t="shared" si="29"/>
        <v>6.2001000000000097</v>
      </c>
    </row>
    <row r="345" spans="1:8" ht="16">
      <c r="A345" s="2">
        <v>344</v>
      </c>
      <c r="B345" s="2">
        <v>53</v>
      </c>
      <c r="C345" s="2">
        <v>62</v>
      </c>
      <c r="D345">
        <f t="shared" si="25"/>
        <v>2.296999999999997</v>
      </c>
      <c r="E345">
        <f t="shared" si="26"/>
        <v>1.509999999999998</v>
      </c>
      <c r="F345">
        <f t="shared" si="27"/>
        <v>3.4684699999999911</v>
      </c>
      <c r="G345">
        <f t="shared" si="28"/>
        <v>5.2762089999999864</v>
      </c>
      <c r="H345">
        <f t="shared" si="29"/>
        <v>2.2800999999999938</v>
      </c>
    </row>
    <row r="346" spans="1:8" ht="16">
      <c r="A346" s="2">
        <v>345</v>
      </c>
      <c r="B346" s="2">
        <v>46</v>
      </c>
      <c r="C346" s="2">
        <v>60</v>
      </c>
      <c r="D346">
        <f t="shared" si="25"/>
        <v>-4.703000000000003</v>
      </c>
      <c r="E346">
        <f t="shared" si="26"/>
        <v>-0.49000000000000199</v>
      </c>
      <c r="F346">
        <f t="shared" si="27"/>
        <v>2.3044700000000109</v>
      </c>
      <c r="G346">
        <f t="shared" si="28"/>
        <v>22.118209000000029</v>
      </c>
      <c r="H346">
        <f t="shared" si="29"/>
        <v>0.24010000000000195</v>
      </c>
    </row>
    <row r="347" spans="1:8" ht="16">
      <c r="A347" s="2">
        <v>346</v>
      </c>
      <c r="B347" s="2">
        <v>19</v>
      </c>
      <c r="C347" s="2">
        <v>73</v>
      </c>
      <c r="D347">
        <f t="shared" si="25"/>
        <v>-31.703000000000003</v>
      </c>
      <c r="E347">
        <f t="shared" si="26"/>
        <v>12.509999999999998</v>
      </c>
      <c r="F347">
        <f t="shared" si="27"/>
        <v>-396.60452999999995</v>
      </c>
      <c r="G347">
        <f t="shared" si="28"/>
        <v>1005.0802090000002</v>
      </c>
      <c r="H347">
        <f t="shared" si="29"/>
        <v>156.50009999999995</v>
      </c>
    </row>
    <row r="348" spans="1:8" ht="16">
      <c r="A348" s="2">
        <v>347</v>
      </c>
      <c r="B348" s="2">
        <v>61</v>
      </c>
      <c r="C348" s="2">
        <v>51</v>
      </c>
      <c r="D348">
        <f t="shared" si="25"/>
        <v>10.296999999999997</v>
      </c>
      <c r="E348">
        <f t="shared" si="26"/>
        <v>-9.490000000000002</v>
      </c>
      <c r="F348">
        <f t="shared" si="27"/>
        <v>-97.718529999999987</v>
      </c>
      <c r="G348">
        <f t="shared" si="28"/>
        <v>106.02820899999993</v>
      </c>
      <c r="H348">
        <f t="shared" si="29"/>
        <v>90.060100000000034</v>
      </c>
    </row>
    <row r="349" spans="1:8" ht="16">
      <c r="A349" s="2">
        <v>348</v>
      </c>
      <c r="B349" s="2">
        <v>59</v>
      </c>
      <c r="C349" s="2">
        <v>59</v>
      </c>
      <c r="D349">
        <f t="shared" si="25"/>
        <v>8.296999999999997</v>
      </c>
      <c r="E349">
        <f t="shared" si="26"/>
        <v>-1.490000000000002</v>
      </c>
      <c r="F349">
        <f t="shared" si="27"/>
        <v>-12.362530000000012</v>
      </c>
      <c r="G349">
        <f t="shared" si="28"/>
        <v>68.840208999999945</v>
      </c>
      <c r="H349">
        <f t="shared" si="29"/>
        <v>2.2201000000000057</v>
      </c>
    </row>
    <row r="350" spans="1:8" ht="16">
      <c r="A350" s="2">
        <v>349</v>
      </c>
      <c r="B350" s="2">
        <v>41</v>
      </c>
      <c r="C350" s="2">
        <v>73</v>
      </c>
      <c r="D350">
        <f t="shared" si="25"/>
        <v>-9.703000000000003</v>
      </c>
      <c r="E350">
        <f t="shared" si="26"/>
        <v>12.509999999999998</v>
      </c>
      <c r="F350">
        <f t="shared" si="27"/>
        <v>-121.38453000000001</v>
      </c>
      <c r="G350">
        <f t="shared" si="28"/>
        <v>94.148209000000051</v>
      </c>
      <c r="H350">
        <f t="shared" si="29"/>
        <v>156.50009999999995</v>
      </c>
    </row>
    <row r="351" spans="1:8" ht="16">
      <c r="A351" s="2">
        <v>350</v>
      </c>
      <c r="B351" s="2">
        <v>56</v>
      </c>
      <c r="C351" s="2">
        <v>63</v>
      </c>
      <c r="D351">
        <f t="shared" si="25"/>
        <v>5.296999999999997</v>
      </c>
      <c r="E351">
        <f t="shared" si="26"/>
        <v>2.509999999999998</v>
      </c>
      <c r="F351">
        <f t="shared" si="27"/>
        <v>13.295469999999982</v>
      </c>
      <c r="G351">
        <f t="shared" si="28"/>
        <v>28.05820899999997</v>
      </c>
      <c r="H351">
        <f t="shared" si="29"/>
        <v>6.3000999999999898</v>
      </c>
    </row>
    <row r="352" spans="1:8" ht="16">
      <c r="A352" s="2">
        <v>351</v>
      </c>
      <c r="B352" s="2">
        <v>57</v>
      </c>
      <c r="C352" s="2">
        <v>76</v>
      </c>
      <c r="D352">
        <f t="shared" si="25"/>
        <v>6.296999999999997</v>
      </c>
      <c r="E352">
        <f t="shared" si="26"/>
        <v>15.509999999999998</v>
      </c>
      <c r="F352">
        <f t="shared" si="27"/>
        <v>97.666469999999947</v>
      </c>
      <c r="G352">
        <f t="shared" si="28"/>
        <v>39.652208999999964</v>
      </c>
      <c r="H352">
        <f t="shared" si="29"/>
        <v>240.56009999999995</v>
      </c>
    </row>
    <row r="353" spans="1:8" ht="16">
      <c r="A353" s="2">
        <v>352</v>
      </c>
      <c r="B353" s="2">
        <v>47</v>
      </c>
      <c r="C353" s="2">
        <v>52</v>
      </c>
      <c r="D353">
        <f t="shared" si="25"/>
        <v>-3.703000000000003</v>
      </c>
      <c r="E353">
        <f t="shared" si="26"/>
        <v>-8.490000000000002</v>
      </c>
      <c r="F353">
        <f t="shared" si="27"/>
        <v>31.438470000000031</v>
      </c>
      <c r="G353">
        <f t="shared" si="28"/>
        <v>13.712209000000023</v>
      </c>
      <c r="H353">
        <f t="shared" si="29"/>
        <v>72.08010000000003</v>
      </c>
    </row>
    <row r="354" spans="1:8" ht="16">
      <c r="A354" s="2">
        <v>353</v>
      </c>
      <c r="B354" s="2">
        <v>42</v>
      </c>
      <c r="C354" s="2">
        <v>61</v>
      </c>
      <c r="D354">
        <f t="shared" si="25"/>
        <v>-8.703000000000003</v>
      </c>
      <c r="E354">
        <f t="shared" si="26"/>
        <v>0.50999999999999801</v>
      </c>
      <c r="F354">
        <f t="shared" si="27"/>
        <v>-4.4385299999999841</v>
      </c>
      <c r="G354">
        <f t="shared" si="28"/>
        <v>75.742209000000045</v>
      </c>
      <c r="H354">
        <f t="shared" si="29"/>
        <v>0.26009999999999794</v>
      </c>
    </row>
    <row r="355" spans="1:8" ht="16">
      <c r="A355" s="2">
        <v>354</v>
      </c>
      <c r="B355" s="2">
        <v>57</v>
      </c>
      <c r="C355" s="2">
        <v>63</v>
      </c>
      <c r="D355">
        <f t="shared" si="25"/>
        <v>6.296999999999997</v>
      </c>
      <c r="E355">
        <f t="shared" si="26"/>
        <v>2.509999999999998</v>
      </c>
      <c r="F355">
        <f t="shared" si="27"/>
        <v>15.80546999999998</v>
      </c>
      <c r="G355">
        <f t="shared" si="28"/>
        <v>39.652208999999964</v>
      </c>
      <c r="H355">
        <f t="shared" si="29"/>
        <v>6.3000999999999898</v>
      </c>
    </row>
    <row r="356" spans="1:8" ht="16">
      <c r="A356" s="2">
        <v>355</v>
      </c>
      <c r="B356" s="2">
        <v>54</v>
      </c>
      <c r="C356" s="2">
        <v>67</v>
      </c>
      <c r="D356">
        <f t="shared" si="25"/>
        <v>3.296999999999997</v>
      </c>
      <c r="E356">
        <f t="shared" si="26"/>
        <v>6.509999999999998</v>
      </c>
      <c r="F356">
        <f t="shared" si="27"/>
        <v>21.463469999999973</v>
      </c>
      <c r="G356">
        <f t="shared" si="28"/>
        <v>10.870208999999981</v>
      </c>
      <c r="H356">
        <f t="shared" si="29"/>
        <v>42.380099999999977</v>
      </c>
    </row>
    <row r="357" spans="1:8" ht="16">
      <c r="A357" s="2">
        <v>356</v>
      </c>
      <c r="B357" s="2">
        <v>52</v>
      </c>
      <c r="C357" s="2">
        <v>69</v>
      </c>
      <c r="D357">
        <f t="shared" si="25"/>
        <v>1.296999999999997</v>
      </c>
      <c r="E357">
        <f t="shared" si="26"/>
        <v>8.509999999999998</v>
      </c>
      <c r="F357">
        <f t="shared" si="27"/>
        <v>11.037469999999972</v>
      </c>
      <c r="G357">
        <f t="shared" si="28"/>
        <v>1.6822089999999923</v>
      </c>
      <c r="H357">
        <f t="shared" si="29"/>
        <v>72.420099999999962</v>
      </c>
    </row>
    <row r="358" spans="1:8" ht="16">
      <c r="A358" s="2">
        <v>357</v>
      </c>
      <c r="B358" s="2">
        <v>44</v>
      </c>
      <c r="C358" s="2">
        <v>54</v>
      </c>
      <c r="D358">
        <f t="shared" si="25"/>
        <v>-6.703000000000003</v>
      </c>
      <c r="E358">
        <f t="shared" si="26"/>
        <v>-6.490000000000002</v>
      </c>
      <c r="F358">
        <f t="shared" si="27"/>
        <v>43.502470000000031</v>
      </c>
      <c r="G358">
        <f t="shared" si="28"/>
        <v>44.93020900000004</v>
      </c>
      <c r="H358">
        <f t="shared" si="29"/>
        <v>42.120100000000029</v>
      </c>
    </row>
    <row r="359" spans="1:8" ht="16">
      <c r="A359" s="2">
        <v>358</v>
      </c>
      <c r="B359" s="2">
        <v>46</v>
      </c>
      <c r="C359" s="2">
        <v>61</v>
      </c>
      <c r="D359">
        <f t="shared" si="25"/>
        <v>-4.703000000000003</v>
      </c>
      <c r="E359">
        <f t="shared" si="26"/>
        <v>0.50999999999999801</v>
      </c>
      <c r="F359">
        <f t="shared" si="27"/>
        <v>-2.3985299999999921</v>
      </c>
      <c r="G359">
        <f t="shared" si="28"/>
        <v>22.118209000000029</v>
      </c>
      <c r="H359">
        <f t="shared" si="29"/>
        <v>0.26009999999999794</v>
      </c>
    </row>
    <row r="360" spans="1:8" ht="16">
      <c r="A360" s="2">
        <v>359</v>
      </c>
      <c r="B360" s="2">
        <v>55</v>
      </c>
      <c r="C360" s="2">
        <v>57</v>
      </c>
      <c r="D360">
        <f t="shared" si="25"/>
        <v>4.296999999999997</v>
      </c>
      <c r="E360">
        <f t="shared" si="26"/>
        <v>-3.490000000000002</v>
      </c>
      <c r="F360">
        <f t="shared" si="27"/>
        <v>-14.996529999999998</v>
      </c>
      <c r="G360">
        <f t="shared" si="28"/>
        <v>18.464208999999975</v>
      </c>
      <c r="H360">
        <f t="shared" si="29"/>
        <v>12.180100000000014</v>
      </c>
    </row>
    <row r="361" spans="1:8" ht="16">
      <c r="A361" s="2">
        <v>360</v>
      </c>
      <c r="B361" s="2">
        <v>58</v>
      </c>
      <c r="C361" s="2">
        <v>69</v>
      </c>
      <c r="D361">
        <f t="shared" si="25"/>
        <v>7.296999999999997</v>
      </c>
      <c r="E361">
        <f t="shared" si="26"/>
        <v>8.509999999999998</v>
      </c>
      <c r="F361">
        <f t="shared" si="27"/>
        <v>62.097469999999959</v>
      </c>
      <c r="G361">
        <f t="shared" si="28"/>
        <v>53.246208999999958</v>
      </c>
      <c r="H361">
        <f t="shared" si="29"/>
        <v>72.420099999999962</v>
      </c>
    </row>
    <row r="362" spans="1:8" ht="16">
      <c r="A362" s="2">
        <v>361</v>
      </c>
      <c r="B362" s="2">
        <v>60</v>
      </c>
      <c r="C362" s="2">
        <v>74</v>
      </c>
      <c r="D362">
        <f t="shared" si="25"/>
        <v>9.296999999999997</v>
      </c>
      <c r="E362">
        <f t="shared" si="26"/>
        <v>13.509999999999998</v>
      </c>
      <c r="F362">
        <f t="shared" si="27"/>
        <v>125.60246999999994</v>
      </c>
      <c r="G362">
        <f t="shared" si="28"/>
        <v>86.434208999999939</v>
      </c>
      <c r="H362">
        <f t="shared" si="29"/>
        <v>182.52009999999996</v>
      </c>
    </row>
    <row r="363" spans="1:8" ht="16">
      <c r="A363" s="2">
        <v>362</v>
      </c>
      <c r="B363" s="2">
        <v>74</v>
      </c>
      <c r="C363" s="2">
        <v>52</v>
      </c>
      <c r="D363">
        <f t="shared" si="25"/>
        <v>23.296999999999997</v>
      </c>
      <c r="E363">
        <f t="shared" si="26"/>
        <v>-8.490000000000002</v>
      </c>
      <c r="F363">
        <f t="shared" si="27"/>
        <v>-197.79153000000002</v>
      </c>
      <c r="G363">
        <f t="shared" si="28"/>
        <v>542.75020899999981</v>
      </c>
      <c r="H363">
        <f t="shared" si="29"/>
        <v>72.08010000000003</v>
      </c>
    </row>
    <row r="364" spans="1:8" ht="16">
      <c r="A364" s="2">
        <v>363</v>
      </c>
      <c r="B364" s="2">
        <v>64</v>
      </c>
      <c r="C364" s="2">
        <v>66</v>
      </c>
      <c r="D364">
        <f t="shared" si="25"/>
        <v>13.296999999999997</v>
      </c>
      <c r="E364">
        <f t="shared" si="26"/>
        <v>5.509999999999998</v>
      </c>
      <c r="F364">
        <f t="shared" si="27"/>
        <v>73.266469999999956</v>
      </c>
      <c r="G364">
        <f t="shared" si="28"/>
        <v>176.81020899999993</v>
      </c>
      <c r="H364">
        <f t="shared" si="29"/>
        <v>30.360099999999978</v>
      </c>
    </row>
    <row r="365" spans="1:8" ht="16">
      <c r="A365" s="2">
        <v>364</v>
      </c>
      <c r="B365" s="2">
        <v>45</v>
      </c>
      <c r="C365" s="2">
        <v>63</v>
      </c>
      <c r="D365">
        <f t="shared" si="25"/>
        <v>-5.703000000000003</v>
      </c>
      <c r="E365">
        <f t="shared" si="26"/>
        <v>2.509999999999998</v>
      </c>
      <c r="F365">
        <f t="shared" si="27"/>
        <v>-14.314529999999996</v>
      </c>
      <c r="G365">
        <f t="shared" si="28"/>
        <v>32.524209000000035</v>
      </c>
      <c r="H365">
        <f t="shared" si="29"/>
        <v>6.3000999999999898</v>
      </c>
    </row>
    <row r="366" spans="1:8" ht="16">
      <c r="A366" s="2">
        <v>365</v>
      </c>
      <c r="B366" s="2">
        <v>45</v>
      </c>
      <c r="C366" s="2">
        <v>60</v>
      </c>
      <c r="D366">
        <f t="shared" si="25"/>
        <v>-5.703000000000003</v>
      </c>
      <c r="E366">
        <f t="shared" si="26"/>
        <v>-0.49000000000000199</v>
      </c>
      <c r="F366">
        <f t="shared" si="27"/>
        <v>2.7944700000000129</v>
      </c>
      <c r="G366">
        <f t="shared" si="28"/>
        <v>32.524209000000035</v>
      </c>
      <c r="H366">
        <f t="shared" si="29"/>
        <v>0.24010000000000195</v>
      </c>
    </row>
    <row r="367" spans="1:8" ht="16">
      <c r="A367" s="2">
        <v>366</v>
      </c>
      <c r="B367" s="2">
        <v>65</v>
      </c>
      <c r="C367" s="2">
        <v>51</v>
      </c>
      <c r="D367">
        <f t="shared" si="25"/>
        <v>14.296999999999997</v>
      </c>
      <c r="E367">
        <f t="shared" si="26"/>
        <v>-9.490000000000002</v>
      </c>
      <c r="F367">
        <f t="shared" si="27"/>
        <v>-135.67852999999999</v>
      </c>
      <c r="G367">
        <f t="shared" si="28"/>
        <v>204.40420899999992</v>
      </c>
      <c r="H367">
        <f t="shared" si="29"/>
        <v>90.060100000000034</v>
      </c>
    </row>
    <row r="368" spans="1:8" ht="16">
      <c r="A368" s="2">
        <v>367</v>
      </c>
      <c r="B368" s="2">
        <v>33</v>
      </c>
      <c r="C368" s="2">
        <v>54</v>
      </c>
      <c r="D368">
        <f t="shared" si="25"/>
        <v>-17.703000000000003</v>
      </c>
      <c r="E368">
        <f t="shared" si="26"/>
        <v>-6.490000000000002</v>
      </c>
      <c r="F368">
        <f t="shared" si="27"/>
        <v>114.89247000000006</v>
      </c>
      <c r="G368">
        <f t="shared" si="28"/>
        <v>313.39620900000011</v>
      </c>
      <c r="H368">
        <f t="shared" si="29"/>
        <v>42.120100000000029</v>
      </c>
    </row>
    <row r="369" spans="1:8" ht="16">
      <c r="A369" s="2">
        <v>368</v>
      </c>
      <c r="B369" s="2">
        <v>42</v>
      </c>
      <c r="C369" s="2">
        <v>52</v>
      </c>
      <c r="D369">
        <f t="shared" si="25"/>
        <v>-8.703000000000003</v>
      </c>
      <c r="E369">
        <f t="shared" si="26"/>
        <v>-8.490000000000002</v>
      </c>
      <c r="F369">
        <f t="shared" si="27"/>
        <v>73.888470000000041</v>
      </c>
      <c r="G369">
        <f t="shared" si="28"/>
        <v>75.742209000000045</v>
      </c>
      <c r="H369">
        <f t="shared" si="29"/>
        <v>72.08010000000003</v>
      </c>
    </row>
    <row r="370" spans="1:8" ht="16">
      <c r="A370" s="2">
        <v>369</v>
      </c>
      <c r="B370" s="2">
        <v>37</v>
      </c>
      <c r="C370" s="2">
        <v>75</v>
      </c>
      <c r="D370">
        <f t="shared" si="25"/>
        <v>-13.703000000000003</v>
      </c>
      <c r="E370">
        <f t="shared" si="26"/>
        <v>14.509999999999998</v>
      </c>
      <c r="F370">
        <f t="shared" si="27"/>
        <v>-198.83053000000001</v>
      </c>
      <c r="G370">
        <f t="shared" si="28"/>
        <v>187.77220900000009</v>
      </c>
      <c r="H370">
        <f t="shared" si="29"/>
        <v>210.54009999999994</v>
      </c>
    </row>
    <row r="371" spans="1:8" ht="16">
      <c r="A371" s="2">
        <v>370</v>
      </c>
      <c r="B371" s="2">
        <v>49</v>
      </c>
      <c r="C371" s="2">
        <v>64</v>
      </c>
      <c r="D371">
        <f t="shared" si="25"/>
        <v>-1.703000000000003</v>
      </c>
      <c r="E371">
        <f t="shared" si="26"/>
        <v>3.509999999999998</v>
      </c>
      <c r="F371">
        <f t="shared" si="27"/>
        <v>-5.9775300000000069</v>
      </c>
      <c r="G371">
        <f t="shared" si="28"/>
        <v>2.90020900000001</v>
      </c>
      <c r="H371">
        <f t="shared" si="29"/>
        <v>12.320099999999986</v>
      </c>
    </row>
    <row r="372" spans="1:8" ht="16">
      <c r="A372" s="2">
        <v>371</v>
      </c>
      <c r="B372" s="2">
        <v>47</v>
      </c>
      <c r="C372" s="2">
        <v>65</v>
      </c>
      <c r="D372">
        <f t="shared" si="25"/>
        <v>-3.703000000000003</v>
      </c>
      <c r="E372">
        <f t="shared" si="26"/>
        <v>4.509999999999998</v>
      </c>
      <c r="F372">
        <f t="shared" si="27"/>
        <v>-16.700530000000008</v>
      </c>
      <c r="G372">
        <f t="shared" si="28"/>
        <v>13.712209000000023</v>
      </c>
      <c r="H372">
        <f t="shared" si="29"/>
        <v>20.340099999999982</v>
      </c>
    </row>
    <row r="373" spans="1:8" ht="16">
      <c r="A373" s="2">
        <v>372</v>
      </c>
      <c r="B373" s="2">
        <v>37</v>
      </c>
      <c r="C373" s="2">
        <v>63</v>
      </c>
      <c r="D373">
        <f t="shared" si="25"/>
        <v>-13.703000000000003</v>
      </c>
      <c r="E373">
        <f t="shared" si="26"/>
        <v>2.509999999999998</v>
      </c>
      <c r="F373">
        <f t="shared" si="27"/>
        <v>-34.394529999999982</v>
      </c>
      <c r="G373">
        <f t="shared" si="28"/>
        <v>187.77220900000009</v>
      </c>
      <c r="H373">
        <f t="shared" si="29"/>
        <v>6.3000999999999898</v>
      </c>
    </row>
    <row r="374" spans="1:8" ht="16">
      <c r="A374" s="2">
        <v>373</v>
      </c>
      <c r="B374" s="2">
        <v>35</v>
      </c>
      <c r="C374" s="2">
        <v>51</v>
      </c>
      <c r="D374">
        <f t="shared" si="25"/>
        <v>-15.703000000000003</v>
      </c>
      <c r="E374">
        <f t="shared" si="26"/>
        <v>-9.490000000000002</v>
      </c>
      <c r="F374">
        <f t="shared" si="27"/>
        <v>149.02147000000005</v>
      </c>
      <c r="G374">
        <f t="shared" si="28"/>
        <v>246.5842090000001</v>
      </c>
      <c r="H374">
        <f t="shared" si="29"/>
        <v>90.060100000000034</v>
      </c>
    </row>
    <row r="375" spans="1:8" ht="16">
      <c r="A375" s="2">
        <v>374</v>
      </c>
      <c r="B375" s="2">
        <v>70</v>
      </c>
      <c r="C375" s="2">
        <v>63</v>
      </c>
      <c r="D375">
        <f t="shared" si="25"/>
        <v>19.296999999999997</v>
      </c>
      <c r="E375">
        <f t="shared" si="26"/>
        <v>2.509999999999998</v>
      </c>
      <c r="F375">
        <f t="shared" si="27"/>
        <v>48.435469999999953</v>
      </c>
      <c r="G375">
        <f t="shared" si="28"/>
        <v>372.37420899999989</v>
      </c>
      <c r="H375">
        <f t="shared" si="29"/>
        <v>6.3000999999999898</v>
      </c>
    </row>
    <row r="376" spans="1:8" ht="16">
      <c r="A376" s="2">
        <v>375</v>
      </c>
      <c r="B376" s="2">
        <v>56</v>
      </c>
      <c r="C376" s="2">
        <v>60</v>
      </c>
      <c r="D376">
        <f t="shared" si="25"/>
        <v>5.296999999999997</v>
      </c>
      <c r="E376">
        <f t="shared" si="26"/>
        <v>-0.49000000000000199</v>
      </c>
      <c r="F376">
        <f t="shared" si="27"/>
        <v>-2.595530000000009</v>
      </c>
      <c r="G376">
        <f t="shared" si="28"/>
        <v>28.05820899999997</v>
      </c>
      <c r="H376">
        <f t="shared" si="29"/>
        <v>0.24010000000000195</v>
      </c>
    </row>
    <row r="377" spans="1:8" ht="16">
      <c r="A377" s="2">
        <v>376</v>
      </c>
      <c r="B377" s="2">
        <v>62</v>
      </c>
      <c r="C377" s="2">
        <v>45</v>
      </c>
      <c r="D377">
        <f t="shared" si="25"/>
        <v>11.296999999999997</v>
      </c>
      <c r="E377">
        <f t="shared" si="26"/>
        <v>-15.490000000000002</v>
      </c>
      <c r="F377">
        <f t="shared" si="27"/>
        <v>-174.99052999999998</v>
      </c>
      <c r="G377">
        <f t="shared" si="28"/>
        <v>127.62220899999993</v>
      </c>
      <c r="H377">
        <f t="shared" si="29"/>
        <v>239.94010000000006</v>
      </c>
    </row>
    <row r="378" spans="1:8" ht="16">
      <c r="A378" s="2">
        <v>377</v>
      </c>
      <c r="B378" s="2">
        <v>53</v>
      </c>
      <c r="C378" s="2">
        <v>64</v>
      </c>
      <c r="D378">
        <f t="shared" si="25"/>
        <v>2.296999999999997</v>
      </c>
      <c r="E378">
        <f t="shared" si="26"/>
        <v>3.509999999999998</v>
      </c>
      <c r="F378">
        <f t="shared" si="27"/>
        <v>8.0624699999999851</v>
      </c>
      <c r="G378">
        <f t="shared" si="28"/>
        <v>5.2762089999999864</v>
      </c>
      <c r="H378">
        <f t="shared" si="29"/>
        <v>12.320099999999986</v>
      </c>
    </row>
    <row r="379" spans="1:8" ht="16">
      <c r="A379" s="2">
        <v>378</v>
      </c>
      <c r="B379" s="2">
        <v>50</v>
      </c>
      <c r="C379" s="2">
        <v>61</v>
      </c>
      <c r="D379">
        <f t="shared" si="25"/>
        <v>-0.70300000000000296</v>
      </c>
      <c r="E379">
        <f t="shared" si="26"/>
        <v>0.50999999999999801</v>
      </c>
      <c r="F379">
        <f t="shared" si="27"/>
        <v>-0.35853000000000013</v>
      </c>
      <c r="G379">
        <f t="shared" si="28"/>
        <v>0.49420900000000417</v>
      </c>
      <c r="H379">
        <f t="shared" si="29"/>
        <v>0.26009999999999794</v>
      </c>
    </row>
    <row r="380" spans="1:8" ht="16">
      <c r="A380" s="2">
        <v>379</v>
      </c>
      <c r="B380" s="2">
        <v>57</v>
      </c>
      <c r="C380" s="2">
        <v>53</v>
      </c>
      <c r="D380">
        <f t="shared" si="25"/>
        <v>6.296999999999997</v>
      </c>
      <c r="E380">
        <f t="shared" si="26"/>
        <v>-7.490000000000002</v>
      </c>
      <c r="F380">
        <f t="shared" si="27"/>
        <v>-47.164529999999992</v>
      </c>
      <c r="G380">
        <f t="shared" si="28"/>
        <v>39.652208999999964</v>
      </c>
      <c r="H380">
        <f t="shared" si="29"/>
        <v>56.100100000000033</v>
      </c>
    </row>
    <row r="381" spans="1:8" ht="16">
      <c r="A381" s="2">
        <v>380</v>
      </c>
      <c r="B381" s="2">
        <v>51</v>
      </c>
      <c r="C381" s="2">
        <v>61</v>
      </c>
      <c r="D381">
        <f t="shared" si="25"/>
        <v>0.29699999999999704</v>
      </c>
      <c r="E381">
        <f t="shared" si="26"/>
        <v>0.50999999999999801</v>
      </c>
      <c r="F381">
        <f t="shared" si="27"/>
        <v>0.15146999999999791</v>
      </c>
      <c r="G381">
        <f t="shared" si="28"/>
        <v>8.8208999999998247E-2</v>
      </c>
      <c r="H381">
        <f t="shared" si="29"/>
        <v>0.26009999999999794</v>
      </c>
    </row>
    <row r="382" spans="1:8" ht="16">
      <c r="A382" s="2">
        <v>381</v>
      </c>
      <c r="B382" s="2">
        <v>36</v>
      </c>
      <c r="C382" s="2">
        <v>64</v>
      </c>
      <c r="D382">
        <f t="shared" si="25"/>
        <v>-14.703000000000003</v>
      </c>
      <c r="E382">
        <f t="shared" si="26"/>
        <v>3.509999999999998</v>
      </c>
      <c r="F382">
        <f t="shared" si="27"/>
        <v>-51.607529999999983</v>
      </c>
      <c r="G382">
        <f t="shared" si="28"/>
        <v>216.17820900000009</v>
      </c>
      <c r="H382">
        <f t="shared" si="29"/>
        <v>12.320099999999986</v>
      </c>
    </row>
    <row r="383" spans="1:8" ht="16">
      <c r="A383" s="2">
        <v>382</v>
      </c>
      <c r="B383" s="2">
        <v>62</v>
      </c>
      <c r="C383" s="2">
        <v>78</v>
      </c>
      <c r="D383">
        <f t="shared" si="25"/>
        <v>11.296999999999997</v>
      </c>
      <c r="E383">
        <f t="shared" si="26"/>
        <v>17.509999999999998</v>
      </c>
      <c r="F383">
        <f t="shared" si="27"/>
        <v>197.81046999999992</v>
      </c>
      <c r="G383">
        <f t="shared" si="28"/>
        <v>127.62220899999993</v>
      </c>
      <c r="H383">
        <f t="shared" si="29"/>
        <v>306.60009999999994</v>
      </c>
    </row>
    <row r="384" spans="1:8" ht="16">
      <c r="A384" s="2">
        <v>383</v>
      </c>
      <c r="B384" s="2">
        <v>56</v>
      </c>
      <c r="C384" s="2">
        <v>46</v>
      </c>
      <c r="D384">
        <f t="shared" si="25"/>
        <v>5.296999999999997</v>
      </c>
      <c r="E384">
        <f t="shared" si="26"/>
        <v>-14.490000000000002</v>
      </c>
      <c r="F384">
        <f t="shared" si="27"/>
        <v>-76.753529999999969</v>
      </c>
      <c r="G384">
        <f t="shared" si="28"/>
        <v>28.05820899999997</v>
      </c>
      <c r="H384">
        <f t="shared" si="29"/>
        <v>209.96010000000007</v>
      </c>
    </row>
    <row r="385" spans="1:8" ht="16">
      <c r="A385" s="2">
        <v>384</v>
      </c>
      <c r="B385" s="2">
        <v>44</v>
      </c>
      <c r="C385" s="2">
        <v>56</v>
      </c>
      <c r="D385">
        <f t="shared" si="25"/>
        <v>-6.703000000000003</v>
      </c>
      <c r="E385">
        <f t="shared" si="26"/>
        <v>-4.490000000000002</v>
      </c>
      <c r="F385">
        <f t="shared" si="27"/>
        <v>30.096470000000025</v>
      </c>
      <c r="G385">
        <f t="shared" si="28"/>
        <v>44.93020900000004</v>
      </c>
      <c r="H385">
        <f t="shared" si="29"/>
        <v>20.160100000000018</v>
      </c>
    </row>
    <row r="386" spans="1:8" ht="16">
      <c r="A386" s="2">
        <v>385</v>
      </c>
      <c r="B386" s="2">
        <v>45</v>
      </c>
      <c r="C386" s="2">
        <v>54</v>
      </c>
      <c r="D386">
        <f t="shared" si="25"/>
        <v>-5.703000000000003</v>
      </c>
      <c r="E386">
        <f t="shared" si="26"/>
        <v>-6.490000000000002</v>
      </c>
      <c r="F386">
        <f t="shared" si="27"/>
        <v>37.012470000000029</v>
      </c>
      <c r="G386">
        <f t="shared" si="28"/>
        <v>32.524209000000035</v>
      </c>
      <c r="H386">
        <f t="shared" si="29"/>
        <v>42.120100000000029</v>
      </c>
    </row>
    <row r="387" spans="1:8" ht="16">
      <c r="A387" s="2">
        <v>386</v>
      </c>
      <c r="B387" s="2">
        <v>41</v>
      </c>
      <c r="C387" s="2">
        <v>75</v>
      </c>
      <c r="D387">
        <f t="shared" ref="D387:D450" si="30">B387-$K$2</f>
        <v>-9.703000000000003</v>
      </c>
      <c r="E387">
        <f t="shared" ref="E387:E450" si="31">C387-$K$3</f>
        <v>14.509999999999998</v>
      </c>
      <c r="F387">
        <f t="shared" ref="F387:F450" si="32">D387*E387</f>
        <v>-140.79053000000002</v>
      </c>
      <c r="G387">
        <f t="shared" ref="G387:G450" si="33">D387^2</f>
        <v>94.148209000000051</v>
      </c>
      <c r="H387">
        <f t="shared" ref="H387:H450" si="34">E387^2</f>
        <v>210.54009999999994</v>
      </c>
    </row>
    <row r="388" spans="1:8" ht="16">
      <c r="A388" s="2">
        <v>387</v>
      </c>
      <c r="B388" s="2">
        <v>49</v>
      </c>
      <c r="C388" s="2">
        <v>51</v>
      </c>
      <c r="D388">
        <f t="shared" si="30"/>
        <v>-1.703000000000003</v>
      </c>
      <c r="E388">
        <f t="shared" si="31"/>
        <v>-9.490000000000002</v>
      </c>
      <c r="F388">
        <f t="shared" si="32"/>
        <v>16.16147000000003</v>
      </c>
      <c r="G388">
        <f t="shared" si="33"/>
        <v>2.90020900000001</v>
      </c>
      <c r="H388">
        <f t="shared" si="34"/>
        <v>90.060100000000034</v>
      </c>
    </row>
    <row r="389" spans="1:8" ht="16">
      <c r="A389" s="2">
        <v>388</v>
      </c>
      <c r="B389" s="2">
        <v>50</v>
      </c>
      <c r="C389" s="2">
        <v>70</v>
      </c>
      <c r="D389">
        <f t="shared" si="30"/>
        <v>-0.70300000000000296</v>
      </c>
      <c r="E389">
        <f t="shared" si="31"/>
        <v>9.509999999999998</v>
      </c>
      <c r="F389">
        <f t="shared" si="32"/>
        <v>-6.6855300000000266</v>
      </c>
      <c r="G389">
        <f t="shared" si="33"/>
        <v>0.49420900000000417</v>
      </c>
      <c r="H389">
        <f t="shared" si="34"/>
        <v>90.440099999999958</v>
      </c>
    </row>
    <row r="390" spans="1:8" ht="16">
      <c r="A390" s="2">
        <v>389</v>
      </c>
      <c r="B390" s="2">
        <v>53</v>
      </c>
      <c r="C390" s="2">
        <v>64</v>
      </c>
      <c r="D390">
        <f t="shared" si="30"/>
        <v>2.296999999999997</v>
      </c>
      <c r="E390">
        <f t="shared" si="31"/>
        <v>3.509999999999998</v>
      </c>
      <c r="F390">
        <f t="shared" si="32"/>
        <v>8.0624699999999851</v>
      </c>
      <c r="G390">
        <f t="shared" si="33"/>
        <v>5.2762089999999864</v>
      </c>
      <c r="H390">
        <f t="shared" si="34"/>
        <v>12.320099999999986</v>
      </c>
    </row>
    <row r="391" spans="1:8" ht="16">
      <c r="A391" s="2">
        <v>390</v>
      </c>
      <c r="B391" s="2">
        <v>53</v>
      </c>
      <c r="C391" s="2">
        <v>71</v>
      </c>
      <c r="D391">
        <f t="shared" si="30"/>
        <v>2.296999999999997</v>
      </c>
      <c r="E391">
        <f t="shared" si="31"/>
        <v>10.509999999999998</v>
      </c>
      <c r="F391">
        <f t="shared" si="32"/>
        <v>24.141469999999963</v>
      </c>
      <c r="G391">
        <f t="shared" si="33"/>
        <v>5.2762089999999864</v>
      </c>
      <c r="H391">
        <f t="shared" si="34"/>
        <v>110.46009999999995</v>
      </c>
    </row>
    <row r="392" spans="1:8" ht="16">
      <c r="A392" s="2">
        <v>391</v>
      </c>
      <c r="B392" s="2">
        <v>45</v>
      </c>
      <c r="C392" s="2">
        <v>57</v>
      </c>
      <c r="D392">
        <f t="shared" si="30"/>
        <v>-5.703000000000003</v>
      </c>
      <c r="E392">
        <f t="shared" si="31"/>
        <v>-3.490000000000002</v>
      </c>
      <c r="F392">
        <f t="shared" si="32"/>
        <v>19.90347000000002</v>
      </c>
      <c r="G392">
        <f t="shared" si="33"/>
        <v>32.524209000000035</v>
      </c>
      <c r="H392">
        <f t="shared" si="34"/>
        <v>12.180100000000014</v>
      </c>
    </row>
    <row r="393" spans="1:8" ht="16">
      <c r="A393" s="2">
        <v>392</v>
      </c>
      <c r="B393" s="2">
        <v>45</v>
      </c>
      <c r="C393" s="2">
        <v>52</v>
      </c>
      <c r="D393">
        <f t="shared" si="30"/>
        <v>-5.703000000000003</v>
      </c>
      <c r="E393">
        <f t="shared" si="31"/>
        <v>-8.490000000000002</v>
      </c>
      <c r="F393">
        <f t="shared" si="32"/>
        <v>48.418470000000035</v>
      </c>
      <c r="G393">
        <f t="shared" si="33"/>
        <v>32.524209000000035</v>
      </c>
      <c r="H393">
        <f t="shared" si="34"/>
        <v>72.08010000000003</v>
      </c>
    </row>
    <row r="394" spans="1:8" ht="16">
      <c r="A394" s="2">
        <v>393</v>
      </c>
      <c r="B394" s="2">
        <v>44</v>
      </c>
      <c r="C394" s="2">
        <v>72</v>
      </c>
      <c r="D394">
        <f t="shared" si="30"/>
        <v>-6.703000000000003</v>
      </c>
      <c r="E394">
        <f t="shared" si="31"/>
        <v>11.509999999999998</v>
      </c>
      <c r="F394">
        <f t="shared" si="32"/>
        <v>-77.151530000000022</v>
      </c>
      <c r="G394">
        <f t="shared" si="33"/>
        <v>44.93020900000004</v>
      </c>
      <c r="H394">
        <f t="shared" si="34"/>
        <v>132.48009999999996</v>
      </c>
    </row>
    <row r="395" spans="1:8" ht="16">
      <c r="A395" s="2">
        <v>394</v>
      </c>
      <c r="B395" s="2">
        <v>61</v>
      </c>
      <c r="C395" s="2">
        <v>47</v>
      </c>
      <c r="D395">
        <f t="shared" si="30"/>
        <v>10.296999999999997</v>
      </c>
      <c r="E395">
        <f t="shared" si="31"/>
        <v>-13.490000000000002</v>
      </c>
      <c r="F395">
        <f t="shared" si="32"/>
        <v>-138.90652999999998</v>
      </c>
      <c r="G395">
        <f t="shared" si="33"/>
        <v>106.02820899999993</v>
      </c>
      <c r="H395">
        <f t="shared" si="34"/>
        <v>181.98010000000005</v>
      </c>
    </row>
    <row r="396" spans="1:8" ht="16">
      <c r="A396" s="2">
        <v>395</v>
      </c>
      <c r="B396" s="2">
        <v>45</v>
      </c>
      <c r="C396" s="2">
        <v>64</v>
      </c>
      <c r="D396">
        <f t="shared" si="30"/>
        <v>-5.703000000000003</v>
      </c>
      <c r="E396">
        <f t="shared" si="31"/>
        <v>3.509999999999998</v>
      </c>
      <c r="F396">
        <f t="shared" si="32"/>
        <v>-20.017530000000001</v>
      </c>
      <c r="G396">
        <f t="shared" si="33"/>
        <v>32.524209000000035</v>
      </c>
      <c r="H396">
        <f t="shared" si="34"/>
        <v>12.320099999999986</v>
      </c>
    </row>
    <row r="397" spans="1:8" ht="16">
      <c r="A397" s="2">
        <v>396</v>
      </c>
      <c r="B397" s="2">
        <v>42</v>
      </c>
      <c r="C397" s="2">
        <v>50</v>
      </c>
      <c r="D397">
        <f t="shared" si="30"/>
        <v>-8.703000000000003</v>
      </c>
      <c r="E397">
        <f t="shared" si="31"/>
        <v>-10.490000000000002</v>
      </c>
      <c r="F397">
        <f t="shared" si="32"/>
        <v>91.294470000000047</v>
      </c>
      <c r="G397">
        <f t="shared" si="33"/>
        <v>75.742209000000045</v>
      </c>
      <c r="H397">
        <f t="shared" si="34"/>
        <v>110.04010000000004</v>
      </c>
    </row>
    <row r="398" spans="1:8" ht="16">
      <c r="A398" s="2">
        <v>397</v>
      </c>
      <c r="B398" s="2">
        <v>39</v>
      </c>
      <c r="C398" s="2">
        <v>66</v>
      </c>
      <c r="D398">
        <f t="shared" si="30"/>
        <v>-11.703000000000003</v>
      </c>
      <c r="E398">
        <f t="shared" si="31"/>
        <v>5.509999999999998</v>
      </c>
      <c r="F398">
        <f t="shared" si="32"/>
        <v>-64.483529999999988</v>
      </c>
      <c r="G398">
        <f t="shared" si="33"/>
        <v>136.96020900000008</v>
      </c>
      <c r="H398">
        <f t="shared" si="34"/>
        <v>30.360099999999978</v>
      </c>
    </row>
    <row r="399" spans="1:8" ht="16">
      <c r="A399" s="2">
        <v>398</v>
      </c>
      <c r="B399" s="2">
        <v>53</v>
      </c>
      <c r="C399" s="2">
        <v>63</v>
      </c>
      <c r="D399">
        <f t="shared" si="30"/>
        <v>2.296999999999997</v>
      </c>
      <c r="E399">
        <f t="shared" si="31"/>
        <v>2.509999999999998</v>
      </c>
      <c r="F399">
        <f t="shared" si="32"/>
        <v>5.7654699999999881</v>
      </c>
      <c r="G399">
        <f t="shared" si="33"/>
        <v>5.2762089999999864</v>
      </c>
      <c r="H399">
        <f t="shared" si="34"/>
        <v>6.3000999999999898</v>
      </c>
    </row>
    <row r="400" spans="1:8" ht="16">
      <c r="A400" s="2">
        <v>399</v>
      </c>
      <c r="B400" s="2">
        <v>46</v>
      </c>
      <c r="C400" s="2">
        <v>69</v>
      </c>
      <c r="D400">
        <f t="shared" si="30"/>
        <v>-4.703000000000003</v>
      </c>
      <c r="E400">
        <f t="shared" si="31"/>
        <v>8.509999999999998</v>
      </c>
      <c r="F400">
        <f t="shared" si="32"/>
        <v>-40.022530000000017</v>
      </c>
      <c r="G400">
        <f t="shared" si="33"/>
        <v>22.118209000000029</v>
      </c>
      <c r="H400">
        <f t="shared" si="34"/>
        <v>72.420099999999962</v>
      </c>
    </row>
    <row r="401" spans="1:8" ht="16">
      <c r="A401" s="2">
        <v>400</v>
      </c>
      <c r="B401" s="2">
        <v>61</v>
      </c>
      <c r="C401" s="2">
        <v>61</v>
      </c>
      <c r="D401">
        <f t="shared" si="30"/>
        <v>10.296999999999997</v>
      </c>
      <c r="E401">
        <f t="shared" si="31"/>
        <v>0.50999999999999801</v>
      </c>
      <c r="F401">
        <f t="shared" si="32"/>
        <v>5.2514699999999781</v>
      </c>
      <c r="G401">
        <f t="shared" si="33"/>
        <v>106.02820899999993</v>
      </c>
      <c r="H401">
        <f t="shared" si="34"/>
        <v>0.26009999999999794</v>
      </c>
    </row>
    <row r="402" spans="1:8" ht="16">
      <c r="A402" s="2">
        <v>401</v>
      </c>
      <c r="B402" s="2">
        <v>38</v>
      </c>
      <c r="C402" s="2">
        <v>71</v>
      </c>
      <c r="D402">
        <f t="shared" si="30"/>
        <v>-12.703000000000003</v>
      </c>
      <c r="E402">
        <f t="shared" si="31"/>
        <v>10.509999999999998</v>
      </c>
      <c r="F402">
        <f t="shared" si="32"/>
        <v>-133.50853000000001</v>
      </c>
      <c r="G402">
        <f t="shared" si="33"/>
        <v>161.36620900000008</v>
      </c>
      <c r="H402">
        <f t="shared" si="34"/>
        <v>110.46009999999995</v>
      </c>
    </row>
    <row r="403" spans="1:8" ht="16">
      <c r="A403" s="2">
        <v>402</v>
      </c>
      <c r="B403" s="2">
        <v>56</v>
      </c>
      <c r="C403" s="2">
        <v>100</v>
      </c>
      <c r="D403">
        <f t="shared" si="30"/>
        <v>5.296999999999997</v>
      </c>
      <c r="E403">
        <f t="shared" si="31"/>
        <v>39.51</v>
      </c>
      <c r="F403">
        <f t="shared" si="32"/>
        <v>209.28446999999989</v>
      </c>
      <c r="G403">
        <f t="shared" si="33"/>
        <v>28.05820899999997</v>
      </c>
      <c r="H403">
        <f t="shared" si="34"/>
        <v>1561.0400999999999</v>
      </c>
    </row>
    <row r="404" spans="1:8" ht="16">
      <c r="A404" s="2">
        <v>403</v>
      </c>
      <c r="B404" s="2">
        <v>52</v>
      </c>
      <c r="C404" s="2">
        <v>52</v>
      </c>
      <c r="D404">
        <f t="shared" si="30"/>
        <v>1.296999999999997</v>
      </c>
      <c r="E404">
        <f t="shared" si="31"/>
        <v>-8.490000000000002</v>
      </c>
      <c r="F404">
        <f t="shared" si="32"/>
        <v>-11.011529999999977</v>
      </c>
      <c r="G404">
        <f t="shared" si="33"/>
        <v>1.6822089999999923</v>
      </c>
      <c r="H404">
        <f t="shared" si="34"/>
        <v>72.08010000000003</v>
      </c>
    </row>
    <row r="405" spans="1:8" ht="16">
      <c r="A405" s="2">
        <v>404</v>
      </c>
      <c r="B405" s="2">
        <v>47</v>
      </c>
      <c r="C405" s="2">
        <v>54</v>
      </c>
      <c r="D405">
        <f t="shared" si="30"/>
        <v>-3.703000000000003</v>
      </c>
      <c r="E405">
        <f t="shared" si="31"/>
        <v>-6.490000000000002</v>
      </c>
      <c r="F405">
        <f t="shared" si="32"/>
        <v>24.032470000000025</v>
      </c>
      <c r="G405">
        <f t="shared" si="33"/>
        <v>13.712209000000023</v>
      </c>
      <c r="H405">
        <f t="shared" si="34"/>
        <v>42.120100000000029</v>
      </c>
    </row>
    <row r="406" spans="1:8" ht="16">
      <c r="A406" s="2">
        <v>405</v>
      </c>
      <c r="B406" s="2">
        <v>36</v>
      </c>
      <c r="C406" s="2">
        <v>51</v>
      </c>
      <c r="D406">
        <f t="shared" si="30"/>
        <v>-14.703000000000003</v>
      </c>
      <c r="E406">
        <f t="shared" si="31"/>
        <v>-9.490000000000002</v>
      </c>
      <c r="F406">
        <f t="shared" si="32"/>
        <v>139.53147000000007</v>
      </c>
      <c r="G406">
        <f t="shared" si="33"/>
        <v>216.17820900000009</v>
      </c>
      <c r="H406">
        <f t="shared" si="34"/>
        <v>90.060100000000034</v>
      </c>
    </row>
    <row r="407" spans="1:8" ht="16">
      <c r="A407" s="2">
        <v>406</v>
      </c>
      <c r="B407" s="2">
        <v>46</v>
      </c>
      <c r="C407" s="2">
        <v>69</v>
      </c>
      <c r="D407">
        <f t="shared" si="30"/>
        <v>-4.703000000000003</v>
      </c>
      <c r="E407">
        <f t="shared" si="31"/>
        <v>8.509999999999998</v>
      </c>
      <c r="F407">
        <f t="shared" si="32"/>
        <v>-40.022530000000017</v>
      </c>
      <c r="G407">
        <f t="shared" si="33"/>
        <v>22.118209000000029</v>
      </c>
      <c r="H407">
        <f t="shared" si="34"/>
        <v>72.420099999999962</v>
      </c>
    </row>
    <row r="408" spans="1:8" ht="16">
      <c r="A408" s="2">
        <v>407</v>
      </c>
      <c r="B408" s="2">
        <v>69</v>
      </c>
      <c r="C408" s="2">
        <v>60</v>
      </c>
      <c r="D408">
        <f t="shared" si="30"/>
        <v>18.296999999999997</v>
      </c>
      <c r="E408">
        <f t="shared" si="31"/>
        <v>-0.49000000000000199</v>
      </c>
      <c r="F408">
        <f t="shared" si="32"/>
        <v>-8.9655300000000349</v>
      </c>
      <c r="G408">
        <f t="shared" si="33"/>
        <v>334.7802089999999</v>
      </c>
      <c r="H408">
        <f t="shared" si="34"/>
        <v>0.24010000000000195</v>
      </c>
    </row>
    <row r="409" spans="1:8" ht="16">
      <c r="A409" s="2">
        <v>408</v>
      </c>
      <c r="B409" s="2">
        <v>58</v>
      </c>
      <c r="C409" s="2">
        <v>55</v>
      </c>
      <c r="D409">
        <f t="shared" si="30"/>
        <v>7.296999999999997</v>
      </c>
      <c r="E409">
        <f t="shared" si="31"/>
        <v>-5.490000000000002</v>
      </c>
      <c r="F409">
        <f t="shared" si="32"/>
        <v>-40.06053</v>
      </c>
      <c r="G409">
        <f t="shared" si="33"/>
        <v>53.246208999999958</v>
      </c>
      <c r="H409">
        <f t="shared" si="34"/>
        <v>30.140100000000022</v>
      </c>
    </row>
    <row r="410" spans="1:8" ht="16">
      <c r="A410" s="2">
        <v>409</v>
      </c>
      <c r="B410" s="2">
        <v>54</v>
      </c>
      <c r="C410" s="2">
        <v>100</v>
      </c>
      <c r="D410">
        <f t="shared" si="30"/>
        <v>3.296999999999997</v>
      </c>
      <c r="E410">
        <f t="shared" si="31"/>
        <v>39.51</v>
      </c>
      <c r="F410">
        <f t="shared" si="32"/>
        <v>130.26446999999987</v>
      </c>
      <c r="G410">
        <f t="shared" si="33"/>
        <v>10.870208999999981</v>
      </c>
      <c r="H410">
        <f t="shared" si="34"/>
        <v>1561.0400999999999</v>
      </c>
    </row>
    <row r="411" spans="1:8" ht="16">
      <c r="A411" s="2">
        <v>410</v>
      </c>
      <c r="B411" s="2">
        <v>59</v>
      </c>
      <c r="C411" s="2">
        <v>60</v>
      </c>
      <c r="D411">
        <f t="shared" si="30"/>
        <v>8.296999999999997</v>
      </c>
      <c r="E411">
        <f t="shared" si="31"/>
        <v>-0.49000000000000199</v>
      </c>
      <c r="F411">
        <f t="shared" si="32"/>
        <v>-4.065530000000015</v>
      </c>
      <c r="G411">
        <f t="shared" si="33"/>
        <v>68.840208999999945</v>
      </c>
      <c r="H411">
        <f t="shared" si="34"/>
        <v>0.24010000000000195</v>
      </c>
    </row>
    <row r="412" spans="1:8" ht="16">
      <c r="A412" s="2">
        <v>411</v>
      </c>
      <c r="B412" s="2">
        <v>37</v>
      </c>
      <c r="C412" s="2">
        <v>64</v>
      </c>
      <c r="D412">
        <f t="shared" si="30"/>
        <v>-13.703000000000003</v>
      </c>
      <c r="E412">
        <f t="shared" si="31"/>
        <v>3.509999999999998</v>
      </c>
      <c r="F412">
        <f t="shared" si="32"/>
        <v>-48.097529999999985</v>
      </c>
      <c r="G412">
        <f t="shared" si="33"/>
        <v>187.77220900000009</v>
      </c>
      <c r="H412">
        <f t="shared" si="34"/>
        <v>12.320099999999986</v>
      </c>
    </row>
    <row r="413" spans="1:8" ht="16">
      <c r="A413" s="2">
        <v>412</v>
      </c>
      <c r="B413" s="2">
        <v>62</v>
      </c>
      <c r="C413" s="2">
        <v>56</v>
      </c>
      <c r="D413">
        <f t="shared" si="30"/>
        <v>11.296999999999997</v>
      </c>
      <c r="E413">
        <f t="shared" si="31"/>
        <v>-4.490000000000002</v>
      </c>
      <c r="F413">
        <f t="shared" si="32"/>
        <v>-50.723530000000011</v>
      </c>
      <c r="G413">
        <f t="shared" si="33"/>
        <v>127.62220899999993</v>
      </c>
      <c r="H413">
        <f t="shared" si="34"/>
        <v>20.160100000000018</v>
      </c>
    </row>
    <row r="414" spans="1:8" ht="16">
      <c r="A414" s="2">
        <v>413</v>
      </c>
      <c r="B414" s="2">
        <v>55</v>
      </c>
      <c r="C414" s="2">
        <v>70</v>
      </c>
      <c r="D414">
        <f t="shared" si="30"/>
        <v>4.296999999999997</v>
      </c>
      <c r="E414">
        <f t="shared" si="31"/>
        <v>9.509999999999998</v>
      </c>
      <c r="F414">
        <f t="shared" si="32"/>
        <v>40.864469999999962</v>
      </c>
      <c r="G414">
        <f t="shared" si="33"/>
        <v>18.464208999999975</v>
      </c>
      <c r="H414">
        <f t="shared" si="34"/>
        <v>90.440099999999958</v>
      </c>
    </row>
    <row r="415" spans="1:8" ht="16">
      <c r="A415" s="2">
        <v>414</v>
      </c>
      <c r="B415" s="2">
        <v>62</v>
      </c>
      <c r="C415" s="2">
        <v>63</v>
      </c>
      <c r="D415">
        <f t="shared" si="30"/>
        <v>11.296999999999997</v>
      </c>
      <c r="E415">
        <f t="shared" si="31"/>
        <v>2.509999999999998</v>
      </c>
      <c r="F415">
        <f t="shared" si="32"/>
        <v>28.355469999999968</v>
      </c>
      <c r="G415">
        <f t="shared" si="33"/>
        <v>127.62220899999993</v>
      </c>
      <c r="H415">
        <f t="shared" si="34"/>
        <v>6.3000999999999898</v>
      </c>
    </row>
    <row r="416" spans="1:8" ht="16">
      <c r="A416" s="2">
        <v>415</v>
      </c>
      <c r="B416" s="2">
        <v>47</v>
      </c>
      <c r="C416" s="2">
        <v>56</v>
      </c>
      <c r="D416">
        <f t="shared" si="30"/>
        <v>-3.703000000000003</v>
      </c>
      <c r="E416">
        <f t="shared" si="31"/>
        <v>-4.490000000000002</v>
      </c>
      <c r="F416">
        <f t="shared" si="32"/>
        <v>16.626470000000019</v>
      </c>
      <c r="G416">
        <f t="shared" si="33"/>
        <v>13.712209000000023</v>
      </c>
      <c r="H416">
        <f t="shared" si="34"/>
        <v>20.160100000000018</v>
      </c>
    </row>
    <row r="417" spans="1:8" ht="16">
      <c r="A417" s="2">
        <v>416</v>
      </c>
      <c r="B417" s="2">
        <v>66</v>
      </c>
      <c r="C417" s="2">
        <v>41</v>
      </c>
      <c r="D417">
        <f t="shared" si="30"/>
        <v>15.296999999999997</v>
      </c>
      <c r="E417">
        <f t="shared" si="31"/>
        <v>-19.490000000000002</v>
      </c>
      <c r="F417">
        <f t="shared" si="32"/>
        <v>-298.13852999999995</v>
      </c>
      <c r="G417">
        <f t="shared" si="33"/>
        <v>233.99820899999992</v>
      </c>
      <c r="H417">
        <f t="shared" si="34"/>
        <v>379.8601000000001</v>
      </c>
    </row>
    <row r="418" spans="1:8" ht="16">
      <c r="A418" s="2">
        <v>417</v>
      </c>
      <c r="B418" s="2">
        <v>46</v>
      </c>
      <c r="C418" s="2">
        <v>43</v>
      </c>
      <c r="D418">
        <f t="shared" si="30"/>
        <v>-4.703000000000003</v>
      </c>
      <c r="E418">
        <f t="shared" si="31"/>
        <v>-17.490000000000002</v>
      </c>
      <c r="F418">
        <f t="shared" si="32"/>
        <v>82.255470000000059</v>
      </c>
      <c r="G418">
        <f t="shared" si="33"/>
        <v>22.118209000000029</v>
      </c>
      <c r="H418">
        <f t="shared" si="34"/>
        <v>305.90010000000007</v>
      </c>
    </row>
    <row r="419" spans="1:8" ht="16">
      <c r="A419" s="2">
        <v>418</v>
      </c>
      <c r="B419" s="2">
        <v>41</v>
      </c>
      <c r="C419" s="2">
        <v>53</v>
      </c>
      <c r="D419">
        <f t="shared" si="30"/>
        <v>-9.703000000000003</v>
      </c>
      <c r="E419">
        <f t="shared" si="31"/>
        <v>-7.490000000000002</v>
      </c>
      <c r="F419">
        <f t="shared" si="32"/>
        <v>72.675470000000047</v>
      </c>
      <c r="G419">
        <f t="shared" si="33"/>
        <v>94.148209000000051</v>
      </c>
      <c r="H419">
        <f t="shared" si="34"/>
        <v>56.100100000000033</v>
      </c>
    </row>
    <row r="420" spans="1:8" ht="16">
      <c r="A420" s="2">
        <v>419</v>
      </c>
      <c r="B420" s="2">
        <v>38</v>
      </c>
      <c r="C420" s="2">
        <v>69</v>
      </c>
      <c r="D420">
        <f t="shared" si="30"/>
        <v>-12.703000000000003</v>
      </c>
      <c r="E420">
        <f t="shared" si="31"/>
        <v>8.509999999999998</v>
      </c>
      <c r="F420">
        <f t="shared" si="32"/>
        <v>-108.10253</v>
      </c>
      <c r="G420">
        <f t="shared" si="33"/>
        <v>161.36620900000008</v>
      </c>
      <c r="H420">
        <f t="shared" si="34"/>
        <v>72.420099999999962</v>
      </c>
    </row>
    <row r="421" spans="1:8" ht="16">
      <c r="A421" s="2">
        <v>420</v>
      </c>
      <c r="B421" s="2">
        <v>59</v>
      </c>
      <c r="C421" s="2">
        <v>56</v>
      </c>
      <c r="D421">
        <f t="shared" si="30"/>
        <v>8.296999999999997</v>
      </c>
      <c r="E421">
        <f t="shared" si="31"/>
        <v>-4.490000000000002</v>
      </c>
      <c r="F421">
        <f t="shared" si="32"/>
        <v>-37.253530000000005</v>
      </c>
      <c r="G421">
        <f t="shared" si="33"/>
        <v>68.840208999999945</v>
      </c>
      <c r="H421">
        <f t="shared" si="34"/>
        <v>20.160100000000018</v>
      </c>
    </row>
    <row r="422" spans="1:8" ht="16">
      <c r="A422" s="2">
        <v>421</v>
      </c>
      <c r="B422" s="2">
        <v>50</v>
      </c>
      <c r="C422" s="2">
        <v>75</v>
      </c>
      <c r="D422">
        <f t="shared" si="30"/>
        <v>-0.70300000000000296</v>
      </c>
      <c r="E422">
        <f t="shared" si="31"/>
        <v>14.509999999999998</v>
      </c>
      <c r="F422">
        <f t="shared" si="32"/>
        <v>-10.200530000000041</v>
      </c>
      <c r="G422">
        <f t="shared" si="33"/>
        <v>0.49420900000000417</v>
      </c>
      <c r="H422">
        <f t="shared" si="34"/>
        <v>210.54009999999994</v>
      </c>
    </row>
    <row r="423" spans="1:8" ht="16">
      <c r="A423" s="2">
        <v>422</v>
      </c>
      <c r="B423" s="2">
        <v>44</v>
      </c>
      <c r="C423" s="2">
        <v>73</v>
      </c>
      <c r="D423">
        <f t="shared" si="30"/>
        <v>-6.703000000000003</v>
      </c>
      <c r="E423">
        <f t="shared" si="31"/>
        <v>12.509999999999998</v>
      </c>
      <c r="F423">
        <f t="shared" si="32"/>
        <v>-83.854530000000025</v>
      </c>
      <c r="G423">
        <f t="shared" si="33"/>
        <v>44.93020900000004</v>
      </c>
      <c r="H423">
        <f t="shared" si="34"/>
        <v>156.50009999999995</v>
      </c>
    </row>
    <row r="424" spans="1:8" ht="16">
      <c r="A424" s="2">
        <v>423</v>
      </c>
      <c r="B424" s="2">
        <v>40</v>
      </c>
      <c r="C424" s="2">
        <v>62</v>
      </c>
      <c r="D424">
        <f t="shared" si="30"/>
        <v>-10.703000000000003</v>
      </c>
      <c r="E424">
        <f t="shared" si="31"/>
        <v>1.509999999999998</v>
      </c>
      <c r="F424">
        <f t="shared" si="32"/>
        <v>-16.161529999999985</v>
      </c>
      <c r="G424">
        <f t="shared" si="33"/>
        <v>114.55420900000006</v>
      </c>
      <c r="H424">
        <f t="shared" si="34"/>
        <v>2.2800999999999938</v>
      </c>
    </row>
    <row r="425" spans="1:8" ht="16">
      <c r="A425" s="2">
        <v>424</v>
      </c>
      <c r="B425" s="2">
        <v>52</v>
      </c>
      <c r="C425" s="2">
        <v>63</v>
      </c>
      <c r="D425">
        <f t="shared" si="30"/>
        <v>1.296999999999997</v>
      </c>
      <c r="E425">
        <f t="shared" si="31"/>
        <v>2.509999999999998</v>
      </c>
      <c r="F425">
        <f t="shared" si="32"/>
        <v>3.2554699999999901</v>
      </c>
      <c r="G425">
        <f t="shared" si="33"/>
        <v>1.6822089999999923</v>
      </c>
      <c r="H425">
        <f t="shared" si="34"/>
        <v>6.3000999999999898</v>
      </c>
    </row>
    <row r="426" spans="1:8" ht="16">
      <c r="A426" s="2">
        <v>425</v>
      </c>
      <c r="B426" s="2">
        <v>43</v>
      </c>
      <c r="C426" s="2">
        <v>57</v>
      </c>
      <c r="D426">
        <f t="shared" si="30"/>
        <v>-7.703000000000003</v>
      </c>
      <c r="E426">
        <f t="shared" si="31"/>
        <v>-3.490000000000002</v>
      </c>
      <c r="F426">
        <f t="shared" si="32"/>
        <v>26.883470000000024</v>
      </c>
      <c r="G426">
        <f t="shared" si="33"/>
        <v>59.336209000000046</v>
      </c>
      <c r="H426">
        <f t="shared" si="34"/>
        <v>12.180100000000014</v>
      </c>
    </row>
    <row r="427" spans="1:8" ht="16">
      <c r="A427" s="2">
        <v>426</v>
      </c>
      <c r="B427" s="2">
        <v>53</v>
      </c>
      <c r="C427" s="2">
        <v>50</v>
      </c>
      <c r="D427">
        <f t="shared" si="30"/>
        <v>2.296999999999997</v>
      </c>
      <c r="E427">
        <f t="shared" si="31"/>
        <v>-10.490000000000002</v>
      </c>
      <c r="F427">
        <f t="shared" si="32"/>
        <v>-24.095529999999975</v>
      </c>
      <c r="G427">
        <f t="shared" si="33"/>
        <v>5.2762089999999864</v>
      </c>
      <c r="H427">
        <f t="shared" si="34"/>
        <v>110.04010000000004</v>
      </c>
    </row>
    <row r="428" spans="1:8" ht="16">
      <c r="A428" s="2">
        <v>427</v>
      </c>
      <c r="B428" s="2">
        <v>35</v>
      </c>
      <c r="C428" s="2">
        <v>51</v>
      </c>
      <c r="D428">
        <f t="shared" si="30"/>
        <v>-15.703000000000003</v>
      </c>
      <c r="E428">
        <f t="shared" si="31"/>
        <v>-9.490000000000002</v>
      </c>
      <c r="F428">
        <f t="shared" si="32"/>
        <v>149.02147000000005</v>
      </c>
      <c r="G428">
        <f t="shared" si="33"/>
        <v>246.5842090000001</v>
      </c>
      <c r="H428">
        <f t="shared" si="34"/>
        <v>90.060100000000034</v>
      </c>
    </row>
    <row r="429" spans="1:8" ht="16">
      <c r="A429" s="2">
        <v>428</v>
      </c>
      <c r="B429" s="2">
        <v>33</v>
      </c>
      <c r="C429" s="2">
        <v>39</v>
      </c>
      <c r="D429">
        <f t="shared" si="30"/>
        <v>-17.703000000000003</v>
      </c>
      <c r="E429">
        <f t="shared" si="31"/>
        <v>-21.490000000000002</v>
      </c>
      <c r="F429">
        <f t="shared" si="32"/>
        <v>380.43747000000008</v>
      </c>
      <c r="G429">
        <f t="shared" si="33"/>
        <v>313.39620900000011</v>
      </c>
      <c r="H429">
        <f t="shared" si="34"/>
        <v>461.82010000000008</v>
      </c>
    </row>
    <row r="430" spans="1:8" ht="16">
      <c r="A430" s="2">
        <v>429</v>
      </c>
      <c r="B430" s="2">
        <v>65</v>
      </c>
      <c r="C430" s="2">
        <v>69</v>
      </c>
      <c r="D430">
        <f t="shared" si="30"/>
        <v>14.296999999999997</v>
      </c>
      <c r="E430">
        <f t="shared" si="31"/>
        <v>8.509999999999998</v>
      </c>
      <c r="F430">
        <f t="shared" si="32"/>
        <v>121.66746999999995</v>
      </c>
      <c r="G430">
        <f t="shared" si="33"/>
        <v>204.40420899999992</v>
      </c>
      <c r="H430">
        <f t="shared" si="34"/>
        <v>72.420099999999962</v>
      </c>
    </row>
    <row r="431" spans="1:8" ht="16">
      <c r="A431" s="2">
        <v>430</v>
      </c>
      <c r="B431" s="2">
        <v>27</v>
      </c>
      <c r="C431" s="2">
        <v>62</v>
      </c>
      <c r="D431">
        <f t="shared" si="30"/>
        <v>-23.703000000000003</v>
      </c>
      <c r="E431">
        <f t="shared" si="31"/>
        <v>1.509999999999998</v>
      </c>
      <c r="F431">
        <f t="shared" si="32"/>
        <v>-35.791529999999959</v>
      </c>
      <c r="G431">
        <f t="shared" si="33"/>
        <v>561.83220900000015</v>
      </c>
      <c r="H431">
        <f t="shared" si="34"/>
        <v>2.2800999999999938</v>
      </c>
    </row>
    <row r="432" spans="1:8" ht="16">
      <c r="A432" s="2">
        <v>431</v>
      </c>
      <c r="B432" s="2">
        <v>38</v>
      </c>
      <c r="C432" s="2">
        <v>47</v>
      </c>
      <c r="D432">
        <f t="shared" si="30"/>
        <v>-12.703000000000003</v>
      </c>
      <c r="E432">
        <f t="shared" si="31"/>
        <v>-13.490000000000002</v>
      </c>
      <c r="F432">
        <f t="shared" si="32"/>
        <v>171.36347000000006</v>
      </c>
      <c r="G432">
        <f t="shared" si="33"/>
        <v>161.36620900000008</v>
      </c>
      <c r="H432">
        <f t="shared" si="34"/>
        <v>181.98010000000005</v>
      </c>
    </row>
    <row r="433" spans="1:8" ht="16">
      <c r="A433" s="2">
        <v>432</v>
      </c>
      <c r="B433" s="2">
        <v>48</v>
      </c>
      <c r="C433" s="2">
        <v>67</v>
      </c>
      <c r="D433">
        <f t="shared" si="30"/>
        <v>-2.703000000000003</v>
      </c>
      <c r="E433">
        <f t="shared" si="31"/>
        <v>6.509999999999998</v>
      </c>
      <c r="F433">
        <f t="shared" si="32"/>
        <v>-17.596530000000016</v>
      </c>
      <c r="G433">
        <f t="shared" si="33"/>
        <v>7.3062090000000159</v>
      </c>
      <c r="H433">
        <f t="shared" si="34"/>
        <v>42.380099999999977</v>
      </c>
    </row>
    <row r="434" spans="1:8" ht="16">
      <c r="A434" s="2">
        <v>433</v>
      </c>
      <c r="B434" s="2">
        <v>44</v>
      </c>
      <c r="C434" s="2">
        <v>100</v>
      </c>
      <c r="D434">
        <f t="shared" si="30"/>
        <v>-6.703000000000003</v>
      </c>
      <c r="E434">
        <f t="shared" si="31"/>
        <v>39.51</v>
      </c>
      <c r="F434">
        <f t="shared" si="32"/>
        <v>-264.83553000000012</v>
      </c>
      <c r="G434">
        <f t="shared" si="33"/>
        <v>44.93020900000004</v>
      </c>
      <c r="H434">
        <f t="shared" si="34"/>
        <v>1561.0400999999999</v>
      </c>
    </row>
    <row r="435" spans="1:8" ht="16">
      <c r="A435" s="2">
        <v>434</v>
      </c>
      <c r="B435" s="2">
        <v>23</v>
      </c>
      <c r="C435" s="2">
        <v>67</v>
      </c>
      <c r="D435">
        <f t="shared" si="30"/>
        <v>-27.703000000000003</v>
      </c>
      <c r="E435">
        <f t="shared" si="31"/>
        <v>6.509999999999998</v>
      </c>
      <c r="F435">
        <f t="shared" si="32"/>
        <v>-180.34652999999997</v>
      </c>
      <c r="G435">
        <f t="shared" si="33"/>
        <v>767.45620900000017</v>
      </c>
      <c r="H435">
        <f t="shared" si="34"/>
        <v>42.380099999999977</v>
      </c>
    </row>
    <row r="436" spans="1:8" ht="16">
      <c r="A436" s="2">
        <v>435</v>
      </c>
      <c r="B436" s="2">
        <v>52</v>
      </c>
      <c r="C436" s="2">
        <v>69</v>
      </c>
      <c r="D436">
        <f t="shared" si="30"/>
        <v>1.296999999999997</v>
      </c>
      <c r="E436">
        <f t="shared" si="31"/>
        <v>8.509999999999998</v>
      </c>
      <c r="F436">
        <f t="shared" si="32"/>
        <v>11.037469999999972</v>
      </c>
      <c r="G436">
        <f t="shared" si="33"/>
        <v>1.6822089999999923</v>
      </c>
      <c r="H436">
        <f t="shared" si="34"/>
        <v>72.420099999999962</v>
      </c>
    </row>
    <row r="437" spans="1:8" ht="16">
      <c r="A437" s="2">
        <v>436</v>
      </c>
      <c r="B437" s="2">
        <v>46</v>
      </c>
      <c r="C437" s="2">
        <v>62</v>
      </c>
      <c r="D437">
        <f t="shared" si="30"/>
        <v>-4.703000000000003</v>
      </c>
      <c r="E437">
        <f t="shared" si="31"/>
        <v>1.509999999999998</v>
      </c>
      <c r="F437">
        <f t="shared" si="32"/>
        <v>-7.101529999999995</v>
      </c>
      <c r="G437">
        <f t="shared" si="33"/>
        <v>22.118209000000029</v>
      </c>
      <c r="H437">
        <f t="shared" si="34"/>
        <v>2.2800999999999938</v>
      </c>
    </row>
    <row r="438" spans="1:8" ht="16">
      <c r="A438" s="2">
        <v>437</v>
      </c>
      <c r="B438" s="2">
        <v>21</v>
      </c>
      <c r="C438" s="2">
        <v>61</v>
      </c>
      <c r="D438">
        <f t="shared" si="30"/>
        <v>-29.703000000000003</v>
      </c>
      <c r="E438">
        <f t="shared" si="31"/>
        <v>0.50999999999999801</v>
      </c>
      <c r="F438">
        <f t="shared" si="32"/>
        <v>-15.148529999999942</v>
      </c>
      <c r="G438">
        <f t="shared" si="33"/>
        <v>882.26820900000018</v>
      </c>
      <c r="H438">
        <f t="shared" si="34"/>
        <v>0.26009999999999794</v>
      </c>
    </row>
    <row r="439" spans="1:8" ht="16">
      <c r="A439" s="2">
        <v>438</v>
      </c>
      <c r="B439" s="2">
        <v>53</v>
      </c>
      <c r="C439" s="2">
        <v>55</v>
      </c>
      <c r="D439">
        <f t="shared" si="30"/>
        <v>2.296999999999997</v>
      </c>
      <c r="E439">
        <f t="shared" si="31"/>
        <v>-5.490000000000002</v>
      </c>
      <c r="F439">
        <f t="shared" si="32"/>
        <v>-12.610529999999988</v>
      </c>
      <c r="G439">
        <f t="shared" si="33"/>
        <v>5.2762089999999864</v>
      </c>
      <c r="H439">
        <f t="shared" si="34"/>
        <v>30.140100000000022</v>
      </c>
    </row>
    <row r="440" spans="1:8" ht="16">
      <c r="A440" s="2">
        <v>439</v>
      </c>
      <c r="B440" s="2">
        <v>58</v>
      </c>
      <c r="C440" s="2">
        <v>63</v>
      </c>
      <c r="D440">
        <f t="shared" si="30"/>
        <v>7.296999999999997</v>
      </c>
      <c r="E440">
        <f t="shared" si="31"/>
        <v>2.509999999999998</v>
      </c>
      <c r="F440">
        <f t="shared" si="32"/>
        <v>18.315469999999976</v>
      </c>
      <c r="G440">
        <f t="shared" si="33"/>
        <v>53.246208999999958</v>
      </c>
      <c r="H440">
        <f t="shared" si="34"/>
        <v>6.3000999999999898</v>
      </c>
    </row>
    <row r="441" spans="1:8" ht="16">
      <c r="A441" s="2">
        <v>440</v>
      </c>
      <c r="B441" s="2">
        <v>63</v>
      </c>
      <c r="C441" s="2">
        <v>77</v>
      </c>
      <c r="D441">
        <f t="shared" si="30"/>
        <v>12.296999999999997</v>
      </c>
      <c r="E441">
        <f t="shared" si="31"/>
        <v>16.509999999999998</v>
      </c>
      <c r="F441">
        <f t="shared" si="32"/>
        <v>203.02346999999992</v>
      </c>
      <c r="G441">
        <f t="shared" si="33"/>
        <v>151.21620899999994</v>
      </c>
      <c r="H441">
        <f t="shared" si="34"/>
        <v>272.58009999999996</v>
      </c>
    </row>
    <row r="442" spans="1:8" ht="16">
      <c r="A442" s="2">
        <v>441</v>
      </c>
      <c r="B442" s="2">
        <v>49</v>
      </c>
      <c r="C442" s="2">
        <v>69</v>
      </c>
      <c r="D442">
        <f t="shared" si="30"/>
        <v>-1.703000000000003</v>
      </c>
      <c r="E442">
        <f t="shared" si="31"/>
        <v>8.509999999999998</v>
      </c>
      <c r="F442">
        <f t="shared" si="32"/>
        <v>-14.492530000000022</v>
      </c>
      <c r="G442">
        <f t="shared" si="33"/>
        <v>2.90020900000001</v>
      </c>
      <c r="H442">
        <f t="shared" si="34"/>
        <v>72.420099999999962</v>
      </c>
    </row>
    <row r="443" spans="1:8" ht="16">
      <c r="A443" s="2">
        <v>442</v>
      </c>
      <c r="B443" s="2">
        <v>56</v>
      </c>
      <c r="C443" s="2">
        <v>100</v>
      </c>
      <c r="D443">
        <f t="shared" si="30"/>
        <v>5.296999999999997</v>
      </c>
      <c r="E443">
        <f t="shared" si="31"/>
        <v>39.51</v>
      </c>
      <c r="F443">
        <f t="shared" si="32"/>
        <v>209.28446999999989</v>
      </c>
      <c r="G443">
        <f t="shared" si="33"/>
        <v>28.05820899999997</v>
      </c>
      <c r="H443">
        <f t="shared" si="34"/>
        <v>1561.0400999999999</v>
      </c>
    </row>
    <row r="444" spans="1:8" ht="16">
      <c r="A444" s="2">
        <v>443</v>
      </c>
      <c r="B444" s="2">
        <v>62</v>
      </c>
      <c r="C444" s="2">
        <v>79</v>
      </c>
      <c r="D444">
        <f t="shared" si="30"/>
        <v>11.296999999999997</v>
      </c>
      <c r="E444">
        <f t="shared" si="31"/>
        <v>18.509999999999998</v>
      </c>
      <c r="F444">
        <f t="shared" si="32"/>
        <v>209.10746999999992</v>
      </c>
      <c r="G444">
        <f t="shared" si="33"/>
        <v>127.62220899999993</v>
      </c>
      <c r="H444">
        <f t="shared" si="34"/>
        <v>342.62009999999992</v>
      </c>
    </row>
    <row r="445" spans="1:8" ht="16">
      <c r="A445" s="2">
        <v>444</v>
      </c>
      <c r="B445" s="2">
        <v>54</v>
      </c>
      <c r="C445" s="2">
        <v>67</v>
      </c>
      <c r="D445">
        <f t="shared" si="30"/>
        <v>3.296999999999997</v>
      </c>
      <c r="E445">
        <f t="shared" si="31"/>
        <v>6.509999999999998</v>
      </c>
      <c r="F445">
        <f t="shared" si="32"/>
        <v>21.463469999999973</v>
      </c>
      <c r="G445">
        <f t="shared" si="33"/>
        <v>10.870208999999981</v>
      </c>
      <c r="H445">
        <f t="shared" si="34"/>
        <v>42.380099999999977</v>
      </c>
    </row>
    <row r="446" spans="1:8" ht="16">
      <c r="A446" s="2">
        <v>445</v>
      </c>
      <c r="B446" s="2">
        <v>54</v>
      </c>
      <c r="C446" s="2">
        <v>68</v>
      </c>
      <c r="D446">
        <f t="shared" si="30"/>
        <v>3.296999999999997</v>
      </c>
      <c r="E446">
        <f t="shared" si="31"/>
        <v>7.509999999999998</v>
      </c>
      <c r="F446">
        <f t="shared" si="32"/>
        <v>24.76046999999997</v>
      </c>
      <c r="G446">
        <f t="shared" si="33"/>
        <v>10.870208999999981</v>
      </c>
      <c r="H446">
        <f t="shared" si="34"/>
        <v>56.400099999999973</v>
      </c>
    </row>
    <row r="447" spans="1:8" ht="16">
      <c r="A447" s="2">
        <v>446</v>
      </c>
      <c r="B447" s="2">
        <v>68</v>
      </c>
      <c r="C447" s="2">
        <v>51</v>
      </c>
      <c r="D447">
        <f t="shared" si="30"/>
        <v>17.296999999999997</v>
      </c>
      <c r="E447">
        <f t="shared" si="31"/>
        <v>-9.490000000000002</v>
      </c>
      <c r="F447">
        <f t="shared" si="32"/>
        <v>-164.14852999999999</v>
      </c>
      <c r="G447">
        <f t="shared" si="33"/>
        <v>299.18620899999991</v>
      </c>
      <c r="H447">
        <f t="shared" si="34"/>
        <v>90.060100000000034</v>
      </c>
    </row>
    <row r="448" spans="1:8" ht="16">
      <c r="A448" s="2">
        <v>447</v>
      </c>
      <c r="B448" s="2">
        <v>46</v>
      </c>
      <c r="C448" s="2">
        <v>44</v>
      </c>
      <c r="D448">
        <f t="shared" si="30"/>
        <v>-4.703000000000003</v>
      </c>
      <c r="E448">
        <f t="shared" si="31"/>
        <v>-16.490000000000002</v>
      </c>
      <c r="F448">
        <f t="shared" si="32"/>
        <v>77.552470000000056</v>
      </c>
      <c r="G448">
        <f t="shared" si="33"/>
        <v>22.118209000000029</v>
      </c>
      <c r="H448">
        <f t="shared" si="34"/>
        <v>271.92010000000005</v>
      </c>
    </row>
    <row r="449" spans="1:8" ht="16">
      <c r="A449" s="2">
        <v>448</v>
      </c>
      <c r="B449" s="2">
        <v>42</v>
      </c>
      <c r="C449" s="2">
        <v>69</v>
      </c>
      <c r="D449">
        <f t="shared" si="30"/>
        <v>-8.703000000000003</v>
      </c>
      <c r="E449">
        <f t="shared" si="31"/>
        <v>8.509999999999998</v>
      </c>
      <c r="F449">
        <f t="shared" si="32"/>
        <v>-74.06253000000001</v>
      </c>
      <c r="G449">
        <f t="shared" si="33"/>
        <v>75.742209000000045</v>
      </c>
      <c r="H449">
        <f t="shared" si="34"/>
        <v>72.420099999999962</v>
      </c>
    </row>
    <row r="450" spans="1:8" ht="16">
      <c r="A450" s="2">
        <v>449</v>
      </c>
      <c r="B450" s="2">
        <v>61</v>
      </c>
      <c r="C450" s="2">
        <v>59</v>
      </c>
      <c r="D450">
        <f t="shared" si="30"/>
        <v>10.296999999999997</v>
      </c>
      <c r="E450">
        <f t="shared" si="31"/>
        <v>-1.490000000000002</v>
      </c>
      <c r="F450">
        <f t="shared" si="32"/>
        <v>-15.342530000000016</v>
      </c>
      <c r="G450">
        <f t="shared" si="33"/>
        <v>106.02820899999993</v>
      </c>
      <c r="H450">
        <f t="shared" si="34"/>
        <v>2.2201000000000057</v>
      </c>
    </row>
    <row r="451" spans="1:8" ht="16">
      <c r="A451" s="2">
        <v>450</v>
      </c>
      <c r="B451" s="2">
        <v>43</v>
      </c>
      <c r="C451" s="2">
        <v>61</v>
      </c>
      <c r="D451">
        <f t="shared" ref="D451:D514" si="35">B451-$K$2</f>
        <v>-7.703000000000003</v>
      </c>
      <c r="E451">
        <f t="shared" ref="E451:E514" si="36">C451-$K$3</f>
        <v>0.50999999999999801</v>
      </c>
      <c r="F451">
        <f t="shared" ref="F451:F514" si="37">D451*E451</f>
        <v>-3.9285299999999861</v>
      </c>
      <c r="G451">
        <f t="shared" ref="G451:G514" si="38">D451^2</f>
        <v>59.336209000000046</v>
      </c>
      <c r="H451">
        <f t="shared" ref="H451:H514" si="39">E451^2</f>
        <v>0.26009999999999794</v>
      </c>
    </row>
    <row r="452" spans="1:8" ht="16">
      <c r="A452" s="2">
        <v>451</v>
      </c>
      <c r="B452" s="2">
        <v>45</v>
      </c>
      <c r="C452" s="2">
        <v>50</v>
      </c>
      <c r="D452">
        <f t="shared" si="35"/>
        <v>-5.703000000000003</v>
      </c>
      <c r="E452">
        <f t="shared" si="36"/>
        <v>-10.490000000000002</v>
      </c>
      <c r="F452">
        <f t="shared" si="37"/>
        <v>59.824470000000041</v>
      </c>
      <c r="G452">
        <f t="shared" si="38"/>
        <v>32.524209000000035</v>
      </c>
      <c r="H452">
        <f t="shared" si="39"/>
        <v>110.04010000000004</v>
      </c>
    </row>
    <row r="453" spans="1:8" ht="16">
      <c r="A453" s="2">
        <v>452</v>
      </c>
      <c r="B453" s="2">
        <v>60</v>
      </c>
      <c r="C453" s="2">
        <v>53</v>
      </c>
      <c r="D453">
        <f t="shared" si="35"/>
        <v>9.296999999999997</v>
      </c>
      <c r="E453">
        <f t="shared" si="36"/>
        <v>-7.490000000000002</v>
      </c>
      <c r="F453">
        <f t="shared" si="37"/>
        <v>-69.634529999999998</v>
      </c>
      <c r="G453">
        <f t="shared" si="38"/>
        <v>86.434208999999939</v>
      </c>
      <c r="H453">
        <f t="shared" si="39"/>
        <v>56.100100000000033</v>
      </c>
    </row>
    <row r="454" spans="1:8" ht="16">
      <c r="A454" s="2">
        <v>453</v>
      </c>
      <c r="B454" s="2">
        <v>50</v>
      </c>
      <c r="C454" s="2">
        <v>49</v>
      </c>
      <c r="D454">
        <f t="shared" si="35"/>
        <v>-0.70300000000000296</v>
      </c>
      <c r="E454">
        <f t="shared" si="36"/>
        <v>-11.490000000000002</v>
      </c>
      <c r="F454">
        <f t="shared" si="37"/>
        <v>8.0774700000000355</v>
      </c>
      <c r="G454">
        <f t="shared" si="38"/>
        <v>0.49420900000000417</v>
      </c>
      <c r="H454">
        <f t="shared" si="39"/>
        <v>132.02010000000004</v>
      </c>
    </row>
    <row r="455" spans="1:8" ht="16">
      <c r="A455" s="2">
        <v>454</v>
      </c>
      <c r="B455" s="2">
        <v>50</v>
      </c>
      <c r="C455" s="2">
        <v>70</v>
      </c>
      <c r="D455">
        <f t="shared" si="35"/>
        <v>-0.70300000000000296</v>
      </c>
      <c r="E455">
        <f t="shared" si="36"/>
        <v>9.509999999999998</v>
      </c>
      <c r="F455">
        <f t="shared" si="37"/>
        <v>-6.6855300000000266</v>
      </c>
      <c r="G455">
        <f t="shared" si="38"/>
        <v>0.49420900000000417</v>
      </c>
      <c r="H455">
        <f t="shared" si="39"/>
        <v>90.440099999999958</v>
      </c>
    </row>
    <row r="456" spans="1:8" ht="16">
      <c r="A456" s="2">
        <v>455</v>
      </c>
      <c r="B456" s="2">
        <v>51</v>
      </c>
      <c r="C456" s="2">
        <v>61</v>
      </c>
      <c r="D456">
        <f t="shared" si="35"/>
        <v>0.29699999999999704</v>
      </c>
      <c r="E456">
        <f t="shared" si="36"/>
        <v>0.50999999999999801</v>
      </c>
      <c r="F456">
        <f t="shared" si="37"/>
        <v>0.15146999999999791</v>
      </c>
      <c r="G456">
        <f t="shared" si="38"/>
        <v>8.8208999999998247E-2</v>
      </c>
      <c r="H456">
        <f t="shared" si="39"/>
        <v>0.26009999999999794</v>
      </c>
    </row>
    <row r="457" spans="1:8" ht="16">
      <c r="A457" s="2">
        <v>456</v>
      </c>
      <c r="B457" s="2">
        <v>32</v>
      </c>
      <c r="C457" s="2">
        <v>40</v>
      </c>
      <c r="D457">
        <f t="shared" si="35"/>
        <v>-18.703000000000003</v>
      </c>
      <c r="E457">
        <f t="shared" si="36"/>
        <v>-20.490000000000002</v>
      </c>
      <c r="F457">
        <f t="shared" si="37"/>
        <v>383.22447000000011</v>
      </c>
      <c r="G457">
        <f t="shared" si="38"/>
        <v>349.80220900000012</v>
      </c>
      <c r="H457">
        <f t="shared" si="39"/>
        <v>419.84010000000006</v>
      </c>
    </row>
    <row r="458" spans="1:8" ht="16">
      <c r="A458" s="2">
        <v>457</v>
      </c>
      <c r="B458" s="2">
        <v>60</v>
      </c>
      <c r="C458" s="2">
        <v>73</v>
      </c>
      <c r="D458">
        <f t="shared" si="35"/>
        <v>9.296999999999997</v>
      </c>
      <c r="E458">
        <f t="shared" si="36"/>
        <v>12.509999999999998</v>
      </c>
      <c r="F458">
        <f t="shared" si="37"/>
        <v>116.30546999999994</v>
      </c>
      <c r="G458">
        <f t="shared" si="38"/>
        <v>86.434208999999939</v>
      </c>
      <c r="H458">
        <f t="shared" si="39"/>
        <v>156.50009999999995</v>
      </c>
    </row>
    <row r="459" spans="1:8" ht="16">
      <c r="A459" s="2">
        <v>458</v>
      </c>
      <c r="B459" s="2">
        <v>38</v>
      </c>
      <c r="C459" s="2">
        <v>45</v>
      </c>
      <c r="D459">
        <f t="shared" si="35"/>
        <v>-12.703000000000003</v>
      </c>
      <c r="E459">
        <f t="shared" si="36"/>
        <v>-15.490000000000002</v>
      </c>
      <c r="F459">
        <f t="shared" si="37"/>
        <v>196.76947000000007</v>
      </c>
      <c r="G459">
        <f t="shared" si="38"/>
        <v>161.36620900000008</v>
      </c>
      <c r="H459">
        <f t="shared" si="39"/>
        <v>239.94010000000006</v>
      </c>
    </row>
    <row r="460" spans="1:8" ht="16">
      <c r="A460" s="2">
        <v>459</v>
      </c>
      <c r="B460" s="2">
        <v>66</v>
      </c>
      <c r="C460" s="2">
        <v>72</v>
      </c>
      <c r="D460">
        <f t="shared" si="35"/>
        <v>15.296999999999997</v>
      </c>
      <c r="E460">
        <f t="shared" si="36"/>
        <v>11.509999999999998</v>
      </c>
      <c r="F460">
        <f t="shared" si="37"/>
        <v>176.06846999999993</v>
      </c>
      <c r="G460">
        <f t="shared" si="38"/>
        <v>233.99820899999992</v>
      </c>
      <c r="H460">
        <f t="shared" si="39"/>
        <v>132.48009999999996</v>
      </c>
    </row>
    <row r="461" spans="1:8" ht="16">
      <c r="A461" s="2">
        <v>460</v>
      </c>
      <c r="B461" s="2">
        <v>47</v>
      </c>
      <c r="C461" s="2">
        <v>62</v>
      </c>
      <c r="D461">
        <f t="shared" si="35"/>
        <v>-3.703000000000003</v>
      </c>
      <c r="E461">
        <f t="shared" si="36"/>
        <v>1.509999999999998</v>
      </c>
      <c r="F461">
        <f t="shared" si="37"/>
        <v>-5.591529999999997</v>
      </c>
      <c r="G461">
        <f t="shared" si="38"/>
        <v>13.712209000000023</v>
      </c>
      <c r="H461">
        <f t="shared" si="39"/>
        <v>2.2800999999999938</v>
      </c>
    </row>
    <row r="462" spans="1:8" ht="16">
      <c r="A462" s="2">
        <v>461</v>
      </c>
      <c r="B462" s="2">
        <v>36</v>
      </c>
      <c r="C462" s="2">
        <v>50</v>
      </c>
      <c r="D462">
        <f t="shared" si="35"/>
        <v>-14.703000000000003</v>
      </c>
      <c r="E462">
        <f t="shared" si="36"/>
        <v>-10.490000000000002</v>
      </c>
      <c r="F462">
        <f t="shared" si="37"/>
        <v>154.23447000000007</v>
      </c>
      <c r="G462">
        <f t="shared" si="38"/>
        <v>216.17820900000009</v>
      </c>
      <c r="H462">
        <f t="shared" si="39"/>
        <v>110.04010000000004</v>
      </c>
    </row>
    <row r="463" spans="1:8" ht="16">
      <c r="A463" s="2">
        <v>462</v>
      </c>
      <c r="B463" s="2">
        <v>61</v>
      </c>
      <c r="C463" s="2">
        <v>56</v>
      </c>
      <c r="D463">
        <f t="shared" si="35"/>
        <v>10.296999999999997</v>
      </c>
      <c r="E463">
        <f t="shared" si="36"/>
        <v>-4.490000000000002</v>
      </c>
      <c r="F463">
        <f t="shared" si="37"/>
        <v>-46.233530000000009</v>
      </c>
      <c r="G463">
        <f t="shared" si="38"/>
        <v>106.02820899999993</v>
      </c>
      <c r="H463">
        <f t="shared" si="39"/>
        <v>20.160100000000018</v>
      </c>
    </row>
    <row r="464" spans="1:8" ht="16">
      <c r="A464" s="2">
        <v>463</v>
      </c>
      <c r="B464" s="2">
        <v>68</v>
      </c>
      <c r="C464" s="2">
        <v>71</v>
      </c>
      <c r="D464">
        <f t="shared" si="35"/>
        <v>17.296999999999997</v>
      </c>
      <c r="E464">
        <f t="shared" si="36"/>
        <v>10.509999999999998</v>
      </c>
      <c r="F464">
        <f t="shared" si="37"/>
        <v>181.79146999999995</v>
      </c>
      <c r="G464">
        <f t="shared" si="38"/>
        <v>299.18620899999991</v>
      </c>
      <c r="H464">
        <f t="shared" si="39"/>
        <v>110.46009999999995</v>
      </c>
    </row>
    <row r="465" spans="1:8" ht="16">
      <c r="A465" s="2">
        <v>464</v>
      </c>
      <c r="B465" s="2">
        <v>40</v>
      </c>
      <c r="C465" s="2">
        <v>56</v>
      </c>
      <c r="D465">
        <f t="shared" si="35"/>
        <v>-10.703000000000003</v>
      </c>
      <c r="E465">
        <f t="shared" si="36"/>
        <v>-4.490000000000002</v>
      </c>
      <c r="F465">
        <f t="shared" si="37"/>
        <v>48.056470000000033</v>
      </c>
      <c r="G465">
        <f t="shared" si="38"/>
        <v>114.55420900000006</v>
      </c>
      <c r="H465">
        <f t="shared" si="39"/>
        <v>20.160100000000018</v>
      </c>
    </row>
    <row r="466" spans="1:8" ht="16">
      <c r="A466" s="2">
        <v>465</v>
      </c>
      <c r="B466" s="2">
        <v>39</v>
      </c>
      <c r="C466" s="2">
        <v>51</v>
      </c>
      <c r="D466">
        <f t="shared" si="35"/>
        <v>-11.703000000000003</v>
      </c>
      <c r="E466">
        <f t="shared" si="36"/>
        <v>-9.490000000000002</v>
      </c>
      <c r="F466">
        <f t="shared" si="37"/>
        <v>111.06147000000006</v>
      </c>
      <c r="G466">
        <f t="shared" si="38"/>
        <v>136.96020900000008</v>
      </c>
      <c r="H466">
        <f t="shared" si="39"/>
        <v>90.060100000000034</v>
      </c>
    </row>
    <row r="467" spans="1:8" ht="16">
      <c r="A467" s="2">
        <v>466</v>
      </c>
      <c r="B467" s="2">
        <v>55</v>
      </c>
      <c r="C467" s="2">
        <v>50</v>
      </c>
      <c r="D467">
        <f t="shared" si="35"/>
        <v>4.296999999999997</v>
      </c>
      <c r="E467">
        <f t="shared" si="36"/>
        <v>-10.490000000000002</v>
      </c>
      <c r="F467">
        <f t="shared" si="37"/>
        <v>-45.075529999999979</v>
      </c>
      <c r="G467">
        <f t="shared" si="38"/>
        <v>18.464208999999975</v>
      </c>
      <c r="H467">
        <f t="shared" si="39"/>
        <v>110.04010000000004</v>
      </c>
    </row>
    <row r="468" spans="1:8" ht="16">
      <c r="A468" s="2">
        <v>467</v>
      </c>
      <c r="B468" s="2">
        <v>48</v>
      </c>
      <c r="C468" s="2">
        <v>67</v>
      </c>
      <c r="D468">
        <f t="shared" si="35"/>
        <v>-2.703000000000003</v>
      </c>
      <c r="E468">
        <f t="shared" si="36"/>
        <v>6.509999999999998</v>
      </c>
      <c r="F468">
        <f t="shared" si="37"/>
        <v>-17.596530000000016</v>
      </c>
      <c r="G468">
        <f t="shared" si="38"/>
        <v>7.3062090000000159</v>
      </c>
      <c r="H468">
        <f t="shared" si="39"/>
        <v>42.380099999999977</v>
      </c>
    </row>
    <row r="469" spans="1:8" ht="16">
      <c r="A469" s="2">
        <v>468</v>
      </c>
      <c r="B469" s="2">
        <v>42</v>
      </c>
      <c r="C469" s="2">
        <v>100</v>
      </c>
      <c r="D469">
        <f t="shared" si="35"/>
        <v>-8.703000000000003</v>
      </c>
      <c r="E469">
        <f t="shared" si="36"/>
        <v>39.51</v>
      </c>
      <c r="F469">
        <f t="shared" si="37"/>
        <v>-343.8555300000001</v>
      </c>
      <c r="G469">
        <f t="shared" si="38"/>
        <v>75.742209000000045</v>
      </c>
      <c r="H469">
        <f t="shared" si="39"/>
        <v>1561.0400999999999</v>
      </c>
    </row>
    <row r="470" spans="1:8" ht="16">
      <c r="A470" s="2">
        <v>469</v>
      </c>
      <c r="B470" s="2">
        <v>31</v>
      </c>
      <c r="C470" s="2">
        <v>57</v>
      </c>
      <c r="D470">
        <f t="shared" si="35"/>
        <v>-19.703000000000003</v>
      </c>
      <c r="E470">
        <f t="shared" si="36"/>
        <v>-3.490000000000002</v>
      </c>
      <c r="F470">
        <f t="shared" si="37"/>
        <v>68.763470000000055</v>
      </c>
      <c r="G470">
        <f t="shared" si="38"/>
        <v>388.20820900000012</v>
      </c>
      <c r="H470">
        <f t="shared" si="39"/>
        <v>12.180100000000014</v>
      </c>
    </row>
    <row r="471" spans="1:8" ht="16">
      <c r="A471" s="2">
        <v>470</v>
      </c>
      <c r="B471" s="2">
        <v>51</v>
      </c>
      <c r="C471" s="2">
        <v>75</v>
      </c>
      <c r="D471">
        <f t="shared" si="35"/>
        <v>0.29699999999999704</v>
      </c>
      <c r="E471">
        <f t="shared" si="36"/>
        <v>14.509999999999998</v>
      </c>
      <c r="F471">
        <f t="shared" si="37"/>
        <v>4.3094699999999566</v>
      </c>
      <c r="G471">
        <f t="shared" si="38"/>
        <v>8.8208999999998247E-2</v>
      </c>
      <c r="H471">
        <f t="shared" si="39"/>
        <v>210.54009999999994</v>
      </c>
    </row>
    <row r="472" spans="1:8" ht="16">
      <c r="A472" s="2">
        <v>471</v>
      </c>
      <c r="B472" s="2">
        <v>67</v>
      </c>
      <c r="C472" s="2">
        <v>43</v>
      </c>
      <c r="D472">
        <f t="shared" si="35"/>
        <v>16.296999999999997</v>
      </c>
      <c r="E472">
        <f t="shared" si="36"/>
        <v>-17.490000000000002</v>
      </c>
      <c r="F472">
        <f t="shared" si="37"/>
        <v>-285.03452999999996</v>
      </c>
      <c r="G472">
        <f t="shared" si="38"/>
        <v>265.59220899999991</v>
      </c>
      <c r="H472">
        <f t="shared" si="39"/>
        <v>305.90010000000007</v>
      </c>
    </row>
    <row r="473" spans="1:8" ht="16">
      <c r="A473" s="2">
        <v>472</v>
      </c>
      <c r="B473" s="2">
        <v>46</v>
      </c>
      <c r="C473" s="2">
        <v>68</v>
      </c>
      <c r="D473">
        <f t="shared" si="35"/>
        <v>-4.703000000000003</v>
      </c>
      <c r="E473">
        <f t="shared" si="36"/>
        <v>7.509999999999998</v>
      </c>
      <c r="F473">
        <f t="shared" si="37"/>
        <v>-35.319530000000015</v>
      </c>
      <c r="G473">
        <f t="shared" si="38"/>
        <v>22.118209000000029</v>
      </c>
      <c r="H473">
        <f t="shared" si="39"/>
        <v>56.400099999999973</v>
      </c>
    </row>
    <row r="474" spans="1:8" ht="16">
      <c r="A474" s="2">
        <v>473</v>
      </c>
      <c r="B474" s="2">
        <v>48</v>
      </c>
      <c r="C474" s="2">
        <v>54</v>
      </c>
      <c r="D474">
        <f t="shared" si="35"/>
        <v>-2.703000000000003</v>
      </c>
      <c r="E474">
        <f t="shared" si="36"/>
        <v>-6.490000000000002</v>
      </c>
      <c r="F474">
        <f t="shared" si="37"/>
        <v>17.542470000000023</v>
      </c>
      <c r="G474">
        <f t="shared" si="38"/>
        <v>7.3062090000000159</v>
      </c>
      <c r="H474">
        <f t="shared" si="39"/>
        <v>42.120100000000029</v>
      </c>
    </row>
    <row r="475" spans="1:8" ht="16">
      <c r="A475" s="2">
        <v>474</v>
      </c>
      <c r="B475" s="2">
        <v>46</v>
      </c>
      <c r="C475" s="2">
        <v>68</v>
      </c>
      <c r="D475">
        <f t="shared" si="35"/>
        <v>-4.703000000000003</v>
      </c>
      <c r="E475">
        <f t="shared" si="36"/>
        <v>7.509999999999998</v>
      </c>
      <c r="F475">
        <f t="shared" si="37"/>
        <v>-35.319530000000015</v>
      </c>
      <c r="G475">
        <f t="shared" si="38"/>
        <v>22.118209000000029</v>
      </c>
      <c r="H475">
        <f t="shared" si="39"/>
        <v>56.400099999999973</v>
      </c>
    </row>
    <row r="476" spans="1:8" ht="16">
      <c r="A476" s="2">
        <v>475</v>
      </c>
      <c r="B476" s="2">
        <v>55</v>
      </c>
      <c r="C476" s="2">
        <v>41</v>
      </c>
      <c r="D476">
        <f t="shared" si="35"/>
        <v>4.296999999999997</v>
      </c>
      <c r="E476">
        <f t="shared" si="36"/>
        <v>-19.490000000000002</v>
      </c>
      <c r="F476">
        <f t="shared" si="37"/>
        <v>-83.748529999999946</v>
      </c>
      <c r="G476">
        <f t="shared" si="38"/>
        <v>18.464208999999975</v>
      </c>
      <c r="H476">
        <f t="shared" si="39"/>
        <v>379.8601000000001</v>
      </c>
    </row>
    <row r="477" spans="1:8" ht="16">
      <c r="A477" s="2">
        <v>476</v>
      </c>
      <c r="B477" s="2">
        <v>44</v>
      </c>
      <c r="C477" s="2">
        <v>59</v>
      </c>
      <c r="D477">
        <f t="shared" si="35"/>
        <v>-6.703000000000003</v>
      </c>
      <c r="E477">
        <f t="shared" si="36"/>
        <v>-1.490000000000002</v>
      </c>
      <c r="F477">
        <f t="shared" si="37"/>
        <v>9.9874700000000178</v>
      </c>
      <c r="G477">
        <f t="shared" si="38"/>
        <v>44.93020900000004</v>
      </c>
      <c r="H477">
        <f t="shared" si="39"/>
        <v>2.2201000000000057</v>
      </c>
    </row>
    <row r="478" spans="1:8" ht="16">
      <c r="A478" s="2">
        <v>477</v>
      </c>
      <c r="B478" s="2">
        <v>59</v>
      </c>
      <c r="C478" s="2">
        <v>51</v>
      </c>
      <c r="D478">
        <f t="shared" si="35"/>
        <v>8.296999999999997</v>
      </c>
      <c r="E478">
        <f t="shared" si="36"/>
        <v>-9.490000000000002</v>
      </c>
      <c r="F478">
        <f t="shared" si="37"/>
        <v>-78.738529999999983</v>
      </c>
      <c r="G478">
        <f t="shared" si="38"/>
        <v>68.840208999999945</v>
      </c>
      <c r="H478">
        <f t="shared" si="39"/>
        <v>90.060100000000034</v>
      </c>
    </row>
    <row r="479" spans="1:8" ht="16">
      <c r="A479" s="2">
        <v>478</v>
      </c>
      <c r="B479" s="2">
        <v>44</v>
      </c>
      <c r="C479" s="2">
        <v>62</v>
      </c>
      <c r="D479">
        <f t="shared" si="35"/>
        <v>-6.703000000000003</v>
      </c>
      <c r="E479">
        <f t="shared" si="36"/>
        <v>1.509999999999998</v>
      </c>
      <c r="F479">
        <f t="shared" si="37"/>
        <v>-10.121529999999991</v>
      </c>
      <c r="G479">
        <f t="shared" si="38"/>
        <v>44.93020900000004</v>
      </c>
      <c r="H479">
        <f t="shared" si="39"/>
        <v>2.2800999999999938</v>
      </c>
    </row>
    <row r="480" spans="1:8" ht="16">
      <c r="A480" s="2">
        <v>479</v>
      </c>
      <c r="B480" s="2">
        <v>40</v>
      </c>
      <c r="C480" s="2">
        <v>78</v>
      </c>
      <c r="D480">
        <f t="shared" si="35"/>
        <v>-10.703000000000003</v>
      </c>
      <c r="E480">
        <f t="shared" si="36"/>
        <v>17.509999999999998</v>
      </c>
      <c r="F480">
        <f t="shared" si="37"/>
        <v>-187.40953000000002</v>
      </c>
      <c r="G480">
        <f t="shared" si="38"/>
        <v>114.55420900000006</v>
      </c>
      <c r="H480">
        <f t="shared" si="39"/>
        <v>306.60009999999994</v>
      </c>
    </row>
    <row r="481" spans="1:8" ht="16">
      <c r="A481" s="2">
        <v>480</v>
      </c>
      <c r="B481" s="2">
        <v>45</v>
      </c>
      <c r="C481" s="2">
        <v>49</v>
      </c>
      <c r="D481">
        <f t="shared" si="35"/>
        <v>-5.703000000000003</v>
      </c>
      <c r="E481">
        <f t="shared" si="36"/>
        <v>-11.490000000000002</v>
      </c>
      <c r="F481">
        <f t="shared" si="37"/>
        <v>65.527470000000051</v>
      </c>
      <c r="G481">
        <f t="shared" si="38"/>
        <v>32.524209000000035</v>
      </c>
      <c r="H481">
        <f t="shared" si="39"/>
        <v>132.02010000000004</v>
      </c>
    </row>
    <row r="482" spans="1:8" ht="16">
      <c r="A482" s="2">
        <v>481</v>
      </c>
      <c r="B482" s="2">
        <v>60</v>
      </c>
      <c r="C482" s="2">
        <v>54</v>
      </c>
      <c r="D482">
        <f t="shared" si="35"/>
        <v>9.296999999999997</v>
      </c>
      <c r="E482">
        <f t="shared" si="36"/>
        <v>-6.490000000000002</v>
      </c>
      <c r="F482">
        <f t="shared" si="37"/>
        <v>-60.337530000000001</v>
      </c>
      <c r="G482">
        <f t="shared" si="38"/>
        <v>86.434208999999939</v>
      </c>
      <c r="H482">
        <f t="shared" si="39"/>
        <v>42.120100000000029</v>
      </c>
    </row>
    <row r="483" spans="1:8" ht="16">
      <c r="A483" s="2">
        <v>482</v>
      </c>
      <c r="B483" s="2">
        <v>58</v>
      </c>
      <c r="C483" s="2">
        <v>64</v>
      </c>
      <c r="D483">
        <f t="shared" si="35"/>
        <v>7.296999999999997</v>
      </c>
      <c r="E483">
        <f t="shared" si="36"/>
        <v>3.509999999999998</v>
      </c>
      <c r="F483">
        <f t="shared" si="37"/>
        <v>25.612469999999973</v>
      </c>
      <c r="G483">
        <f t="shared" si="38"/>
        <v>53.246208999999958</v>
      </c>
      <c r="H483">
        <f t="shared" si="39"/>
        <v>12.320099999999986</v>
      </c>
    </row>
    <row r="484" spans="1:8" ht="16">
      <c r="A484" s="2">
        <v>483</v>
      </c>
      <c r="B484" s="2">
        <v>40</v>
      </c>
      <c r="C484" s="2">
        <v>59</v>
      </c>
      <c r="D484">
        <f t="shared" si="35"/>
        <v>-10.703000000000003</v>
      </c>
      <c r="E484">
        <f t="shared" si="36"/>
        <v>-1.490000000000002</v>
      </c>
      <c r="F484">
        <f t="shared" si="37"/>
        <v>15.947470000000026</v>
      </c>
      <c r="G484">
        <f t="shared" si="38"/>
        <v>114.55420900000006</v>
      </c>
      <c r="H484">
        <f t="shared" si="39"/>
        <v>2.2201000000000057</v>
      </c>
    </row>
    <row r="485" spans="1:8" ht="16">
      <c r="A485" s="2">
        <v>484</v>
      </c>
      <c r="B485" s="2">
        <v>55</v>
      </c>
      <c r="C485" s="2">
        <v>71</v>
      </c>
      <c r="D485">
        <f t="shared" si="35"/>
        <v>4.296999999999997</v>
      </c>
      <c r="E485">
        <f t="shared" si="36"/>
        <v>10.509999999999998</v>
      </c>
      <c r="F485">
        <f t="shared" si="37"/>
        <v>45.161469999999959</v>
      </c>
      <c r="G485">
        <f t="shared" si="38"/>
        <v>18.464208999999975</v>
      </c>
      <c r="H485">
        <f t="shared" si="39"/>
        <v>110.46009999999995</v>
      </c>
    </row>
    <row r="486" spans="1:8" ht="16">
      <c r="A486" s="2">
        <v>485</v>
      </c>
      <c r="B486" s="2">
        <v>48</v>
      </c>
      <c r="C486" s="2">
        <v>62</v>
      </c>
      <c r="D486">
        <f t="shared" si="35"/>
        <v>-2.703000000000003</v>
      </c>
      <c r="E486">
        <f t="shared" si="36"/>
        <v>1.509999999999998</v>
      </c>
      <c r="F486">
        <f t="shared" si="37"/>
        <v>-4.081529999999999</v>
      </c>
      <c r="G486">
        <f t="shared" si="38"/>
        <v>7.3062090000000159</v>
      </c>
      <c r="H486">
        <f t="shared" si="39"/>
        <v>2.2800999999999938</v>
      </c>
    </row>
    <row r="487" spans="1:8" ht="16">
      <c r="A487" s="2">
        <v>486</v>
      </c>
      <c r="B487" s="2">
        <v>58</v>
      </c>
      <c r="C487" s="2">
        <v>73</v>
      </c>
      <c r="D487">
        <f t="shared" si="35"/>
        <v>7.296999999999997</v>
      </c>
      <c r="E487">
        <f t="shared" si="36"/>
        <v>12.509999999999998</v>
      </c>
      <c r="F487">
        <f t="shared" si="37"/>
        <v>91.285469999999947</v>
      </c>
      <c r="G487">
        <f t="shared" si="38"/>
        <v>53.246208999999958</v>
      </c>
      <c r="H487">
        <f t="shared" si="39"/>
        <v>156.50009999999995</v>
      </c>
    </row>
    <row r="488" spans="1:8" ht="16">
      <c r="A488" s="2">
        <v>487</v>
      </c>
      <c r="B488" s="2">
        <v>46</v>
      </c>
      <c r="C488" s="2">
        <v>60</v>
      </c>
      <c r="D488">
        <f t="shared" si="35"/>
        <v>-4.703000000000003</v>
      </c>
      <c r="E488">
        <f t="shared" si="36"/>
        <v>-0.49000000000000199</v>
      </c>
      <c r="F488">
        <f t="shared" si="37"/>
        <v>2.3044700000000109</v>
      </c>
      <c r="G488">
        <f t="shared" si="38"/>
        <v>22.118209000000029</v>
      </c>
      <c r="H488">
        <f t="shared" si="39"/>
        <v>0.24010000000000195</v>
      </c>
    </row>
    <row r="489" spans="1:8" ht="16">
      <c r="A489" s="2">
        <v>488</v>
      </c>
      <c r="B489" s="2">
        <v>62</v>
      </c>
      <c r="C489" s="2">
        <v>51</v>
      </c>
      <c r="D489">
        <f t="shared" si="35"/>
        <v>11.296999999999997</v>
      </c>
      <c r="E489">
        <f t="shared" si="36"/>
        <v>-9.490000000000002</v>
      </c>
      <c r="F489">
        <f t="shared" si="37"/>
        <v>-107.20853</v>
      </c>
      <c r="G489">
        <f t="shared" si="38"/>
        <v>127.62220899999993</v>
      </c>
      <c r="H489">
        <f t="shared" si="39"/>
        <v>90.060100000000034</v>
      </c>
    </row>
    <row r="490" spans="1:8" ht="16">
      <c r="A490" s="2">
        <v>489</v>
      </c>
      <c r="B490" s="2">
        <v>49</v>
      </c>
      <c r="C490" s="2">
        <v>56</v>
      </c>
      <c r="D490">
        <f t="shared" si="35"/>
        <v>-1.703000000000003</v>
      </c>
      <c r="E490">
        <f t="shared" si="36"/>
        <v>-4.490000000000002</v>
      </c>
      <c r="F490">
        <f t="shared" si="37"/>
        <v>7.6464700000000168</v>
      </c>
      <c r="G490">
        <f t="shared" si="38"/>
        <v>2.90020900000001</v>
      </c>
      <c r="H490">
        <f t="shared" si="39"/>
        <v>20.160100000000018</v>
      </c>
    </row>
    <row r="491" spans="1:8" ht="16">
      <c r="A491" s="2">
        <v>490</v>
      </c>
      <c r="B491" s="2">
        <v>36</v>
      </c>
      <c r="C491" s="2">
        <v>55</v>
      </c>
      <c r="D491">
        <f t="shared" si="35"/>
        <v>-14.703000000000003</v>
      </c>
      <c r="E491">
        <f t="shared" si="36"/>
        <v>-5.490000000000002</v>
      </c>
      <c r="F491">
        <f t="shared" si="37"/>
        <v>80.719470000000044</v>
      </c>
      <c r="G491">
        <f t="shared" si="38"/>
        <v>216.17820900000009</v>
      </c>
      <c r="H491">
        <f t="shared" si="39"/>
        <v>30.140100000000022</v>
      </c>
    </row>
    <row r="492" spans="1:8" ht="16">
      <c r="A492" s="2">
        <v>491</v>
      </c>
      <c r="B492" s="2">
        <v>46</v>
      </c>
      <c r="C492" s="2">
        <v>64</v>
      </c>
      <c r="D492">
        <f t="shared" si="35"/>
        <v>-4.703000000000003</v>
      </c>
      <c r="E492">
        <f t="shared" si="36"/>
        <v>3.509999999999998</v>
      </c>
      <c r="F492">
        <f t="shared" si="37"/>
        <v>-16.507530000000003</v>
      </c>
      <c r="G492">
        <f t="shared" si="38"/>
        <v>22.118209000000029</v>
      </c>
      <c r="H492">
        <f t="shared" si="39"/>
        <v>12.320099999999986</v>
      </c>
    </row>
    <row r="493" spans="1:8" ht="16">
      <c r="A493" s="2">
        <v>492</v>
      </c>
      <c r="B493" s="2">
        <v>58</v>
      </c>
      <c r="C493" s="2">
        <v>56</v>
      </c>
      <c r="D493">
        <f t="shared" si="35"/>
        <v>7.296999999999997</v>
      </c>
      <c r="E493">
        <f t="shared" si="36"/>
        <v>-4.490000000000002</v>
      </c>
      <c r="F493">
        <f t="shared" si="37"/>
        <v>-32.763530000000003</v>
      </c>
      <c r="G493">
        <f t="shared" si="38"/>
        <v>53.246208999999958</v>
      </c>
      <c r="H493">
        <f t="shared" si="39"/>
        <v>20.160100000000018</v>
      </c>
    </row>
    <row r="494" spans="1:8" ht="16">
      <c r="A494" s="2">
        <v>493</v>
      </c>
      <c r="B494" s="2">
        <v>39</v>
      </c>
      <c r="C494" s="2">
        <v>71</v>
      </c>
      <c r="D494">
        <f t="shared" si="35"/>
        <v>-11.703000000000003</v>
      </c>
      <c r="E494">
        <f t="shared" si="36"/>
        <v>10.509999999999998</v>
      </c>
      <c r="F494">
        <f t="shared" si="37"/>
        <v>-122.99853</v>
      </c>
      <c r="G494">
        <f t="shared" si="38"/>
        <v>136.96020900000008</v>
      </c>
      <c r="H494">
        <f t="shared" si="39"/>
        <v>110.46009999999995</v>
      </c>
    </row>
    <row r="495" spans="1:8" ht="16">
      <c r="A495" s="2">
        <v>494</v>
      </c>
      <c r="B495" s="2">
        <v>52</v>
      </c>
      <c r="C495" s="2">
        <v>54</v>
      </c>
      <c r="D495">
        <f t="shared" si="35"/>
        <v>1.296999999999997</v>
      </c>
      <c r="E495">
        <f t="shared" si="36"/>
        <v>-6.490000000000002</v>
      </c>
      <c r="F495">
        <f t="shared" si="37"/>
        <v>-8.4175299999999833</v>
      </c>
      <c r="G495">
        <f t="shared" si="38"/>
        <v>1.6822089999999923</v>
      </c>
      <c r="H495">
        <f t="shared" si="39"/>
        <v>42.120100000000029</v>
      </c>
    </row>
    <row r="496" spans="1:8" ht="16">
      <c r="A496" s="2">
        <v>495</v>
      </c>
      <c r="B496" s="2">
        <v>39</v>
      </c>
      <c r="C496" s="2">
        <v>48</v>
      </c>
      <c r="D496">
        <f t="shared" si="35"/>
        <v>-11.703000000000003</v>
      </c>
      <c r="E496">
        <f t="shared" si="36"/>
        <v>-12.490000000000002</v>
      </c>
      <c r="F496">
        <f t="shared" si="37"/>
        <v>146.17047000000005</v>
      </c>
      <c r="G496">
        <f t="shared" si="38"/>
        <v>136.96020900000008</v>
      </c>
      <c r="H496">
        <f t="shared" si="39"/>
        <v>156.00010000000006</v>
      </c>
    </row>
    <row r="497" spans="1:8" ht="16">
      <c r="A497" s="2">
        <v>496</v>
      </c>
      <c r="B497" s="2">
        <v>45</v>
      </c>
      <c r="C497" s="2">
        <v>67</v>
      </c>
      <c r="D497">
        <f t="shared" si="35"/>
        <v>-5.703000000000003</v>
      </c>
      <c r="E497">
        <f t="shared" si="36"/>
        <v>6.509999999999998</v>
      </c>
      <c r="F497">
        <f t="shared" si="37"/>
        <v>-37.12653000000001</v>
      </c>
      <c r="G497">
        <f t="shared" si="38"/>
        <v>32.524209000000035</v>
      </c>
      <c r="H497">
        <f t="shared" si="39"/>
        <v>42.380099999999977</v>
      </c>
    </row>
    <row r="498" spans="1:8" ht="16">
      <c r="A498" s="2">
        <v>497</v>
      </c>
      <c r="B498" s="2">
        <v>52</v>
      </c>
      <c r="C498" s="2">
        <v>62</v>
      </c>
      <c r="D498">
        <f t="shared" si="35"/>
        <v>1.296999999999997</v>
      </c>
      <c r="E498">
        <f t="shared" si="36"/>
        <v>1.509999999999998</v>
      </c>
      <c r="F498">
        <f t="shared" si="37"/>
        <v>1.958469999999993</v>
      </c>
      <c r="G498">
        <f t="shared" si="38"/>
        <v>1.6822089999999923</v>
      </c>
      <c r="H498">
        <f t="shared" si="39"/>
        <v>2.2800999999999938</v>
      </c>
    </row>
    <row r="499" spans="1:8" ht="16">
      <c r="A499" s="2">
        <v>498</v>
      </c>
      <c r="B499" s="2">
        <v>49</v>
      </c>
      <c r="C499" s="2">
        <v>66</v>
      </c>
      <c r="D499">
        <f t="shared" si="35"/>
        <v>-1.703000000000003</v>
      </c>
      <c r="E499">
        <f t="shared" si="36"/>
        <v>5.509999999999998</v>
      </c>
      <c r="F499">
        <f t="shared" si="37"/>
        <v>-9.3835300000000128</v>
      </c>
      <c r="G499">
        <f t="shared" si="38"/>
        <v>2.90020900000001</v>
      </c>
      <c r="H499">
        <f t="shared" si="39"/>
        <v>30.360099999999978</v>
      </c>
    </row>
    <row r="500" spans="1:8" ht="16">
      <c r="A500" s="2">
        <v>499</v>
      </c>
      <c r="B500" s="2">
        <v>46</v>
      </c>
      <c r="C500" s="2">
        <v>40</v>
      </c>
      <c r="D500">
        <f t="shared" si="35"/>
        <v>-4.703000000000003</v>
      </c>
      <c r="E500">
        <f t="shared" si="36"/>
        <v>-20.490000000000002</v>
      </c>
      <c r="F500">
        <f t="shared" si="37"/>
        <v>96.364470000000068</v>
      </c>
      <c r="G500">
        <f t="shared" si="38"/>
        <v>22.118209000000029</v>
      </c>
      <c r="H500">
        <f t="shared" si="39"/>
        <v>419.84010000000006</v>
      </c>
    </row>
    <row r="501" spans="1:8" ht="16">
      <c r="A501" s="2">
        <v>500</v>
      </c>
      <c r="B501" s="2">
        <v>35</v>
      </c>
      <c r="C501" s="2">
        <v>71</v>
      </c>
      <c r="D501">
        <f t="shared" si="35"/>
        <v>-15.703000000000003</v>
      </c>
      <c r="E501">
        <f t="shared" si="36"/>
        <v>10.509999999999998</v>
      </c>
      <c r="F501">
        <f t="shared" si="37"/>
        <v>-165.03853000000001</v>
      </c>
      <c r="G501">
        <f t="shared" si="38"/>
        <v>246.5842090000001</v>
      </c>
      <c r="H501">
        <f t="shared" si="39"/>
        <v>110.46009999999995</v>
      </c>
    </row>
    <row r="502" spans="1:8" ht="16">
      <c r="A502" s="2">
        <v>501</v>
      </c>
      <c r="B502" s="2">
        <v>50</v>
      </c>
      <c r="C502" s="2">
        <v>59</v>
      </c>
      <c r="D502">
        <f t="shared" si="35"/>
        <v>-0.70300000000000296</v>
      </c>
      <c r="E502">
        <f t="shared" si="36"/>
        <v>-1.490000000000002</v>
      </c>
      <c r="F502">
        <f t="shared" si="37"/>
        <v>1.0474700000000059</v>
      </c>
      <c r="G502">
        <f t="shared" si="38"/>
        <v>0.49420900000000417</v>
      </c>
      <c r="H502">
        <f t="shared" si="39"/>
        <v>2.2201000000000057</v>
      </c>
    </row>
    <row r="503" spans="1:8" ht="16">
      <c r="A503" s="2">
        <v>502</v>
      </c>
      <c r="B503" s="2">
        <v>38</v>
      </c>
      <c r="C503" s="2">
        <v>57</v>
      </c>
      <c r="D503">
        <f t="shared" si="35"/>
        <v>-12.703000000000003</v>
      </c>
      <c r="E503">
        <f t="shared" si="36"/>
        <v>-3.490000000000002</v>
      </c>
      <c r="F503">
        <f t="shared" si="37"/>
        <v>44.333470000000034</v>
      </c>
      <c r="G503">
        <f t="shared" si="38"/>
        <v>161.36620900000008</v>
      </c>
      <c r="H503">
        <f t="shared" si="39"/>
        <v>12.180100000000014</v>
      </c>
    </row>
    <row r="504" spans="1:8" ht="16">
      <c r="A504" s="2">
        <v>503</v>
      </c>
      <c r="B504" s="2">
        <v>45</v>
      </c>
      <c r="C504" s="2">
        <v>59</v>
      </c>
      <c r="D504">
        <f t="shared" si="35"/>
        <v>-5.703000000000003</v>
      </c>
      <c r="E504">
        <f t="shared" si="36"/>
        <v>-1.490000000000002</v>
      </c>
      <c r="F504">
        <f t="shared" si="37"/>
        <v>8.4974700000000158</v>
      </c>
      <c r="G504">
        <f t="shared" si="38"/>
        <v>32.524209000000035</v>
      </c>
      <c r="H504">
        <f t="shared" si="39"/>
        <v>2.2201000000000057</v>
      </c>
    </row>
    <row r="505" spans="1:8" ht="16">
      <c r="A505" s="2">
        <v>504</v>
      </c>
      <c r="B505" s="2">
        <v>43</v>
      </c>
      <c r="C505" s="2">
        <v>68</v>
      </c>
      <c r="D505">
        <f t="shared" si="35"/>
        <v>-7.703000000000003</v>
      </c>
      <c r="E505">
        <f t="shared" si="36"/>
        <v>7.509999999999998</v>
      </c>
      <c r="F505">
        <f t="shared" si="37"/>
        <v>-57.849530000000009</v>
      </c>
      <c r="G505">
        <f t="shared" si="38"/>
        <v>59.336209000000046</v>
      </c>
      <c r="H505">
        <f t="shared" si="39"/>
        <v>56.400099999999973</v>
      </c>
    </row>
    <row r="506" spans="1:8" ht="16">
      <c r="A506" s="2">
        <v>505</v>
      </c>
      <c r="B506" s="2">
        <v>55</v>
      </c>
      <c r="C506" s="2">
        <v>60</v>
      </c>
      <c r="D506">
        <f t="shared" si="35"/>
        <v>4.296999999999997</v>
      </c>
      <c r="E506">
        <f t="shared" si="36"/>
        <v>-0.49000000000000199</v>
      </c>
      <c r="F506">
        <f t="shared" si="37"/>
        <v>-2.105530000000007</v>
      </c>
      <c r="G506">
        <f t="shared" si="38"/>
        <v>18.464208999999975</v>
      </c>
      <c r="H506">
        <f t="shared" si="39"/>
        <v>0.24010000000000195</v>
      </c>
    </row>
    <row r="507" spans="1:8" ht="16">
      <c r="A507" s="2">
        <v>506</v>
      </c>
      <c r="B507" s="2">
        <v>43</v>
      </c>
      <c r="C507" s="2">
        <v>42</v>
      </c>
      <c r="D507">
        <f t="shared" si="35"/>
        <v>-7.703000000000003</v>
      </c>
      <c r="E507">
        <f t="shared" si="36"/>
        <v>-18.490000000000002</v>
      </c>
      <c r="F507">
        <f t="shared" si="37"/>
        <v>142.42847000000006</v>
      </c>
      <c r="G507">
        <f t="shared" si="38"/>
        <v>59.336209000000046</v>
      </c>
      <c r="H507">
        <f t="shared" si="39"/>
        <v>341.88010000000008</v>
      </c>
    </row>
    <row r="508" spans="1:8" ht="16">
      <c r="A508" s="2">
        <v>507</v>
      </c>
      <c r="B508" s="2">
        <v>43</v>
      </c>
      <c r="C508" s="2">
        <v>49</v>
      </c>
      <c r="D508">
        <f t="shared" si="35"/>
        <v>-7.703000000000003</v>
      </c>
      <c r="E508">
        <f t="shared" si="36"/>
        <v>-11.490000000000002</v>
      </c>
      <c r="F508">
        <f t="shared" si="37"/>
        <v>88.507470000000055</v>
      </c>
      <c r="G508">
        <f t="shared" si="38"/>
        <v>59.336209000000046</v>
      </c>
      <c r="H508">
        <f t="shared" si="39"/>
        <v>132.02010000000004</v>
      </c>
    </row>
    <row r="509" spans="1:8" ht="16">
      <c r="A509" s="2">
        <v>508</v>
      </c>
      <c r="B509" s="2">
        <v>57</v>
      </c>
      <c r="C509" s="2">
        <v>67</v>
      </c>
      <c r="D509">
        <f t="shared" si="35"/>
        <v>6.296999999999997</v>
      </c>
      <c r="E509">
        <f t="shared" si="36"/>
        <v>6.509999999999998</v>
      </c>
      <c r="F509">
        <f t="shared" si="37"/>
        <v>40.993469999999967</v>
      </c>
      <c r="G509">
        <f t="shared" si="38"/>
        <v>39.652208999999964</v>
      </c>
      <c r="H509">
        <f t="shared" si="39"/>
        <v>42.380099999999977</v>
      </c>
    </row>
    <row r="510" spans="1:8" ht="16">
      <c r="A510" s="2">
        <v>509</v>
      </c>
      <c r="B510" s="2">
        <v>46</v>
      </c>
      <c r="C510" s="2">
        <v>60</v>
      </c>
      <c r="D510">
        <f t="shared" si="35"/>
        <v>-4.703000000000003</v>
      </c>
      <c r="E510">
        <f t="shared" si="36"/>
        <v>-0.49000000000000199</v>
      </c>
      <c r="F510">
        <f t="shared" si="37"/>
        <v>2.3044700000000109</v>
      </c>
      <c r="G510">
        <f t="shared" si="38"/>
        <v>22.118209000000029</v>
      </c>
      <c r="H510">
        <f t="shared" si="39"/>
        <v>0.24010000000000195</v>
      </c>
    </row>
    <row r="511" spans="1:8" ht="16">
      <c r="A511" s="2">
        <v>510</v>
      </c>
      <c r="B511" s="2">
        <v>45</v>
      </c>
      <c r="C511" s="2">
        <v>50</v>
      </c>
      <c r="D511">
        <f t="shared" si="35"/>
        <v>-5.703000000000003</v>
      </c>
      <c r="E511">
        <f t="shared" si="36"/>
        <v>-10.490000000000002</v>
      </c>
      <c r="F511">
        <f t="shared" si="37"/>
        <v>59.824470000000041</v>
      </c>
      <c r="G511">
        <f t="shared" si="38"/>
        <v>32.524209000000035</v>
      </c>
      <c r="H511">
        <f t="shared" si="39"/>
        <v>110.04010000000004</v>
      </c>
    </row>
    <row r="512" spans="1:8" ht="16">
      <c r="A512" s="2">
        <v>511</v>
      </c>
      <c r="B512" s="2">
        <v>61</v>
      </c>
      <c r="C512" s="2">
        <v>58</v>
      </c>
      <c r="D512">
        <f t="shared" si="35"/>
        <v>10.296999999999997</v>
      </c>
      <c r="E512">
        <f t="shared" si="36"/>
        <v>-2.490000000000002</v>
      </c>
      <c r="F512">
        <f t="shared" si="37"/>
        <v>-25.639530000000015</v>
      </c>
      <c r="G512">
        <f t="shared" si="38"/>
        <v>106.02820899999993</v>
      </c>
      <c r="H512">
        <f t="shared" si="39"/>
        <v>6.2001000000000097</v>
      </c>
    </row>
    <row r="513" spans="1:8" ht="16">
      <c r="A513" s="2">
        <v>512</v>
      </c>
      <c r="B513" s="2">
        <v>45</v>
      </c>
      <c r="C513" s="2">
        <v>78</v>
      </c>
      <c r="D513">
        <f t="shared" si="35"/>
        <v>-5.703000000000003</v>
      </c>
      <c r="E513">
        <f t="shared" si="36"/>
        <v>17.509999999999998</v>
      </c>
      <c r="F513">
        <f t="shared" si="37"/>
        <v>-99.859530000000035</v>
      </c>
      <c r="G513">
        <f t="shared" si="38"/>
        <v>32.524209000000035</v>
      </c>
      <c r="H513">
        <f t="shared" si="39"/>
        <v>306.60009999999994</v>
      </c>
    </row>
    <row r="514" spans="1:8" ht="16">
      <c r="A514" s="2">
        <v>513</v>
      </c>
      <c r="B514" s="2">
        <v>60</v>
      </c>
      <c r="C514" s="2">
        <v>48</v>
      </c>
      <c r="D514">
        <f t="shared" si="35"/>
        <v>9.296999999999997</v>
      </c>
      <c r="E514">
        <f t="shared" si="36"/>
        <v>-12.490000000000002</v>
      </c>
      <c r="F514">
        <f t="shared" si="37"/>
        <v>-116.11952999999998</v>
      </c>
      <c r="G514">
        <f t="shared" si="38"/>
        <v>86.434208999999939</v>
      </c>
      <c r="H514">
        <f t="shared" si="39"/>
        <v>156.00010000000006</v>
      </c>
    </row>
    <row r="515" spans="1:8" ht="16">
      <c r="A515" s="2">
        <v>514</v>
      </c>
      <c r="B515" s="2">
        <v>55</v>
      </c>
      <c r="C515" s="2">
        <v>75</v>
      </c>
      <c r="D515">
        <f t="shared" ref="D515:D578" si="40">B515-$K$2</f>
        <v>4.296999999999997</v>
      </c>
      <c r="E515">
        <f t="shared" ref="E515:E578" si="41">C515-$K$3</f>
        <v>14.509999999999998</v>
      </c>
      <c r="F515">
        <f t="shared" ref="F515:F578" si="42">D515*E515</f>
        <v>62.349469999999947</v>
      </c>
      <c r="G515">
        <f t="shared" ref="G515:G578" si="43">D515^2</f>
        <v>18.464208999999975</v>
      </c>
      <c r="H515">
        <f t="shared" ref="H515:H578" si="44">E515^2</f>
        <v>210.54009999999994</v>
      </c>
    </row>
    <row r="516" spans="1:8" ht="16">
      <c r="A516" s="2">
        <v>515</v>
      </c>
      <c r="B516" s="2">
        <v>44</v>
      </c>
      <c r="C516" s="2">
        <v>75</v>
      </c>
      <c r="D516">
        <f t="shared" si="40"/>
        <v>-6.703000000000003</v>
      </c>
      <c r="E516">
        <f t="shared" si="41"/>
        <v>14.509999999999998</v>
      </c>
      <c r="F516">
        <f t="shared" si="42"/>
        <v>-97.260530000000031</v>
      </c>
      <c r="G516">
        <f t="shared" si="43"/>
        <v>44.93020900000004</v>
      </c>
      <c r="H516">
        <f t="shared" si="44"/>
        <v>210.54009999999994</v>
      </c>
    </row>
    <row r="517" spans="1:8" ht="16">
      <c r="A517" s="2">
        <v>516</v>
      </c>
      <c r="B517" s="2">
        <v>46</v>
      </c>
      <c r="C517" s="2">
        <v>60</v>
      </c>
      <c r="D517">
        <f t="shared" si="40"/>
        <v>-4.703000000000003</v>
      </c>
      <c r="E517">
        <f t="shared" si="41"/>
        <v>-0.49000000000000199</v>
      </c>
      <c r="F517">
        <f t="shared" si="42"/>
        <v>2.3044700000000109</v>
      </c>
      <c r="G517">
        <f t="shared" si="43"/>
        <v>22.118209000000029</v>
      </c>
      <c r="H517">
        <f t="shared" si="44"/>
        <v>0.24010000000000195</v>
      </c>
    </row>
    <row r="518" spans="1:8" ht="16">
      <c r="A518" s="2">
        <v>517</v>
      </c>
      <c r="B518" s="2">
        <v>58</v>
      </c>
      <c r="C518" s="2">
        <v>41</v>
      </c>
      <c r="D518">
        <f t="shared" si="40"/>
        <v>7.296999999999997</v>
      </c>
      <c r="E518">
        <f t="shared" si="41"/>
        <v>-19.490000000000002</v>
      </c>
      <c r="F518">
        <f t="shared" si="42"/>
        <v>-142.21852999999996</v>
      </c>
      <c r="G518">
        <f t="shared" si="43"/>
        <v>53.246208999999958</v>
      </c>
      <c r="H518">
        <f t="shared" si="44"/>
        <v>379.8601000000001</v>
      </c>
    </row>
    <row r="519" spans="1:8" ht="16">
      <c r="A519" s="2">
        <v>518</v>
      </c>
      <c r="B519" s="2">
        <v>45</v>
      </c>
      <c r="C519" s="2">
        <v>54</v>
      </c>
      <c r="D519">
        <f t="shared" si="40"/>
        <v>-5.703000000000003</v>
      </c>
      <c r="E519">
        <f t="shared" si="41"/>
        <v>-6.490000000000002</v>
      </c>
      <c r="F519">
        <f t="shared" si="42"/>
        <v>37.012470000000029</v>
      </c>
      <c r="G519">
        <f t="shared" si="43"/>
        <v>32.524209000000035</v>
      </c>
      <c r="H519">
        <f t="shared" si="44"/>
        <v>42.120100000000029</v>
      </c>
    </row>
    <row r="520" spans="1:8" ht="16">
      <c r="A520" s="2">
        <v>519</v>
      </c>
      <c r="B520" s="2">
        <v>53</v>
      </c>
      <c r="C520" s="2">
        <v>63</v>
      </c>
      <c r="D520">
        <f t="shared" si="40"/>
        <v>2.296999999999997</v>
      </c>
      <c r="E520">
        <f t="shared" si="41"/>
        <v>2.509999999999998</v>
      </c>
      <c r="F520">
        <f t="shared" si="42"/>
        <v>5.7654699999999881</v>
      </c>
      <c r="G520">
        <f t="shared" si="43"/>
        <v>5.2762089999999864</v>
      </c>
      <c r="H520">
        <f t="shared" si="44"/>
        <v>6.3000999999999898</v>
      </c>
    </row>
    <row r="521" spans="1:8" ht="16">
      <c r="A521" s="2">
        <v>520</v>
      </c>
      <c r="B521" s="2">
        <v>35</v>
      </c>
      <c r="C521" s="2">
        <v>48</v>
      </c>
      <c r="D521">
        <f t="shared" si="40"/>
        <v>-15.703000000000003</v>
      </c>
      <c r="E521">
        <f t="shared" si="41"/>
        <v>-12.490000000000002</v>
      </c>
      <c r="F521">
        <f t="shared" si="42"/>
        <v>196.13047000000006</v>
      </c>
      <c r="G521">
        <f t="shared" si="43"/>
        <v>246.5842090000001</v>
      </c>
      <c r="H521">
        <f t="shared" si="44"/>
        <v>156.00010000000006</v>
      </c>
    </row>
    <row r="522" spans="1:8" ht="16">
      <c r="A522" s="2">
        <v>521</v>
      </c>
      <c r="B522" s="2">
        <v>47</v>
      </c>
      <c r="C522" s="2">
        <v>58</v>
      </c>
      <c r="D522">
        <f t="shared" si="40"/>
        <v>-3.703000000000003</v>
      </c>
      <c r="E522">
        <f t="shared" si="41"/>
        <v>-2.490000000000002</v>
      </c>
      <c r="F522">
        <f t="shared" si="42"/>
        <v>9.2204700000000148</v>
      </c>
      <c r="G522">
        <f t="shared" si="43"/>
        <v>13.712209000000023</v>
      </c>
      <c r="H522">
        <f t="shared" si="44"/>
        <v>6.2001000000000097</v>
      </c>
    </row>
    <row r="523" spans="1:8" ht="16">
      <c r="A523" s="2">
        <v>522</v>
      </c>
      <c r="B523" s="2">
        <v>50</v>
      </c>
      <c r="C523" s="2">
        <v>57</v>
      </c>
      <c r="D523">
        <f t="shared" si="40"/>
        <v>-0.70300000000000296</v>
      </c>
      <c r="E523">
        <f t="shared" si="41"/>
        <v>-3.490000000000002</v>
      </c>
      <c r="F523">
        <f t="shared" si="42"/>
        <v>2.4534700000000118</v>
      </c>
      <c r="G523">
        <f t="shared" si="43"/>
        <v>0.49420900000000417</v>
      </c>
      <c r="H523">
        <f t="shared" si="44"/>
        <v>12.180100000000014</v>
      </c>
    </row>
    <row r="524" spans="1:8" ht="16">
      <c r="A524" s="2">
        <v>523</v>
      </c>
      <c r="B524" s="2">
        <v>27</v>
      </c>
      <c r="C524" s="2">
        <v>100</v>
      </c>
      <c r="D524">
        <f t="shared" si="40"/>
        <v>-23.703000000000003</v>
      </c>
      <c r="E524">
        <f t="shared" si="41"/>
        <v>39.51</v>
      </c>
      <c r="F524">
        <f t="shared" si="42"/>
        <v>-936.50553000000002</v>
      </c>
      <c r="G524">
        <f t="shared" si="43"/>
        <v>561.83220900000015</v>
      </c>
      <c r="H524">
        <f t="shared" si="44"/>
        <v>1561.0400999999999</v>
      </c>
    </row>
    <row r="525" spans="1:8" ht="16">
      <c r="A525" s="2">
        <v>524</v>
      </c>
      <c r="B525" s="2">
        <v>69</v>
      </c>
      <c r="C525" s="2">
        <v>75</v>
      </c>
      <c r="D525">
        <f t="shared" si="40"/>
        <v>18.296999999999997</v>
      </c>
      <c r="E525">
        <f t="shared" si="41"/>
        <v>14.509999999999998</v>
      </c>
      <c r="F525">
        <f t="shared" si="42"/>
        <v>265.48946999999993</v>
      </c>
      <c r="G525">
        <f t="shared" si="43"/>
        <v>334.7802089999999</v>
      </c>
      <c r="H525">
        <f t="shared" si="44"/>
        <v>210.54009999999994</v>
      </c>
    </row>
    <row r="526" spans="1:8" ht="16">
      <c r="A526" s="2">
        <v>525</v>
      </c>
      <c r="B526" s="2">
        <v>49</v>
      </c>
      <c r="C526" s="2">
        <v>62</v>
      </c>
      <c r="D526">
        <f t="shared" si="40"/>
        <v>-1.703000000000003</v>
      </c>
      <c r="E526">
        <f t="shared" si="41"/>
        <v>1.509999999999998</v>
      </c>
      <c r="F526">
        <f t="shared" si="42"/>
        <v>-2.571530000000001</v>
      </c>
      <c r="G526">
        <f t="shared" si="43"/>
        <v>2.90020900000001</v>
      </c>
      <c r="H526">
        <f t="shared" si="44"/>
        <v>2.2800999999999938</v>
      </c>
    </row>
    <row r="527" spans="1:8" ht="16">
      <c r="A527" s="2">
        <v>526</v>
      </c>
      <c r="B527" s="2">
        <v>51</v>
      </c>
      <c r="C527" s="2">
        <v>65</v>
      </c>
      <c r="D527">
        <f t="shared" si="40"/>
        <v>0.29699999999999704</v>
      </c>
      <c r="E527">
        <f t="shared" si="41"/>
        <v>4.509999999999998</v>
      </c>
      <c r="F527">
        <f t="shared" si="42"/>
        <v>1.3394699999999862</v>
      </c>
      <c r="G527">
        <f t="shared" si="43"/>
        <v>8.8208999999998247E-2</v>
      </c>
      <c r="H527">
        <f t="shared" si="44"/>
        <v>20.340099999999982</v>
      </c>
    </row>
    <row r="528" spans="1:8" ht="16">
      <c r="A528" s="2">
        <v>527</v>
      </c>
      <c r="B528" s="2">
        <v>40</v>
      </c>
      <c r="C528" s="2">
        <v>57</v>
      </c>
      <c r="D528">
        <f t="shared" si="40"/>
        <v>-10.703000000000003</v>
      </c>
      <c r="E528">
        <f t="shared" si="41"/>
        <v>-3.490000000000002</v>
      </c>
      <c r="F528">
        <f t="shared" si="42"/>
        <v>37.35347000000003</v>
      </c>
      <c r="G528">
        <f t="shared" si="43"/>
        <v>114.55420900000006</v>
      </c>
      <c r="H528">
        <f t="shared" si="44"/>
        <v>12.180100000000014</v>
      </c>
    </row>
    <row r="529" spans="1:8" ht="16">
      <c r="A529" s="2">
        <v>528</v>
      </c>
      <c r="B529" s="2">
        <v>49</v>
      </c>
      <c r="C529" s="2">
        <v>55</v>
      </c>
      <c r="D529">
        <f t="shared" si="40"/>
        <v>-1.703000000000003</v>
      </c>
      <c r="E529">
        <f t="shared" si="41"/>
        <v>-5.490000000000002</v>
      </c>
      <c r="F529">
        <f t="shared" si="42"/>
        <v>9.3494700000000197</v>
      </c>
      <c r="G529">
        <f t="shared" si="43"/>
        <v>2.90020900000001</v>
      </c>
      <c r="H529">
        <f t="shared" si="44"/>
        <v>30.140100000000022</v>
      </c>
    </row>
    <row r="530" spans="1:8" ht="16">
      <c r="A530" s="2">
        <v>529</v>
      </c>
      <c r="B530" s="2">
        <v>54</v>
      </c>
      <c r="C530" s="2">
        <v>61</v>
      </c>
      <c r="D530">
        <f t="shared" si="40"/>
        <v>3.296999999999997</v>
      </c>
      <c r="E530">
        <f t="shared" si="41"/>
        <v>0.50999999999999801</v>
      </c>
      <c r="F530">
        <f t="shared" si="42"/>
        <v>1.681469999999992</v>
      </c>
      <c r="G530">
        <f t="shared" si="43"/>
        <v>10.870208999999981</v>
      </c>
      <c r="H530">
        <f t="shared" si="44"/>
        <v>0.26009999999999794</v>
      </c>
    </row>
    <row r="531" spans="1:8" ht="16">
      <c r="A531" s="2">
        <v>530</v>
      </c>
      <c r="B531" s="2">
        <v>53</v>
      </c>
      <c r="C531" s="2">
        <v>44</v>
      </c>
      <c r="D531">
        <f t="shared" si="40"/>
        <v>2.296999999999997</v>
      </c>
      <c r="E531">
        <f t="shared" si="41"/>
        <v>-16.490000000000002</v>
      </c>
      <c r="F531">
        <f t="shared" si="42"/>
        <v>-37.877529999999958</v>
      </c>
      <c r="G531">
        <f t="shared" si="43"/>
        <v>5.2762089999999864</v>
      </c>
      <c r="H531">
        <f t="shared" si="44"/>
        <v>271.92010000000005</v>
      </c>
    </row>
    <row r="532" spans="1:8" ht="16">
      <c r="A532" s="2">
        <v>531</v>
      </c>
      <c r="B532" s="2">
        <v>59</v>
      </c>
      <c r="C532" s="2">
        <v>61</v>
      </c>
      <c r="D532">
        <f t="shared" si="40"/>
        <v>8.296999999999997</v>
      </c>
      <c r="E532">
        <f t="shared" si="41"/>
        <v>0.50999999999999801</v>
      </c>
      <c r="F532">
        <f t="shared" si="42"/>
        <v>4.2314699999999821</v>
      </c>
      <c r="G532">
        <f t="shared" si="43"/>
        <v>68.840208999999945</v>
      </c>
      <c r="H532">
        <f t="shared" si="44"/>
        <v>0.26009999999999794</v>
      </c>
    </row>
    <row r="533" spans="1:8" ht="16">
      <c r="A533" s="2">
        <v>532</v>
      </c>
      <c r="B533" s="2">
        <v>47</v>
      </c>
      <c r="C533" s="2">
        <v>50</v>
      </c>
      <c r="D533">
        <f t="shared" si="40"/>
        <v>-3.703000000000003</v>
      </c>
      <c r="E533">
        <f t="shared" si="41"/>
        <v>-10.490000000000002</v>
      </c>
      <c r="F533">
        <f t="shared" si="42"/>
        <v>38.844470000000037</v>
      </c>
      <c r="G533">
        <f t="shared" si="43"/>
        <v>13.712209000000023</v>
      </c>
      <c r="H533">
        <f t="shared" si="44"/>
        <v>110.04010000000004</v>
      </c>
    </row>
    <row r="534" spans="1:8" ht="16">
      <c r="A534" s="2">
        <v>533</v>
      </c>
      <c r="B534" s="2">
        <v>47</v>
      </c>
      <c r="C534" s="2">
        <v>54</v>
      </c>
      <c r="D534">
        <f t="shared" si="40"/>
        <v>-3.703000000000003</v>
      </c>
      <c r="E534">
        <f t="shared" si="41"/>
        <v>-6.490000000000002</v>
      </c>
      <c r="F534">
        <f t="shared" si="42"/>
        <v>24.032470000000025</v>
      </c>
      <c r="G534">
        <f t="shared" si="43"/>
        <v>13.712209000000023</v>
      </c>
      <c r="H534">
        <f t="shared" si="44"/>
        <v>42.120100000000029</v>
      </c>
    </row>
    <row r="535" spans="1:8" ht="16">
      <c r="A535" s="2">
        <v>534</v>
      </c>
      <c r="B535" s="2">
        <v>57</v>
      </c>
      <c r="C535" s="2">
        <v>56</v>
      </c>
      <c r="D535">
        <f t="shared" si="40"/>
        <v>6.296999999999997</v>
      </c>
      <c r="E535">
        <f t="shared" si="41"/>
        <v>-4.490000000000002</v>
      </c>
      <c r="F535">
        <f t="shared" si="42"/>
        <v>-28.273530000000001</v>
      </c>
      <c r="G535">
        <f t="shared" si="43"/>
        <v>39.652208999999964</v>
      </c>
      <c r="H535">
        <f t="shared" si="44"/>
        <v>20.160100000000018</v>
      </c>
    </row>
    <row r="536" spans="1:8" ht="16">
      <c r="A536" s="2">
        <v>535</v>
      </c>
      <c r="B536" s="2">
        <v>57</v>
      </c>
      <c r="C536" s="2">
        <v>59</v>
      </c>
      <c r="D536">
        <f t="shared" si="40"/>
        <v>6.296999999999997</v>
      </c>
      <c r="E536">
        <f t="shared" si="41"/>
        <v>-1.490000000000002</v>
      </c>
      <c r="F536">
        <f t="shared" si="42"/>
        <v>-9.382530000000008</v>
      </c>
      <c r="G536">
        <f t="shared" si="43"/>
        <v>39.652208999999964</v>
      </c>
      <c r="H536">
        <f t="shared" si="44"/>
        <v>2.2201000000000057</v>
      </c>
    </row>
    <row r="537" spans="1:8" ht="16">
      <c r="A537" s="2">
        <v>536</v>
      </c>
      <c r="B537" s="2">
        <v>50</v>
      </c>
      <c r="C537" s="2">
        <v>56</v>
      </c>
      <c r="D537">
        <f t="shared" si="40"/>
        <v>-0.70300000000000296</v>
      </c>
      <c r="E537">
        <f t="shared" si="41"/>
        <v>-4.490000000000002</v>
      </c>
      <c r="F537">
        <f t="shared" si="42"/>
        <v>3.1564700000000148</v>
      </c>
      <c r="G537">
        <f t="shared" si="43"/>
        <v>0.49420900000000417</v>
      </c>
      <c r="H537">
        <f t="shared" si="44"/>
        <v>20.160100000000018</v>
      </c>
    </row>
    <row r="538" spans="1:8" ht="16">
      <c r="A538" s="2">
        <v>537</v>
      </c>
      <c r="B538" s="2">
        <v>30</v>
      </c>
      <c r="C538" s="2">
        <v>74</v>
      </c>
      <c r="D538">
        <f t="shared" si="40"/>
        <v>-20.703000000000003</v>
      </c>
      <c r="E538">
        <f t="shared" si="41"/>
        <v>13.509999999999998</v>
      </c>
      <c r="F538">
        <f t="shared" si="42"/>
        <v>-279.69752999999997</v>
      </c>
      <c r="G538">
        <f t="shared" si="43"/>
        <v>428.61420900000013</v>
      </c>
      <c r="H538">
        <f t="shared" si="44"/>
        <v>182.52009999999996</v>
      </c>
    </row>
    <row r="539" spans="1:8" ht="16">
      <c r="A539" s="2">
        <v>538</v>
      </c>
      <c r="B539" s="2">
        <v>61</v>
      </c>
      <c r="C539" s="2">
        <v>56</v>
      </c>
      <c r="D539">
        <f t="shared" si="40"/>
        <v>10.296999999999997</v>
      </c>
      <c r="E539">
        <f t="shared" si="41"/>
        <v>-4.490000000000002</v>
      </c>
      <c r="F539">
        <f t="shared" si="42"/>
        <v>-46.233530000000009</v>
      </c>
      <c r="G539">
        <f t="shared" si="43"/>
        <v>106.02820899999993</v>
      </c>
      <c r="H539">
        <f t="shared" si="44"/>
        <v>20.160100000000018</v>
      </c>
    </row>
    <row r="540" spans="1:8" ht="16">
      <c r="A540" s="2">
        <v>539</v>
      </c>
      <c r="B540" s="2">
        <v>69</v>
      </c>
      <c r="C540" s="2">
        <v>67</v>
      </c>
      <c r="D540">
        <f t="shared" si="40"/>
        <v>18.296999999999997</v>
      </c>
      <c r="E540">
        <f t="shared" si="41"/>
        <v>6.509999999999998</v>
      </c>
      <c r="F540">
        <f t="shared" si="42"/>
        <v>119.11346999999995</v>
      </c>
      <c r="G540">
        <f t="shared" si="43"/>
        <v>334.7802089999999</v>
      </c>
      <c r="H540">
        <f t="shared" si="44"/>
        <v>42.380099999999977</v>
      </c>
    </row>
    <row r="541" spans="1:8" ht="16">
      <c r="A541" s="2">
        <v>540</v>
      </c>
      <c r="B541" s="2">
        <v>43</v>
      </c>
      <c r="C541" s="2">
        <v>66</v>
      </c>
      <c r="D541">
        <f t="shared" si="40"/>
        <v>-7.703000000000003</v>
      </c>
      <c r="E541">
        <f t="shared" si="41"/>
        <v>5.509999999999998</v>
      </c>
      <c r="F541">
        <f t="shared" si="42"/>
        <v>-42.443530000000003</v>
      </c>
      <c r="G541">
        <f t="shared" si="43"/>
        <v>59.336209000000046</v>
      </c>
      <c r="H541">
        <f t="shared" si="44"/>
        <v>30.360099999999978</v>
      </c>
    </row>
    <row r="542" spans="1:8" ht="16">
      <c r="A542" s="2">
        <v>541</v>
      </c>
      <c r="B542" s="2">
        <v>36</v>
      </c>
      <c r="C542" s="2">
        <v>47</v>
      </c>
      <c r="D542">
        <f t="shared" si="40"/>
        <v>-14.703000000000003</v>
      </c>
      <c r="E542">
        <f t="shared" si="41"/>
        <v>-13.490000000000002</v>
      </c>
      <c r="F542">
        <f t="shared" si="42"/>
        <v>198.34347000000008</v>
      </c>
      <c r="G542">
        <f t="shared" si="43"/>
        <v>216.17820900000009</v>
      </c>
      <c r="H542">
        <f t="shared" si="44"/>
        <v>181.98010000000005</v>
      </c>
    </row>
    <row r="543" spans="1:8" ht="16">
      <c r="A543" s="2">
        <v>542</v>
      </c>
      <c r="B543" s="2">
        <v>58</v>
      </c>
      <c r="C543" s="2">
        <v>75</v>
      </c>
      <c r="D543">
        <f t="shared" si="40"/>
        <v>7.296999999999997</v>
      </c>
      <c r="E543">
        <f t="shared" si="41"/>
        <v>14.509999999999998</v>
      </c>
      <c r="F543">
        <f t="shared" si="42"/>
        <v>105.87946999999994</v>
      </c>
      <c r="G543">
        <f t="shared" si="43"/>
        <v>53.246208999999958</v>
      </c>
      <c r="H543">
        <f t="shared" si="44"/>
        <v>210.54009999999994</v>
      </c>
    </row>
    <row r="544" spans="1:8" ht="16">
      <c r="A544" s="2">
        <v>543</v>
      </c>
      <c r="B544" s="2">
        <v>49</v>
      </c>
      <c r="C544" s="2">
        <v>70</v>
      </c>
      <c r="D544">
        <f t="shared" si="40"/>
        <v>-1.703000000000003</v>
      </c>
      <c r="E544">
        <f t="shared" si="41"/>
        <v>9.509999999999998</v>
      </c>
      <c r="F544">
        <f t="shared" si="42"/>
        <v>-16.195530000000026</v>
      </c>
      <c r="G544">
        <f t="shared" si="43"/>
        <v>2.90020900000001</v>
      </c>
      <c r="H544">
        <f t="shared" si="44"/>
        <v>90.440099999999958</v>
      </c>
    </row>
    <row r="545" spans="1:8" ht="16">
      <c r="A545" s="2">
        <v>544</v>
      </c>
      <c r="B545" s="2">
        <v>47</v>
      </c>
      <c r="C545" s="2">
        <v>52</v>
      </c>
      <c r="D545">
        <f t="shared" si="40"/>
        <v>-3.703000000000003</v>
      </c>
      <c r="E545">
        <f t="shared" si="41"/>
        <v>-8.490000000000002</v>
      </c>
      <c r="F545">
        <f t="shared" si="42"/>
        <v>31.438470000000031</v>
      </c>
      <c r="G545">
        <f t="shared" si="43"/>
        <v>13.712209000000023</v>
      </c>
      <c r="H545">
        <f t="shared" si="44"/>
        <v>72.08010000000003</v>
      </c>
    </row>
    <row r="546" spans="1:8" ht="16">
      <c r="A546" s="2">
        <v>545</v>
      </c>
      <c r="B546" s="2">
        <v>69</v>
      </c>
      <c r="C546" s="2">
        <v>72</v>
      </c>
      <c r="D546">
        <f t="shared" si="40"/>
        <v>18.296999999999997</v>
      </c>
      <c r="E546">
        <f t="shared" si="41"/>
        <v>11.509999999999998</v>
      </c>
      <c r="F546">
        <f t="shared" si="42"/>
        <v>210.59846999999993</v>
      </c>
      <c r="G546">
        <f t="shared" si="43"/>
        <v>334.7802089999999</v>
      </c>
      <c r="H546">
        <f t="shared" si="44"/>
        <v>132.48009999999996</v>
      </c>
    </row>
    <row r="547" spans="1:8" ht="16">
      <c r="A547" s="2">
        <v>546</v>
      </c>
      <c r="B547" s="2">
        <v>34</v>
      </c>
      <c r="C547" s="2">
        <v>48</v>
      </c>
      <c r="D547">
        <f t="shared" si="40"/>
        <v>-16.703000000000003</v>
      </c>
      <c r="E547">
        <f t="shared" si="41"/>
        <v>-12.490000000000002</v>
      </c>
      <c r="F547">
        <f t="shared" si="42"/>
        <v>208.62047000000007</v>
      </c>
      <c r="G547">
        <f t="shared" si="43"/>
        <v>278.99020900000011</v>
      </c>
      <c r="H547">
        <f t="shared" si="44"/>
        <v>156.00010000000006</v>
      </c>
    </row>
    <row r="548" spans="1:8" ht="16">
      <c r="A548" s="2">
        <v>547</v>
      </c>
      <c r="B548" s="2">
        <v>46</v>
      </c>
      <c r="C548" s="2">
        <v>54</v>
      </c>
      <c r="D548">
        <f t="shared" si="40"/>
        <v>-4.703000000000003</v>
      </c>
      <c r="E548">
        <f t="shared" si="41"/>
        <v>-6.490000000000002</v>
      </c>
      <c r="F548">
        <f t="shared" si="42"/>
        <v>30.522470000000027</v>
      </c>
      <c r="G548">
        <f t="shared" si="43"/>
        <v>22.118209000000029</v>
      </c>
      <c r="H548">
        <f t="shared" si="44"/>
        <v>42.120100000000029</v>
      </c>
    </row>
    <row r="549" spans="1:8" ht="16">
      <c r="A549" s="2">
        <v>548</v>
      </c>
      <c r="B549" s="2">
        <v>36</v>
      </c>
      <c r="C549" s="2">
        <v>63</v>
      </c>
      <c r="D549">
        <f t="shared" si="40"/>
        <v>-14.703000000000003</v>
      </c>
      <c r="E549">
        <f t="shared" si="41"/>
        <v>2.509999999999998</v>
      </c>
      <c r="F549">
        <f t="shared" si="42"/>
        <v>-36.90452999999998</v>
      </c>
      <c r="G549">
        <f t="shared" si="43"/>
        <v>216.17820900000009</v>
      </c>
      <c r="H549">
        <f t="shared" si="44"/>
        <v>6.3000999999999898</v>
      </c>
    </row>
    <row r="550" spans="1:8" ht="16">
      <c r="A550" s="2">
        <v>549</v>
      </c>
      <c r="B550" s="2">
        <v>53</v>
      </c>
      <c r="C550" s="2">
        <v>68</v>
      </c>
      <c r="D550">
        <f t="shared" si="40"/>
        <v>2.296999999999997</v>
      </c>
      <c r="E550">
        <f t="shared" si="41"/>
        <v>7.509999999999998</v>
      </c>
      <c r="F550">
        <f t="shared" si="42"/>
        <v>17.250469999999972</v>
      </c>
      <c r="G550">
        <f t="shared" si="43"/>
        <v>5.2762089999999864</v>
      </c>
      <c r="H550">
        <f t="shared" si="44"/>
        <v>56.400099999999973</v>
      </c>
    </row>
    <row r="551" spans="1:8" ht="16">
      <c r="A551" s="2">
        <v>550</v>
      </c>
      <c r="B551" s="2">
        <v>32</v>
      </c>
      <c r="C551" s="2">
        <v>73</v>
      </c>
      <c r="D551">
        <f t="shared" si="40"/>
        <v>-18.703000000000003</v>
      </c>
      <c r="E551">
        <f t="shared" si="41"/>
        <v>12.509999999999998</v>
      </c>
      <c r="F551">
        <f t="shared" si="42"/>
        <v>-233.97452999999999</v>
      </c>
      <c r="G551">
        <f t="shared" si="43"/>
        <v>349.80220900000012</v>
      </c>
      <c r="H551">
        <f t="shared" si="44"/>
        <v>156.50009999999995</v>
      </c>
    </row>
    <row r="552" spans="1:8" ht="16">
      <c r="A552" s="2">
        <v>551</v>
      </c>
      <c r="B552" s="2">
        <v>57</v>
      </c>
      <c r="C552" s="2">
        <v>53</v>
      </c>
      <c r="D552">
        <f t="shared" si="40"/>
        <v>6.296999999999997</v>
      </c>
      <c r="E552">
        <f t="shared" si="41"/>
        <v>-7.490000000000002</v>
      </c>
      <c r="F552">
        <f t="shared" si="42"/>
        <v>-47.164529999999992</v>
      </c>
      <c r="G552">
        <f t="shared" si="43"/>
        <v>39.652208999999964</v>
      </c>
      <c r="H552">
        <f t="shared" si="44"/>
        <v>56.100100000000033</v>
      </c>
    </row>
    <row r="553" spans="1:8" ht="16">
      <c r="A553" s="2">
        <v>552</v>
      </c>
      <c r="B553" s="2">
        <v>62</v>
      </c>
      <c r="C553" s="2">
        <v>100</v>
      </c>
      <c r="D553">
        <f t="shared" si="40"/>
        <v>11.296999999999997</v>
      </c>
      <c r="E553">
        <f t="shared" si="41"/>
        <v>39.51</v>
      </c>
      <c r="F553">
        <f t="shared" si="42"/>
        <v>446.34446999999989</v>
      </c>
      <c r="G553">
        <f t="shared" si="43"/>
        <v>127.62220899999993</v>
      </c>
      <c r="H553">
        <f t="shared" si="44"/>
        <v>1561.0400999999999</v>
      </c>
    </row>
    <row r="554" spans="1:8" ht="16">
      <c r="A554" s="2">
        <v>553</v>
      </c>
      <c r="B554" s="2">
        <v>46</v>
      </c>
      <c r="C554" s="2">
        <v>73</v>
      </c>
      <c r="D554">
        <f t="shared" si="40"/>
        <v>-4.703000000000003</v>
      </c>
      <c r="E554">
        <f t="shared" si="41"/>
        <v>12.509999999999998</v>
      </c>
      <c r="F554">
        <f t="shared" si="42"/>
        <v>-58.834530000000029</v>
      </c>
      <c r="G554">
        <f t="shared" si="43"/>
        <v>22.118209000000029</v>
      </c>
      <c r="H554">
        <f t="shared" si="44"/>
        <v>156.50009999999995</v>
      </c>
    </row>
    <row r="555" spans="1:8" ht="16">
      <c r="A555" s="2">
        <v>554</v>
      </c>
      <c r="B555" s="2">
        <v>36</v>
      </c>
      <c r="C555" s="2">
        <v>62</v>
      </c>
      <c r="D555">
        <f t="shared" si="40"/>
        <v>-14.703000000000003</v>
      </c>
      <c r="E555">
        <f t="shared" si="41"/>
        <v>1.509999999999998</v>
      </c>
      <c r="F555">
        <f t="shared" si="42"/>
        <v>-22.201529999999977</v>
      </c>
      <c r="G555">
        <f t="shared" si="43"/>
        <v>216.17820900000009</v>
      </c>
      <c r="H555">
        <f t="shared" si="44"/>
        <v>2.2800999999999938</v>
      </c>
    </row>
    <row r="556" spans="1:8" ht="16">
      <c r="A556" s="2">
        <v>555</v>
      </c>
      <c r="B556" s="2">
        <v>49</v>
      </c>
      <c r="C556" s="2">
        <v>43</v>
      </c>
      <c r="D556">
        <f t="shared" si="40"/>
        <v>-1.703000000000003</v>
      </c>
      <c r="E556">
        <f t="shared" si="41"/>
        <v>-17.490000000000002</v>
      </c>
      <c r="F556">
        <f t="shared" si="42"/>
        <v>29.785470000000053</v>
      </c>
      <c r="G556">
        <f t="shared" si="43"/>
        <v>2.90020900000001</v>
      </c>
      <c r="H556">
        <f t="shared" si="44"/>
        <v>305.90010000000007</v>
      </c>
    </row>
    <row r="557" spans="1:8" ht="16">
      <c r="A557" s="2">
        <v>556</v>
      </c>
      <c r="B557" s="2">
        <v>66</v>
      </c>
      <c r="C557" s="2">
        <v>54</v>
      </c>
      <c r="D557">
        <f t="shared" si="40"/>
        <v>15.296999999999997</v>
      </c>
      <c r="E557">
        <f t="shared" si="41"/>
        <v>-6.490000000000002</v>
      </c>
      <c r="F557">
        <f t="shared" si="42"/>
        <v>-99.277530000000013</v>
      </c>
      <c r="G557">
        <f t="shared" si="43"/>
        <v>233.99820899999992</v>
      </c>
      <c r="H557">
        <f t="shared" si="44"/>
        <v>42.120100000000029</v>
      </c>
    </row>
    <row r="558" spans="1:8" ht="16">
      <c r="A558" s="2">
        <v>557</v>
      </c>
      <c r="B558" s="2">
        <v>39</v>
      </c>
      <c r="C558" s="2">
        <v>50</v>
      </c>
      <c r="D558">
        <f t="shared" si="40"/>
        <v>-11.703000000000003</v>
      </c>
      <c r="E558">
        <f t="shared" si="41"/>
        <v>-10.490000000000002</v>
      </c>
      <c r="F558">
        <f t="shared" si="42"/>
        <v>122.76447000000006</v>
      </c>
      <c r="G558">
        <f t="shared" si="43"/>
        <v>136.96020900000008</v>
      </c>
      <c r="H558">
        <f t="shared" si="44"/>
        <v>110.04010000000004</v>
      </c>
    </row>
    <row r="559" spans="1:8" ht="16">
      <c r="A559" s="2">
        <v>558</v>
      </c>
      <c r="B559" s="2">
        <v>55</v>
      </c>
      <c r="C559" s="2">
        <v>53</v>
      </c>
      <c r="D559">
        <f t="shared" si="40"/>
        <v>4.296999999999997</v>
      </c>
      <c r="E559">
        <f t="shared" si="41"/>
        <v>-7.490000000000002</v>
      </c>
      <c r="F559">
        <f t="shared" si="42"/>
        <v>-32.184529999999988</v>
      </c>
      <c r="G559">
        <f t="shared" si="43"/>
        <v>18.464208999999975</v>
      </c>
      <c r="H559">
        <f t="shared" si="44"/>
        <v>56.100100000000033</v>
      </c>
    </row>
    <row r="560" spans="1:8" ht="16">
      <c r="A560" s="2">
        <v>559</v>
      </c>
      <c r="B560" s="2">
        <v>45</v>
      </c>
      <c r="C560" s="2">
        <v>51</v>
      </c>
      <c r="D560">
        <f t="shared" si="40"/>
        <v>-5.703000000000003</v>
      </c>
      <c r="E560">
        <f t="shared" si="41"/>
        <v>-9.490000000000002</v>
      </c>
      <c r="F560">
        <f t="shared" si="42"/>
        <v>54.121470000000038</v>
      </c>
      <c r="G560">
        <f t="shared" si="43"/>
        <v>32.524209000000035</v>
      </c>
      <c r="H560">
        <f t="shared" si="44"/>
        <v>90.060100000000034</v>
      </c>
    </row>
    <row r="561" spans="1:8" ht="16">
      <c r="A561" s="2">
        <v>560</v>
      </c>
      <c r="B561" s="2">
        <v>45</v>
      </c>
      <c r="C561" s="2">
        <v>63</v>
      </c>
      <c r="D561">
        <f t="shared" si="40"/>
        <v>-5.703000000000003</v>
      </c>
      <c r="E561">
        <f t="shared" si="41"/>
        <v>2.509999999999998</v>
      </c>
      <c r="F561">
        <f t="shared" si="42"/>
        <v>-14.314529999999996</v>
      </c>
      <c r="G561">
        <f t="shared" si="43"/>
        <v>32.524209000000035</v>
      </c>
      <c r="H561">
        <f t="shared" si="44"/>
        <v>6.3000999999999898</v>
      </c>
    </row>
    <row r="562" spans="1:8" ht="16">
      <c r="A562" s="2">
        <v>561</v>
      </c>
      <c r="B562" s="2">
        <v>56</v>
      </c>
      <c r="C562" s="2">
        <v>66</v>
      </c>
      <c r="D562">
        <f t="shared" si="40"/>
        <v>5.296999999999997</v>
      </c>
      <c r="E562">
        <f t="shared" si="41"/>
        <v>5.509999999999998</v>
      </c>
      <c r="F562">
        <f t="shared" si="42"/>
        <v>29.186469999999971</v>
      </c>
      <c r="G562">
        <f t="shared" si="43"/>
        <v>28.05820899999997</v>
      </c>
      <c r="H562">
        <f t="shared" si="44"/>
        <v>30.360099999999978</v>
      </c>
    </row>
    <row r="563" spans="1:8" ht="16">
      <c r="A563" s="2">
        <v>562</v>
      </c>
      <c r="B563" s="2">
        <v>57</v>
      </c>
      <c r="C563" s="2">
        <v>42</v>
      </c>
      <c r="D563">
        <f t="shared" si="40"/>
        <v>6.296999999999997</v>
      </c>
      <c r="E563">
        <f t="shared" si="41"/>
        <v>-18.490000000000002</v>
      </c>
      <c r="F563">
        <f t="shared" si="42"/>
        <v>-116.43152999999995</v>
      </c>
      <c r="G563">
        <f t="shared" si="43"/>
        <v>39.652208999999964</v>
      </c>
      <c r="H563">
        <f t="shared" si="44"/>
        <v>341.88010000000008</v>
      </c>
    </row>
    <row r="564" spans="1:8" ht="16">
      <c r="A564" s="2">
        <v>563</v>
      </c>
      <c r="B564" s="2">
        <v>68</v>
      </c>
      <c r="C564" s="2">
        <v>46</v>
      </c>
      <c r="D564">
        <f t="shared" si="40"/>
        <v>17.296999999999997</v>
      </c>
      <c r="E564">
        <f t="shared" si="41"/>
        <v>-14.490000000000002</v>
      </c>
      <c r="F564">
        <f t="shared" si="42"/>
        <v>-250.63352999999998</v>
      </c>
      <c r="G564">
        <f t="shared" si="43"/>
        <v>299.18620899999991</v>
      </c>
      <c r="H564">
        <f t="shared" si="44"/>
        <v>209.96010000000007</v>
      </c>
    </row>
    <row r="565" spans="1:8" ht="16">
      <c r="A565" s="2">
        <v>564</v>
      </c>
      <c r="B565" s="2">
        <v>78</v>
      </c>
      <c r="C565" s="2">
        <v>71</v>
      </c>
      <c r="D565">
        <f t="shared" si="40"/>
        <v>27.296999999999997</v>
      </c>
      <c r="E565">
        <f t="shared" si="41"/>
        <v>10.509999999999998</v>
      </c>
      <c r="F565">
        <f t="shared" si="42"/>
        <v>286.89146999999991</v>
      </c>
      <c r="G565">
        <f t="shared" si="43"/>
        <v>745.12620899999979</v>
      </c>
      <c r="H565">
        <f t="shared" si="44"/>
        <v>110.46009999999995</v>
      </c>
    </row>
    <row r="566" spans="1:8" ht="16">
      <c r="A566" s="2">
        <v>565</v>
      </c>
      <c r="B566" s="2">
        <v>66</v>
      </c>
      <c r="C566" s="2">
        <v>78</v>
      </c>
      <c r="D566">
        <f t="shared" si="40"/>
        <v>15.296999999999997</v>
      </c>
      <c r="E566">
        <f t="shared" si="41"/>
        <v>17.509999999999998</v>
      </c>
      <c r="F566">
        <f t="shared" si="42"/>
        <v>267.85046999999992</v>
      </c>
      <c r="G566">
        <f t="shared" si="43"/>
        <v>233.99820899999992</v>
      </c>
      <c r="H566">
        <f t="shared" si="44"/>
        <v>306.60009999999994</v>
      </c>
    </row>
    <row r="567" spans="1:8" ht="16">
      <c r="A567" s="2">
        <v>566</v>
      </c>
      <c r="B567" s="2">
        <v>52</v>
      </c>
      <c r="C567" s="2">
        <v>62</v>
      </c>
      <c r="D567">
        <f t="shared" si="40"/>
        <v>1.296999999999997</v>
      </c>
      <c r="E567">
        <f t="shared" si="41"/>
        <v>1.509999999999998</v>
      </c>
      <c r="F567">
        <f t="shared" si="42"/>
        <v>1.958469999999993</v>
      </c>
      <c r="G567">
        <f t="shared" si="43"/>
        <v>1.6822089999999923</v>
      </c>
      <c r="H567">
        <f t="shared" si="44"/>
        <v>2.2800999999999938</v>
      </c>
    </row>
    <row r="568" spans="1:8" ht="16">
      <c r="A568" s="2">
        <v>567</v>
      </c>
      <c r="B568" s="2">
        <v>50</v>
      </c>
      <c r="C568" s="2">
        <v>61</v>
      </c>
      <c r="D568">
        <f t="shared" si="40"/>
        <v>-0.70300000000000296</v>
      </c>
      <c r="E568">
        <f t="shared" si="41"/>
        <v>0.50999999999999801</v>
      </c>
      <c r="F568">
        <f t="shared" si="42"/>
        <v>-0.35853000000000013</v>
      </c>
      <c r="G568">
        <f t="shared" si="43"/>
        <v>0.49420900000000417</v>
      </c>
      <c r="H568">
        <f t="shared" si="44"/>
        <v>0.26009999999999794</v>
      </c>
    </row>
    <row r="569" spans="1:8" ht="16">
      <c r="A569" s="2">
        <v>568</v>
      </c>
      <c r="B569" s="2">
        <v>45</v>
      </c>
      <c r="C569" s="2">
        <v>56</v>
      </c>
      <c r="D569">
        <f t="shared" si="40"/>
        <v>-5.703000000000003</v>
      </c>
      <c r="E569">
        <f t="shared" si="41"/>
        <v>-4.490000000000002</v>
      </c>
      <c r="F569">
        <f t="shared" si="42"/>
        <v>25.606470000000023</v>
      </c>
      <c r="G569">
        <f t="shared" si="43"/>
        <v>32.524209000000035</v>
      </c>
      <c r="H569">
        <f t="shared" si="44"/>
        <v>20.160100000000018</v>
      </c>
    </row>
    <row r="570" spans="1:8" ht="16">
      <c r="A570" s="2">
        <v>569</v>
      </c>
      <c r="B570" s="2">
        <v>40</v>
      </c>
      <c r="C570" s="2">
        <v>100</v>
      </c>
      <c r="D570">
        <f t="shared" si="40"/>
        <v>-10.703000000000003</v>
      </c>
      <c r="E570">
        <f t="shared" si="41"/>
        <v>39.51</v>
      </c>
      <c r="F570">
        <f t="shared" si="42"/>
        <v>-422.87553000000008</v>
      </c>
      <c r="G570">
        <f t="shared" si="43"/>
        <v>114.55420900000006</v>
      </c>
      <c r="H570">
        <f t="shared" si="44"/>
        <v>1561.0400999999999</v>
      </c>
    </row>
    <row r="571" spans="1:8" ht="16">
      <c r="A571" s="2">
        <v>570</v>
      </c>
      <c r="B571" s="2">
        <v>56</v>
      </c>
      <c r="C571" s="2">
        <v>62</v>
      </c>
      <c r="D571">
        <f t="shared" si="40"/>
        <v>5.296999999999997</v>
      </c>
      <c r="E571">
        <f t="shared" si="41"/>
        <v>1.509999999999998</v>
      </c>
      <c r="F571">
        <f t="shared" si="42"/>
        <v>7.9984699999999851</v>
      </c>
      <c r="G571">
        <f t="shared" si="43"/>
        <v>28.05820899999997</v>
      </c>
      <c r="H571">
        <f t="shared" si="44"/>
        <v>2.2800999999999938</v>
      </c>
    </row>
    <row r="572" spans="1:8" ht="16">
      <c r="A572" s="2">
        <v>571</v>
      </c>
      <c r="B572" s="2">
        <v>62</v>
      </c>
      <c r="C572" s="2">
        <v>69</v>
      </c>
      <c r="D572">
        <f t="shared" si="40"/>
        <v>11.296999999999997</v>
      </c>
      <c r="E572">
        <f t="shared" si="41"/>
        <v>8.509999999999998</v>
      </c>
      <c r="F572">
        <f t="shared" si="42"/>
        <v>96.137469999999951</v>
      </c>
      <c r="G572">
        <f t="shared" si="43"/>
        <v>127.62220899999993</v>
      </c>
      <c r="H572">
        <f t="shared" si="44"/>
        <v>72.420099999999962</v>
      </c>
    </row>
    <row r="573" spans="1:8" ht="16">
      <c r="A573" s="2">
        <v>572</v>
      </c>
      <c r="B573" s="2">
        <v>61</v>
      </c>
      <c r="C573" s="2">
        <v>53</v>
      </c>
      <c r="D573">
        <f t="shared" si="40"/>
        <v>10.296999999999997</v>
      </c>
      <c r="E573">
        <f t="shared" si="41"/>
        <v>-7.490000000000002</v>
      </c>
      <c r="F573">
        <f t="shared" si="42"/>
        <v>-77.124529999999993</v>
      </c>
      <c r="G573">
        <f t="shared" si="43"/>
        <v>106.02820899999993</v>
      </c>
      <c r="H573">
        <f t="shared" si="44"/>
        <v>56.100100000000033</v>
      </c>
    </row>
    <row r="574" spans="1:8" ht="16">
      <c r="A574" s="2">
        <v>573</v>
      </c>
      <c r="B574" s="2">
        <v>53</v>
      </c>
      <c r="C574" s="2">
        <v>67</v>
      </c>
      <c r="D574">
        <f t="shared" si="40"/>
        <v>2.296999999999997</v>
      </c>
      <c r="E574">
        <f t="shared" si="41"/>
        <v>6.509999999999998</v>
      </c>
      <c r="F574">
        <f t="shared" si="42"/>
        <v>14.953469999999976</v>
      </c>
      <c r="G574">
        <f t="shared" si="43"/>
        <v>5.2762089999999864</v>
      </c>
      <c r="H574">
        <f t="shared" si="44"/>
        <v>42.380099999999977</v>
      </c>
    </row>
    <row r="575" spans="1:8" ht="16">
      <c r="A575" s="2">
        <v>574</v>
      </c>
      <c r="B575" s="2">
        <v>52</v>
      </c>
      <c r="C575" s="2">
        <v>61</v>
      </c>
      <c r="D575">
        <f t="shared" si="40"/>
        <v>1.296999999999997</v>
      </c>
      <c r="E575">
        <f t="shared" si="41"/>
        <v>0.50999999999999801</v>
      </c>
      <c r="F575">
        <f t="shared" si="42"/>
        <v>0.66146999999999589</v>
      </c>
      <c r="G575">
        <f t="shared" si="43"/>
        <v>1.6822089999999923</v>
      </c>
      <c r="H575">
        <f t="shared" si="44"/>
        <v>0.26009999999999794</v>
      </c>
    </row>
    <row r="576" spans="1:8" ht="16">
      <c r="A576" s="2">
        <v>575</v>
      </c>
      <c r="B576" s="2">
        <v>34</v>
      </c>
      <c r="C576" s="2">
        <v>70</v>
      </c>
      <c r="D576">
        <f t="shared" si="40"/>
        <v>-16.703000000000003</v>
      </c>
      <c r="E576">
        <f t="shared" si="41"/>
        <v>9.509999999999998</v>
      </c>
      <c r="F576">
        <f t="shared" si="42"/>
        <v>-158.84553</v>
      </c>
      <c r="G576">
        <f t="shared" si="43"/>
        <v>278.99020900000011</v>
      </c>
      <c r="H576">
        <f t="shared" si="44"/>
        <v>90.440099999999958</v>
      </c>
    </row>
    <row r="577" spans="1:8" ht="16">
      <c r="A577" s="2">
        <v>576</v>
      </c>
      <c r="B577" s="2">
        <v>51</v>
      </c>
      <c r="C577" s="2">
        <v>49</v>
      </c>
      <c r="D577">
        <f t="shared" si="40"/>
        <v>0.29699999999999704</v>
      </c>
      <c r="E577">
        <f t="shared" si="41"/>
        <v>-11.490000000000002</v>
      </c>
      <c r="F577">
        <f t="shared" si="42"/>
        <v>-3.4125299999999665</v>
      </c>
      <c r="G577">
        <f t="shared" si="43"/>
        <v>8.8208999999998247E-2</v>
      </c>
      <c r="H577">
        <f t="shared" si="44"/>
        <v>132.02010000000004</v>
      </c>
    </row>
    <row r="578" spans="1:8" ht="16">
      <c r="A578" s="2">
        <v>577</v>
      </c>
      <c r="B578" s="2">
        <v>58</v>
      </c>
      <c r="C578" s="2">
        <v>40</v>
      </c>
      <c r="D578">
        <f t="shared" si="40"/>
        <v>7.296999999999997</v>
      </c>
      <c r="E578">
        <f t="shared" si="41"/>
        <v>-20.490000000000002</v>
      </c>
      <c r="F578">
        <f t="shared" si="42"/>
        <v>-149.51552999999996</v>
      </c>
      <c r="G578">
        <f t="shared" si="43"/>
        <v>53.246208999999958</v>
      </c>
      <c r="H578">
        <f t="shared" si="44"/>
        <v>419.84010000000006</v>
      </c>
    </row>
    <row r="579" spans="1:8" ht="16">
      <c r="A579" s="2">
        <v>578</v>
      </c>
      <c r="B579" s="2">
        <v>48</v>
      </c>
      <c r="C579" s="2">
        <v>29</v>
      </c>
      <c r="D579">
        <f t="shared" ref="D579:D642" si="45">B579-$K$2</f>
        <v>-2.703000000000003</v>
      </c>
      <c r="E579">
        <f t="shared" ref="E579:E642" si="46">C579-$K$3</f>
        <v>-31.490000000000002</v>
      </c>
      <c r="F579">
        <f t="shared" ref="F579:F642" si="47">D579*E579</f>
        <v>85.117470000000097</v>
      </c>
      <c r="G579">
        <f t="shared" ref="G579:G642" si="48">D579^2</f>
        <v>7.3062090000000159</v>
      </c>
      <c r="H579">
        <f t="shared" ref="H579:H642" si="49">E579^2</f>
        <v>991.62010000000009</v>
      </c>
    </row>
    <row r="580" spans="1:8" ht="16">
      <c r="A580" s="2">
        <v>579</v>
      </c>
      <c r="B580" s="2">
        <v>45</v>
      </c>
      <c r="C580" s="2">
        <v>100</v>
      </c>
      <c r="D580">
        <f t="shared" si="45"/>
        <v>-5.703000000000003</v>
      </c>
      <c r="E580">
        <f t="shared" si="46"/>
        <v>39.51</v>
      </c>
      <c r="F580">
        <f t="shared" si="47"/>
        <v>-225.3255300000001</v>
      </c>
      <c r="G580">
        <f t="shared" si="48"/>
        <v>32.524209000000035</v>
      </c>
      <c r="H580">
        <f t="shared" si="49"/>
        <v>1561.0400999999999</v>
      </c>
    </row>
    <row r="581" spans="1:8" ht="16">
      <c r="A581" s="2">
        <v>580</v>
      </c>
      <c r="B581" s="2">
        <v>31</v>
      </c>
      <c r="C581" s="2">
        <v>73</v>
      </c>
      <c r="D581">
        <f t="shared" si="45"/>
        <v>-19.703000000000003</v>
      </c>
      <c r="E581">
        <f t="shared" si="46"/>
        <v>12.509999999999998</v>
      </c>
      <c r="F581">
        <f t="shared" si="47"/>
        <v>-246.48453000000001</v>
      </c>
      <c r="G581">
        <f t="shared" si="48"/>
        <v>388.20820900000012</v>
      </c>
      <c r="H581">
        <f t="shared" si="49"/>
        <v>156.50009999999995</v>
      </c>
    </row>
    <row r="582" spans="1:8" ht="16">
      <c r="A582" s="2">
        <v>581</v>
      </c>
      <c r="B582" s="2">
        <v>44</v>
      </c>
      <c r="C582" s="2">
        <v>58</v>
      </c>
      <c r="D582">
        <f t="shared" si="45"/>
        <v>-6.703000000000003</v>
      </c>
      <c r="E582">
        <f t="shared" si="46"/>
        <v>-2.490000000000002</v>
      </c>
      <c r="F582">
        <f t="shared" si="47"/>
        <v>16.690470000000019</v>
      </c>
      <c r="G582">
        <f t="shared" si="48"/>
        <v>44.93020900000004</v>
      </c>
      <c r="H582">
        <f t="shared" si="49"/>
        <v>6.2001000000000097</v>
      </c>
    </row>
    <row r="583" spans="1:8" ht="16">
      <c r="A583" s="2">
        <v>582</v>
      </c>
      <c r="B583" s="2">
        <v>54</v>
      </c>
      <c r="C583" s="2">
        <v>54</v>
      </c>
      <c r="D583">
        <f t="shared" si="45"/>
        <v>3.296999999999997</v>
      </c>
      <c r="E583">
        <f t="shared" si="46"/>
        <v>-6.490000000000002</v>
      </c>
      <c r="F583">
        <f t="shared" si="47"/>
        <v>-21.397529999999989</v>
      </c>
      <c r="G583">
        <f t="shared" si="48"/>
        <v>10.870208999999981</v>
      </c>
      <c r="H583">
        <f t="shared" si="49"/>
        <v>42.120100000000029</v>
      </c>
    </row>
    <row r="584" spans="1:8" ht="16">
      <c r="A584" s="2">
        <v>583</v>
      </c>
      <c r="B584" s="2">
        <v>66</v>
      </c>
      <c r="C584" s="2">
        <v>70</v>
      </c>
      <c r="D584">
        <f t="shared" si="45"/>
        <v>15.296999999999997</v>
      </c>
      <c r="E584">
        <f t="shared" si="46"/>
        <v>9.509999999999998</v>
      </c>
      <c r="F584">
        <f t="shared" si="47"/>
        <v>145.47446999999994</v>
      </c>
      <c r="G584">
        <f t="shared" si="48"/>
        <v>233.99820899999992</v>
      </c>
      <c r="H584">
        <f t="shared" si="49"/>
        <v>90.440099999999958</v>
      </c>
    </row>
    <row r="585" spans="1:8" ht="16">
      <c r="A585" s="2">
        <v>584</v>
      </c>
      <c r="B585" s="2">
        <v>40</v>
      </c>
      <c r="C585" s="2">
        <v>55</v>
      </c>
      <c r="D585">
        <f t="shared" si="45"/>
        <v>-10.703000000000003</v>
      </c>
      <c r="E585">
        <f t="shared" si="46"/>
        <v>-5.490000000000002</v>
      </c>
      <c r="F585">
        <f t="shared" si="47"/>
        <v>58.759470000000036</v>
      </c>
      <c r="G585">
        <f t="shared" si="48"/>
        <v>114.55420900000006</v>
      </c>
      <c r="H585">
        <f t="shared" si="49"/>
        <v>30.140100000000022</v>
      </c>
    </row>
    <row r="586" spans="1:8" ht="16">
      <c r="A586" s="2">
        <v>585</v>
      </c>
      <c r="B586" s="2">
        <v>60</v>
      </c>
      <c r="C586" s="2">
        <v>100</v>
      </c>
      <c r="D586">
        <f t="shared" si="45"/>
        <v>9.296999999999997</v>
      </c>
      <c r="E586">
        <f t="shared" si="46"/>
        <v>39.51</v>
      </c>
      <c r="F586">
        <f t="shared" si="47"/>
        <v>367.32446999999985</v>
      </c>
      <c r="G586">
        <f t="shared" si="48"/>
        <v>86.434208999999939</v>
      </c>
      <c r="H586">
        <f t="shared" si="49"/>
        <v>1561.0400999999999</v>
      </c>
    </row>
    <row r="587" spans="1:8" ht="16">
      <c r="A587" s="2">
        <v>586</v>
      </c>
      <c r="B587" s="2">
        <v>47</v>
      </c>
      <c r="C587" s="2">
        <v>65</v>
      </c>
      <c r="D587">
        <f t="shared" si="45"/>
        <v>-3.703000000000003</v>
      </c>
      <c r="E587">
        <f t="shared" si="46"/>
        <v>4.509999999999998</v>
      </c>
      <c r="F587">
        <f t="shared" si="47"/>
        <v>-16.700530000000008</v>
      </c>
      <c r="G587">
        <f t="shared" si="48"/>
        <v>13.712209000000023</v>
      </c>
      <c r="H587">
        <f t="shared" si="49"/>
        <v>20.340099999999982</v>
      </c>
    </row>
    <row r="588" spans="1:8" ht="16">
      <c r="A588" s="2">
        <v>587</v>
      </c>
      <c r="B588" s="2">
        <v>55</v>
      </c>
      <c r="C588" s="2">
        <v>55</v>
      </c>
      <c r="D588">
        <f t="shared" si="45"/>
        <v>4.296999999999997</v>
      </c>
      <c r="E588">
        <f t="shared" si="46"/>
        <v>-5.490000000000002</v>
      </c>
      <c r="F588">
        <f t="shared" si="47"/>
        <v>-23.590529999999994</v>
      </c>
      <c r="G588">
        <f t="shared" si="48"/>
        <v>18.464208999999975</v>
      </c>
      <c r="H588">
        <f t="shared" si="49"/>
        <v>30.140100000000022</v>
      </c>
    </row>
    <row r="589" spans="1:8" ht="16">
      <c r="A589" s="2">
        <v>588</v>
      </c>
      <c r="B589" s="2">
        <v>58</v>
      </c>
      <c r="C589" s="2">
        <v>62</v>
      </c>
      <c r="D589">
        <f t="shared" si="45"/>
        <v>7.296999999999997</v>
      </c>
      <c r="E589">
        <f t="shared" si="46"/>
        <v>1.509999999999998</v>
      </c>
      <c r="F589">
        <f t="shared" si="47"/>
        <v>11.018469999999981</v>
      </c>
      <c r="G589">
        <f t="shared" si="48"/>
        <v>53.246208999999958</v>
      </c>
      <c r="H589">
        <f t="shared" si="49"/>
        <v>2.2800999999999938</v>
      </c>
    </row>
    <row r="590" spans="1:8" ht="16">
      <c r="A590" s="2">
        <v>589</v>
      </c>
      <c r="B590" s="2">
        <v>57</v>
      </c>
      <c r="C590" s="2">
        <v>49</v>
      </c>
      <c r="D590">
        <f t="shared" si="45"/>
        <v>6.296999999999997</v>
      </c>
      <c r="E590">
        <f t="shared" si="46"/>
        <v>-11.490000000000002</v>
      </c>
      <c r="F590">
        <f t="shared" si="47"/>
        <v>-72.352529999999973</v>
      </c>
      <c r="G590">
        <f t="shared" si="48"/>
        <v>39.652208999999964</v>
      </c>
      <c r="H590">
        <f t="shared" si="49"/>
        <v>132.02010000000004</v>
      </c>
    </row>
    <row r="591" spans="1:8" ht="16">
      <c r="A591" s="2">
        <v>590</v>
      </c>
      <c r="B591" s="2">
        <v>62</v>
      </c>
      <c r="C591" s="2">
        <v>63</v>
      </c>
      <c r="D591">
        <f t="shared" si="45"/>
        <v>11.296999999999997</v>
      </c>
      <c r="E591">
        <f t="shared" si="46"/>
        <v>2.509999999999998</v>
      </c>
      <c r="F591">
        <f t="shared" si="47"/>
        <v>28.355469999999968</v>
      </c>
      <c r="G591">
        <f t="shared" si="48"/>
        <v>127.62220899999993</v>
      </c>
      <c r="H591">
        <f t="shared" si="49"/>
        <v>6.3000999999999898</v>
      </c>
    </row>
    <row r="592" spans="1:8" ht="16">
      <c r="A592" s="2">
        <v>591</v>
      </c>
      <c r="B592" s="2">
        <v>43</v>
      </c>
      <c r="C592" s="2">
        <v>49</v>
      </c>
      <c r="D592">
        <f t="shared" si="45"/>
        <v>-7.703000000000003</v>
      </c>
      <c r="E592">
        <f t="shared" si="46"/>
        <v>-11.490000000000002</v>
      </c>
      <c r="F592">
        <f t="shared" si="47"/>
        <v>88.507470000000055</v>
      </c>
      <c r="G592">
        <f t="shared" si="48"/>
        <v>59.336209000000046</v>
      </c>
      <c r="H592">
        <f t="shared" si="49"/>
        <v>132.02010000000004</v>
      </c>
    </row>
    <row r="593" spans="1:8" ht="16">
      <c r="A593" s="2">
        <v>592</v>
      </c>
      <c r="B593" s="2">
        <v>50</v>
      </c>
      <c r="C593" s="2">
        <v>64</v>
      </c>
      <c r="D593">
        <f t="shared" si="45"/>
        <v>-0.70300000000000296</v>
      </c>
      <c r="E593">
        <f t="shared" si="46"/>
        <v>3.509999999999998</v>
      </c>
      <c r="F593">
        <f t="shared" si="47"/>
        <v>-2.4675300000000089</v>
      </c>
      <c r="G593">
        <f t="shared" si="48"/>
        <v>0.49420900000000417</v>
      </c>
      <c r="H593">
        <f t="shared" si="49"/>
        <v>12.320099999999986</v>
      </c>
    </row>
    <row r="594" spans="1:8" ht="16">
      <c r="A594" s="2">
        <v>593</v>
      </c>
      <c r="B594" s="2">
        <v>64</v>
      </c>
      <c r="C594" s="2">
        <v>35</v>
      </c>
      <c r="D594">
        <f t="shared" si="45"/>
        <v>13.296999999999997</v>
      </c>
      <c r="E594">
        <f t="shared" si="46"/>
        <v>-25.490000000000002</v>
      </c>
      <c r="F594">
        <f t="shared" si="47"/>
        <v>-338.94052999999997</v>
      </c>
      <c r="G594">
        <f t="shared" si="48"/>
        <v>176.81020899999993</v>
      </c>
      <c r="H594">
        <f t="shared" si="49"/>
        <v>649.7401000000001</v>
      </c>
    </row>
    <row r="595" spans="1:8" ht="16">
      <c r="A595" s="2">
        <v>594</v>
      </c>
      <c r="B595" s="2">
        <v>38</v>
      </c>
      <c r="C595" s="2">
        <v>77</v>
      </c>
      <c r="D595">
        <f t="shared" si="45"/>
        <v>-12.703000000000003</v>
      </c>
      <c r="E595">
        <f t="shared" si="46"/>
        <v>16.509999999999998</v>
      </c>
      <c r="F595">
        <f t="shared" si="47"/>
        <v>-209.72653000000003</v>
      </c>
      <c r="G595">
        <f t="shared" si="48"/>
        <v>161.36620900000008</v>
      </c>
      <c r="H595">
        <f t="shared" si="49"/>
        <v>272.58009999999996</v>
      </c>
    </row>
    <row r="596" spans="1:8" ht="16">
      <c r="A596" s="2">
        <v>595</v>
      </c>
      <c r="B596" s="2">
        <v>35</v>
      </c>
      <c r="C596" s="2">
        <v>46</v>
      </c>
      <c r="D596">
        <f t="shared" si="45"/>
        <v>-15.703000000000003</v>
      </c>
      <c r="E596">
        <f t="shared" si="46"/>
        <v>-14.490000000000002</v>
      </c>
      <c r="F596">
        <f t="shared" si="47"/>
        <v>227.53647000000007</v>
      </c>
      <c r="G596">
        <f t="shared" si="48"/>
        <v>246.5842090000001</v>
      </c>
      <c r="H596">
        <f t="shared" si="49"/>
        <v>209.96010000000007</v>
      </c>
    </row>
    <row r="597" spans="1:8" ht="16">
      <c r="A597" s="2">
        <v>596</v>
      </c>
      <c r="B597" s="2">
        <v>34</v>
      </c>
      <c r="C597" s="2">
        <v>61</v>
      </c>
      <c r="D597">
        <f t="shared" si="45"/>
        <v>-16.703000000000003</v>
      </c>
      <c r="E597">
        <f t="shared" si="46"/>
        <v>0.50999999999999801</v>
      </c>
      <c r="F597">
        <f t="shared" si="47"/>
        <v>-8.5185299999999682</v>
      </c>
      <c r="G597">
        <f t="shared" si="48"/>
        <v>278.99020900000011</v>
      </c>
      <c r="H597">
        <f t="shared" si="49"/>
        <v>0.26009999999999794</v>
      </c>
    </row>
    <row r="598" spans="1:8" ht="16">
      <c r="A598" s="2">
        <v>597</v>
      </c>
      <c r="B598" s="2">
        <v>51</v>
      </c>
      <c r="C598" s="2">
        <v>61</v>
      </c>
      <c r="D598">
        <f t="shared" si="45"/>
        <v>0.29699999999999704</v>
      </c>
      <c r="E598">
        <f t="shared" si="46"/>
        <v>0.50999999999999801</v>
      </c>
      <c r="F598">
        <f t="shared" si="47"/>
        <v>0.15146999999999791</v>
      </c>
      <c r="G598">
        <f t="shared" si="48"/>
        <v>8.8208999999998247E-2</v>
      </c>
      <c r="H598">
        <f t="shared" si="49"/>
        <v>0.26009999999999794</v>
      </c>
    </row>
    <row r="599" spans="1:8" ht="16">
      <c r="A599" s="2">
        <v>598</v>
      </c>
      <c r="B599" s="2">
        <v>39</v>
      </c>
      <c r="C599" s="2">
        <v>40</v>
      </c>
      <c r="D599">
        <f t="shared" si="45"/>
        <v>-11.703000000000003</v>
      </c>
      <c r="E599">
        <f t="shared" si="46"/>
        <v>-20.490000000000002</v>
      </c>
      <c r="F599">
        <f t="shared" si="47"/>
        <v>239.79447000000008</v>
      </c>
      <c r="G599">
        <f t="shared" si="48"/>
        <v>136.96020900000008</v>
      </c>
      <c r="H599">
        <f t="shared" si="49"/>
        <v>419.84010000000006</v>
      </c>
    </row>
    <row r="600" spans="1:8" ht="16">
      <c r="A600" s="2">
        <v>599</v>
      </c>
      <c r="B600" s="2">
        <v>73</v>
      </c>
      <c r="C600" s="2">
        <v>48</v>
      </c>
      <c r="D600">
        <f t="shared" si="45"/>
        <v>22.296999999999997</v>
      </c>
      <c r="E600">
        <f t="shared" si="46"/>
        <v>-12.490000000000002</v>
      </c>
      <c r="F600">
        <f t="shared" si="47"/>
        <v>-278.48953</v>
      </c>
      <c r="G600">
        <f t="shared" si="48"/>
        <v>497.15620899999988</v>
      </c>
      <c r="H600">
        <f t="shared" si="49"/>
        <v>156.00010000000006</v>
      </c>
    </row>
    <row r="601" spans="1:8" ht="16">
      <c r="A601" s="2">
        <v>600</v>
      </c>
      <c r="B601" s="2">
        <v>44</v>
      </c>
      <c r="C601" s="2">
        <v>49</v>
      </c>
      <c r="D601">
        <f t="shared" si="45"/>
        <v>-6.703000000000003</v>
      </c>
      <c r="E601">
        <f t="shared" si="46"/>
        <v>-11.490000000000002</v>
      </c>
      <c r="F601">
        <f t="shared" si="47"/>
        <v>77.017470000000046</v>
      </c>
      <c r="G601">
        <f t="shared" si="48"/>
        <v>44.93020900000004</v>
      </c>
      <c r="H601">
        <f t="shared" si="49"/>
        <v>132.02010000000004</v>
      </c>
    </row>
    <row r="602" spans="1:8" ht="16">
      <c r="A602" s="2">
        <v>601</v>
      </c>
      <c r="B602" s="2">
        <v>53</v>
      </c>
      <c r="C602" s="2">
        <v>57</v>
      </c>
      <c r="D602">
        <f t="shared" si="45"/>
        <v>2.296999999999997</v>
      </c>
      <c r="E602">
        <f t="shared" si="46"/>
        <v>-3.490000000000002</v>
      </c>
      <c r="F602">
        <f t="shared" si="47"/>
        <v>-8.0165299999999942</v>
      </c>
      <c r="G602">
        <f t="shared" si="48"/>
        <v>5.2762089999999864</v>
      </c>
      <c r="H602">
        <f t="shared" si="49"/>
        <v>12.180100000000014</v>
      </c>
    </row>
    <row r="603" spans="1:8" ht="16">
      <c r="A603" s="2">
        <v>602</v>
      </c>
      <c r="B603" s="2">
        <v>58</v>
      </c>
      <c r="C603" s="2">
        <v>69</v>
      </c>
      <c r="D603">
        <f t="shared" si="45"/>
        <v>7.296999999999997</v>
      </c>
      <c r="E603">
        <f t="shared" si="46"/>
        <v>8.509999999999998</v>
      </c>
      <c r="F603">
        <f t="shared" si="47"/>
        <v>62.097469999999959</v>
      </c>
      <c r="G603">
        <f t="shared" si="48"/>
        <v>53.246208999999958</v>
      </c>
      <c r="H603">
        <f t="shared" si="49"/>
        <v>72.420099999999962</v>
      </c>
    </row>
    <row r="604" spans="1:8" ht="16">
      <c r="A604" s="2">
        <v>603</v>
      </c>
      <c r="B604" s="2">
        <v>52</v>
      </c>
      <c r="C604" s="2">
        <v>55</v>
      </c>
      <c r="D604">
        <f t="shared" si="45"/>
        <v>1.296999999999997</v>
      </c>
      <c r="E604">
        <f t="shared" si="46"/>
        <v>-5.490000000000002</v>
      </c>
      <c r="F604">
        <f t="shared" si="47"/>
        <v>-7.1205299999999863</v>
      </c>
      <c r="G604">
        <f t="shared" si="48"/>
        <v>1.6822089999999923</v>
      </c>
      <c r="H604">
        <f t="shared" si="49"/>
        <v>30.140100000000022</v>
      </c>
    </row>
    <row r="605" spans="1:8" ht="16">
      <c r="A605" s="2">
        <v>604</v>
      </c>
      <c r="B605" s="2">
        <v>45</v>
      </c>
      <c r="C605" s="2">
        <v>62</v>
      </c>
      <c r="D605">
        <f t="shared" si="45"/>
        <v>-5.703000000000003</v>
      </c>
      <c r="E605">
        <f t="shared" si="46"/>
        <v>1.509999999999998</v>
      </c>
      <c r="F605">
        <f t="shared" si="47"/>
        <v>-8.611529999999993</v>
      </c>
      <c r="G605">
        <f t="shared" si="48"/>
        <v>32.524209000000035</v>
      </c>
      <c r="H605">
        <f t="shared" si="49"/>
        <v>2.2800999999999938</v>
      </c>
    </row>
    <row r="606" spans="1:8" ht="16">
      <c r="A606" s="2">
        <v>605</v>
      </c>
      <c r="B606" s="2">
        <v>24</v>
      </c>
      <c r="C606" s="2">
        <v>35</v>
      </c>
      <c r="D606">
        <f t="shared" si="45"/>
        <v>-26.703000000000003</v>
      </c>
      <c r="E606">
        <f t="shared" si="46"/>
        <v>-25.490000000000002</v>
      </c>
      <c r="F606">
        <f t="shared" si="47"/>
        <v>680.65947000000017</v>
      </c>
      <c r="G606">
        <f t="shared" si="48"/>
        <v>713.05020900000011</v>
      </c>
      <c r="H606">
        <f t="shared" si="49"/>
        <v>649.7401000000001</v>
      </c>
    </row>
    <row r="607" spans="1:8" ht="16">
      <c r="A607" s="2">
        <v>606</v>
      </c>
      <c r="B607" s="2">
        <v>55</v>
      </c>
      <c r="C607" s="2">
        <v>46</v>
      </c>
      <c r="D607">
        <f t="shared" si="45"/>
        <v>4.296999999999997</v>
      </c>
      <c r="E607">
        <f t="shared" si="46"/>
        <v>-14.490000000000002</v>
      </c>
      <c r="F607">
        <f t="shared" si="47"/>
        <v>-62.263529999999967</v>
      </c>
      <c r="G607">
        <f t="shared" si="48"/>
        <v>18.464208999999975</v>
      </c>
      <c r="H607">
        <f t="shared" si="49"/>
        <v>209.96010000000007</v>
      </c>
    </row>
    <row r="608" spans="1:8" ht="16">
      <c r="A608" s="2">
        <v>607</v>
      </c>
      <c r="B608" s="2">
        <v>52</v>
      </c>
      <c r="C608" s="2">
        <v>57</v>
      </c>
      <c r="D608">
        <f t="shared" si="45"/>
        <v>1.296999999999997</v>
      </c>
      <c r="E608">
        <f t="shared" si="46"/>
        <v>-3.490000000000002</v>
      </c>
      <c r="F608">
        <f t="shared" si="47"/>
        <v>-4.5265299999999922</v>
      </c>
      <c r="G608">
        <f t="shared" si="48"/>
        <v>1.6822089999999923</v>
      </c>
      <c r="H608">
        <f t="shared" si="49"/>
        <v>12.180100000000014</v>
      </c>
    </row>
    <row r="609" spans="1:8" ht="16">
      <c r="A609" s="2">
        <v>608</v>
      </c>
      <c r="B609" s="2">
        <v>43</v>
      </c>
      <c r="C609" s="2">
        <v>47</v>
      </c>
      <c r="D609">
        <f t="shared" si="45"/>
        <v>-7.703000000000003</v>
      </c>
      <c r="E609">
        <f t="shared" si="46"/>
        <v>-13.490000000000002</v>
      </c>
      <c r="F609">
        <f t="shared" si="47"/>
        <v>103.91347000000006</v>
      </c>
      <c r="G609">
        <f t="shared" si="48"/>
        <v>59.336209000000046</v>
      </c>
      <c r="H609">
        <f t="shared" si="49"/>
        <v>181.98010000000005</v>
      </c>
    </row>
    <row r="610" spans="1:8" ht="16">
      <c r="A610" s="2">
        <v>609</v>
      </c>
      <c r="B610" s="2">
        <v>69</v>
      </c>
      <c r="C610" s="2">
        <v>67</v>
      </c>
      <c r="D610">
        <f t="shared" si="45"/>
        <v>18.296999999999997</v>
      </c>
      <c r="E610">
        <f t="shared" si="46"/>
        <v>6.509999999999998</v>
      </c>
      <c r="F610">
        <f t="shared" si="47"/>
        <v>119.11346999999995</v>
      </c>
      <c r="G610">
        <f t="shared" si="48"/>
        <v>334.7802089999999</v>
      </c>
      <c r="H610">
        <f t="shared" si="49"/>
        <v>42.380099999999977</v>
      </c>
    </row>
    <row r="611" spans="1:8" ht="16">
      <c r="A611" s="2">
        <v>610</v>
      </c>
      <c r="B611" s="2">
        <v>43</v>
      </c>
      <c r="C611" s="2">
        <v>57</v>
      </c>
      <c r="D611">
        <f t="shared" si="45"/>
        <v>-7.703000000000003</v>
      </c>
      <c r="E611">
        <f t="shared" si="46"/>
        <v>-3.490000000000002</v>
      </c>
      <c r="F611">
        <f t="shared" si="47"/>
        <v>26.883470000000024</v>
      </c>
      <c r="G611">
        <f t="shared" si="48"/>
        <v>59.336209000000046</v>
      </c>
      <c r="H611">
        <f t="shared" si="49"/>
        <v>12.180100000000014</v>
      </c>
    </row>
    <row r="612" spans="1:8" ht="16">
      <c r="A612" s="2">
        <v>611</v>
      </c>
      <c r="B612" s="2">
        <v>35</v>
      </c>
      <c r="C612" s="2">
        <v>70</v>
      </c>
      <c r="D612">
        <f t="shared" si="45"/>
        <v>-15.703000000000003</v>
      </c>
      <c r="E612">
        <f t="shared" si="46"/>
        <v>9.509999999999998</v>
      </c>
      <c r="F612">
        <f t="shared" si="47"/>
        <v>-149.33553000000001</v>
      </c>
      <c r="G612">
        <f t="shared" si="48"/>
        <v>246.5842090000001</v>
      </c>
      <c r="H612">
        <f t="shared" si="49"/>
        <v>90.440099999999958</v>
      </c>
    </row>
    <row r="613" spans="1:8" ht="16">
      <c r="A613" s="2">
        <v>612</v>
      </c>
      <c r="B613" s="2">
        <v>37</v>
      </c>
      <c r="C613" s="2">
        <v>67</v>
      </c>
      <c r="D613">
        <f t="shared" si="45"/>
        <v>-13.703000000000003</v>
      </c>
      <c r="E613">
        <f t="shared" si="46"/>
        <v>6.509999999999998</v>
      </c>
      <c r="F613">
        <f t="shared" si="47"/>
        <v>-89.206529999999987</v>
      </c>
      <c r="G613">
        <f t="shared" si="48"/>
        <v>187.77220900000009</v>
      </c>
      <c r="H613">
        <f t="shared" si="49"/>
        <v>42.380099999999977</v>
      </c>
    </row>
    <row r="614" spans="1:8" ht="16">
      <c r="A614" s="2">
        <v>613</v>
      </c>
      <c r="B614" s="2">
        <v>58</v>
      </c>
      <c r="C614" s="2">
        <v>67</v>
      </c>
      <c r="D614">
        <f t="shared" si="45"/>
        <v>7.296999999999997</v>
      </c>
      <c r="E614">
        <f t="shared" si="46"/>
        <v>6.509999999999998</v>
      </c>
      <c r="F614">
        <f t="shared" si="47"/>
        <v>47.503469999999965</v>
      </c>
      <c r="G614">
        <f t="shared" si="48"/>
        <v>53.246208999999958</v>
      </c>
      <c r="H614">
        <f t="shared" si="49"/>
        <v>42.380099999999977</v>
      </c>
    </row>
    <row r="615" spans="1:8" ht="16">
      <c r="A615" s="2">
        <v>614</v>
      </c>
      <c r="B615" s="2">
        <v>43</v>
      </c>
      <c r="C615" s="2">
        <v>59</v>
      </c>
      <c r="D615">
        <f t="shared" si="45"/>
        <v>-7.703000000000003</v>
      </c>
      <c r="E615">
        <f t="shared" si="46"/>
        <v>-1.490000000000002</v>
      </c>
      <c r="F615">
        <f t="shared" si="47"/>
        <v>11.47747000000002</v>
      </c>
      <c r="G615">
        <f t="shared" si="48"/>
        <v>59.336209000000046</v>
      </c>
      <c r="H615">
        <f t="shared" si="49"/>
        <v>2.2201000000000057</v>
      </c>
    </row>
    <row r="616" spans="1:8" ht="16">
      <c r="A616" s="2">
        <v>615</v>
      </c>
      <c r="B616" s="2">
        <v>54</v>
      </c>
      <c r="C616" s="2">
        <v>55</v>
      </c>
      <c r="D616">
        <f t="shared" si="45"/>
        <v>3.296999999999997</v>
      </c>
      <c r="E616">
        <f t="shared" si="46"/>
        <v>-5.490000000000002</v>
      </c>
      <c r="F616">
        <f t="shared" si="47"/>
        <v>-18.100529999999992</v>
      </c>
      <c r="G616">
        <f t="shared" si="48"/>
        <v>10.870208999999981</v>
      </c>
      <c r="H616">
        <f t="shared" si="49"/>
        <v>30.140100000000022</v>
      </c>
    </row>
    <row r="617" spans="1:8" ht="16">
      <c r="A617" s="2">
        <v>616</v>
      </c>
      <c r="B617" s="2">
        <v>38</v>
      </c>
      <c r="C617" s="2">
        <v>59</v>
      </c>
      <c r="D617">
        <f t="shared" si="45"/>
        <v>-12.703000000000003</v>
      </c>
      <c r="E617">
        <f t="shared" si="46"/>
        <v>-1.490000000000002</v>
      </c>
      <c r="F617">
        <f t="shared" si="47"/>
        <v>18.927470000000028</v>
      </c>
      <c r="G617">
        <f t="shared" si="48"/>
        <v>161.36620900000008</v>
      </c>
      <c r="H617">
        <f t="shared" si="49"/>
        <v>2.2201000000000057</v>
      </c>
    </row>
    <row r="618" spans="1:8" ht="16">
      <c r="A618" s="2">
        <v>617</v>
      </c>
      <c r="B618" s="2">
        <v>42</v>
      </c>
      <c r="C618" s="2">
        <v>57</v>
      </c>
      <c r="D618">
        <f t="shared" si="45"/>
        <v>-8.703000000000003</v>
      </c>
      <c r="E618">
        <f t="shared" si="46"/>
        <v>-3.490000000000002</v>
      </c>
      <c r="F618">
        <f t="shared" si="47"/>
        <v>30.373470000000026</v>
      </c>
      <c r="G618">
        <f t="shared" si="48"/>
        <v>75.742209000000045</v>
      </c>
      <c r="H618">
        <f t="shared" si="49"/>
        <v>12.180100000000014</v>
      </c>
    </row>
    <row r="619" spans="1:8" ht="16">
      <c r="A619" s="2">
        <v>618</v>
      </c>
      <c r="B619" s="2">
        <v>50</v>
      </c>
      <c r="C619" s="2">
        <v>66</v>
      </c>
      <c r="D619">
        <f t="shared" si="45"/>
        <v>-0.70300000000000296</v>
      </c>
      <c r="E619">
        <f t="shared" si="46"/>
        <v>5.509999999999998</v>
      </c>
      <c r="F619">
        <f t="shared" si="47"/>
        <v>-3.8735300000000148</v>
      </c>
      <c r="G619">
        <f t="shared" si="48"/>
        <v>0.49420900000000417</v>
      </c>
      <c r="H619">
        <f t="shared" si="49"/>
        <v>30.360099999999978</v>
      </c>
    </row>
    <row r="620" spans="1:8" ht="16">
      <c r="A620" s="2">
        <v>619</v>
      </c>
      <c r="B620" s="2">
        <v>52</v>
      </c>
      <c r="C620" s="2">
        <v>68</v>
      </c>
      <c r="D620">
        <f t="shared" si="45"/>
        <v>1.296999999999997</v>
      </c>
      <c r="E620">
        <f t="shared" si="46"/>
        <v>7.509999999999998</v>
      </c>
      <c r="F620">
        <f t="shared" si="47"/>
        <v>9.7404699999999753</v>
      </c>
      <c r="G620">
        <f t="shared" si="48"/>
        <v>1.6822089999999923</v>
      </c>
      <c r="H620">
        <f t="shared" si="49"/>
        <v>56.400099999999973</v>
      </c>
    </row>
    <row r="621" spans="1:8" ht="16">
      <c r="A621" s="2">
        <v>620</v>
      </c>
      <c r="B621" s="2">
        <v>56</v>
      </c>
      <c r="C621" s="2">
        <v>62</v>
      </c>
      <c r="D621">
        <f t="shared" si="45"/>
        <v>5.296999999999997</v>
      </c>
      <c r="E621">
        <f t="shared" si="46"/>
        <v>1.509999999999998</v>
      </c>
      <c r="F621">
        <f t="shared" si="47"/>
        <v>7.9984699999999851</v>
      </c>
      <c r="G621">
        <f t="shared" si="48"/>
        <v>28.05820899999997</v>
      </c>
      <c r="H621">
        <f t="shared" si="49"/>
        <v>2.2800999999999938</v>
      </c>
    </row>
    <row r="622" spans="1:8" ht="16">
      <c r="A622" s="2">
        <v>621</v>
      </c>
      <c r="B622" s="2">
        <v>49</v>
      </c>
      <c r="C622" s="2">
        <v>57</v>
      </c>
      <c r="D622">
        <f t="shared" si="45"/>
        <v>-1.703000000000003</v>
      </c>
      <c r="E622">
        <f t="shared" si="46"/>
        <v>-3.490000000000002</v>
      </c>
      <c r="F622">
        <f t="shared" si="47"/>
        <v>5.9434700000000138</v>
      </c>
      <c r="G622">
        <f t="shared" si="48"/>
        <v>2.90020900000001</v>
      </c>
      <c r="H622">
        <f t="shared" si="49"/>
        <v>12.180100000000014</v>
      </c>
    </row>
    <row r="623" spans="1:8" ht="16">
      <c r="A623" s="2">
        <v>622</v>
      </c>
      <c r="B623" s="2">
        <v>55</v>
      </c>
      <c r="C623" s="2">
        <v>67</v>
      </c>
      <c r="D623">
        <f t="shared" si="45"/>
        <v>4.296999999999997</v>
      </c>
      <c r="E623">
        <f t="shared" si="46"/>
        <v>6.509999999999998</v>
      </c>
      <c r="F623">
        <f t="shared" si="47"/>
        <v>27.973469999999971</v>
      </c>
      <c r="G623">
        <f t="shared" si="48"/>
        <v>18.464208999999975</v>
      </c>
      <c r="H623">
        <f t="shared" si="49"/>
        <v>42.380099999999977</v>
      </c>
    </row>
    <row r="624" spans="1:8" ht="16">
      <c r="A624" s="2">
        <v>623</v>
      </c>
      <c r="B624" s="2">
        <v>50</v>
      </c>
      <c r="C624" s="2">
        <v>56</v>
      </c>
      <c r="D624">
        <f t="shared" si="45"/>
        <v>-0.70300000000000296</v>
      </c>
      <c r="E624">
        <f t="shared" si="46"/>
        <v>-4.490000000000002</v>
      </c>
      <c r="F624">
        <f t="shared" si="47"/>
        <v>3.1564700000000148</v>
      </c>
      <c r="G624">
        <f t="shared" si="48"/>
        <v>0.49420900000000417</v>
      </c>
      <c r="H624">
        <f t="shared" si="49"/>
        <v>20.160100000000018</v>
      </c>
    </row>
    <row r="625" spans="1:8" ht="16">
      <c r="A625" s="2">
        <v>624</v>
      </c>
      <c r="B625" s="2">
        <v>61</v>
      </c>
      <c r="C625" s="2">
        <v>70</v>
      </c>
      <c r="D625">
        <f t="shared" si="45"/>
        <v>10.296999999999997</v>
      </c>
      <c r="E625">
        <f t="shared" si="46"/>
        <v>9.509999999999998</v>
      </c>
      <c r="F625">
        <f t="shared" si="47"/>
        <v>97.924469999999957</v>
      </c>
      <c r="G625">
        <f t="shared" si="48"/>
        <v>106.02820899999993</v>
      </c>
      <c r="H625">
        <f t="shared" si="49"/>
        <v>90.440099999999958</v>
      </c>
    </row>
    <row r="626" spans="1:8" ht="16">
      <c r="A626" s="2">
        <v>625</v>
      </c>
      <c r="B626" s="2">
        <v>64</v>
      </c>
      <c r="C626" s="2">
        <v>69</v>
      </c>
      <c r="D626">
        <f t="shared" si="45"/>
        <v>13.296999999999997</v>
      </c>
      <c r="E626">
        <f t="shared" si="46"/>
        <v>8.509999999999998</v>
      </c>
      <c r="F626">
        <f t="shared" si="47"/>
        <v>113.15746999999995</v>
      </c>
      <c r="G626">
        <f t="shared" si="48"/>
        <v>176.81020899999993</v>
      </c>
      <c r="H626">
        <f t="shared" si="49"/>
        <v>72.420099999999962</v>
      </c>
    </row>
    <row r="627" spans="1:8" ht="16">
      <c r="A627" s="2">
        <v>626</v>
      </c>
      <c r="B627" s="2">
        <v>68</v>
      </c>
      <c r="C627" s="2">
        <v>63</v>
      </c>
      <c r="D627">
        <f t="shared" si="45"/>
        <v>17.296999999999997</v>
      </c>
      <c r="E627">
        <f t="shared" si="46"/>
        <v>2.509999999999998</v>
      </c>
      <c r="F627">
        <f t="shared" si="47"/>
        <v>43.415469999999956</v>
      </c>
      <c r="G627">
        <f t="shared" si="48"/>
        <v>299.18620899999991</v>
      </c>
      <c r="H627">
        <f t="shared" si="49"/>
        <v>6.3000999999999898</v>
      </c>
    </row>
    <row r="628" spans="1:8" ht="16">
      <c r="A628" s="2">
        <v>627</v>
      </c>
      <c r="B628" s="2">
        <v>46</v>
      </c>
      <c r="C628" s="2">
        <v>60</v>
      </c>
      <c r="D628">
        <f t="shared" si="45"/>
        <v>-4.703000000000003</v>
      </c>
      <c r="E628">
        <f t="shared" si="46"/>
        <v>-0.49000000000000199</v>
      </c>
      <c r="F628">
        <f t="shared" si="47"/>
        <v>2.3044700000000109</v>
      </c>
      <c r="G628">
        <f t="shared" si="48"/>
        <v>22.118209000000029</v>
      </c>
      <c r="H628">
        <f t="shared" si="49"/>
        <v>0.24010000000000195</v>
      </c>
    </row>
    <row r="629" spans="1:8" ht="16">
      <c r="A629" s="2">
        <v>628</v>
      </c>
      <c r="B629" s="2">
        <v>52</v>
      </c>
      <c r="C629" s="2">
        <v>50</v>
      </c>
      <c r="D629">
        <f t="shared" si="45"/>
        <v>1.296999999999997</v>
      </c>
      <c r="E629">
        <f t="shared" si="46"/>
        <v>-10.490000000000002</v>
      </c>
      <c r="F629">
        <f t="shared" si="47"/>
        <v>-13.605529999999971</v>
      </c>
      <c r="G629">
        <f t="shared" si="48"/>
        <v>1.6822089999999923</v>
      </c>
      <c r="H629">
        <f t="shared" si="49"/>
        <v>110.04010000000004</v>
      </c>
    </row>
    <row r="630" spans="1:8" ht="16">
      <c r="A630" s="2">
        <v>629</v>
      </c>
      <c r="B630" s="2">
        <v>67</v>
      </c>
      <c r="C630" s="2">
        <v>56</v>
      </c>
      <c r="D630">
        <f t="shared" si="45"/>
        <v>16.296999999999997</v>
      </c>
      <c r="E630">
        <f t="shared" si="46"/>
        <v>-4.490000000000002</v>
      </c>
      <c r="F630">
        <f t="shared" si="47"/>
        <v>-73.173530000000014</v>
      </c>
      <c r="G630">
        <f t="shared" si="48"/>
        <v>265.59220899999991</v>
      </c>
      <c r="H630">
        <f t="shared" si="49"/>
        <v>20.160100000000018</v>
      </c>
    </row>
    <row r="631" spans="1:8" ht="16">
      <c r="A631" s="2">
        <v>630</v>
      </c>
      <c r="B631" s="2">
        <v>42</v>
      </c>
      <c r="C631" s="2">
        <v>56</v>
      </c>
      <c r="D631">
        <f t="shared" si="45"/>
        <v>-8.703000000000003</v>
      </c>
      <c r="E631">
        <f t="shared" si="46"/>
        <v>-4.490000000000002</v>
      </c>
      <c r="F631">
        <f t="shared" si="47"/>
        <v>39.076470000000029</v>
      </c>
      <c r="G631">
        <f t="shared" si="48"/>
        <v>75.742209000000045</v>
      </c>
      <c r="H631">
        <f t="shared" si="49"/>
        <v>20.160100000000018</v>
      </c>
    </row>
    <row r="632" spans="1:8" ht="16">
      <c r="A632" s="2">
        <v>631</v>
      </c>
      <c r="B632" s="2">
        <v>55</v>
      </c>
      <c r="C632" s="2">
        <v>52</v>
      </c>
      <c r="D632">
        <f t="shared" si="45"/>
        <v>4.296999999999997</v>
      </c>
      <c r="E632">
        <f t="shared" si="46"/>
        <v>-8.490000000000002</v>
      </c>
      <c r="F632">
        <f t="shared" si="47"/>
        <v>-36.481529999999985</v>
      </c>
      <c r="G632">
        <f t="shared" si="48"/>
        <v>18.464208999999975</v>
      </c>
      <c r="H632">
        <f t="shared" si="49"/>
        <v>72.08010000000003</v>
      </c>
    </row>
    <row r="633" spans="1:8" ht="16">
      <c r="A633" s="2">
        <v>632</v>
      </c>
      <c r="B633" s="2">
        <v>49</v>
      </c>
      <c r="C633" s="2">
        <v>68</v>
      </c>
      <c r="D633">
        <f t="shared" si="45"/>
        <v>-1.703000000000003</v>
      </c>
      <c r="E633">
        <f t="shared" si="46"/>
        <v>7.509999999999998</v>
      </c>
      <c r="F633">
        <f t="shared" si="47"/>
        <v>-12.789530000000019</v>
      </c>
      <c r="G633">
        <f t="shared" si="48"/>
        <v>2.90020900000001</v>
      </c>
      <c r="H633">
        <f t="shared" si="49"/>
        <v>56.400099999999973</v>
      </c>
    </row>
    <row r="634" spans="1:8" ht="16">
      <c r="A634" s="2">
        <v>633</v>
      </c>
      <c r="B634" s="2">
        <v>46</v>
      </c>
      <c r="C634" s="2">
        <v>58</v>
      </c>
      <c r="D634">
        <f t="shared" si="45"/>
        <v>-4.703000000000003</v>
      </c>
      <c r="E634">
        <f t="shared" si="46"/>
        <v>-2.490000000000002</v>
      </c>
      <c r="F634">
        <f t="shared" si="47"/>
        <v>11.710470000000017</v>
      </c>
      <c r="G634">
        <f t="shared" si="48"/>
        <v>22.118209000000029</v>
      </c>
      <c r="H634">
        <f t="shared" si="49"/>
        <v>6.2001000000000097</v>
      </c>
    </row>
    <row r="635" spans="1:8" ht="16">
      <c r="A635" s="2">
        <v>634</v>
      </c>
      <c r="B635" s="2">
        <v>37</v>
      </c>
      <c r="C635" s="2">
        <v>70</v>
      </c>
      <c r="D635">
        <f t="shared" si="45"/>
        <v>-13.703000000000003</v>
      </c>
      <c r="E635">
        <f t="shared" si="46"/>
        <v>9.509999999999998</v>
      </c>
      <c r="F635">
        <f t="shared" si="47"/>
        <v>-130.31553</v>
      </c>
      <c r="G635">
        <f t="shared" si="48"/>
        <v>187.77220900000009</v>
      </c>
      <c r="H635">
        <f t="shared" si="49"/>
        <v>90.440099999999958</v>
      </c>
    </row>
    <row r="636" spans="1:8" ht="16">
      <c r="A636" s="2">
        <v>635</v>
      </c>
      <c r="B636" s="2">
        <v>62</v>
      </c>
      <c r="C636" s="2">
        <v>56</v>
      </c>
      <c r="D636">
        <f t="shared" si="45"/>
        <v>11.296999999999997</v>
      </c>
      <c r="E636">
        <f t="shared" si="46"/>
        <v>-4.490000000000002</v>
      </c>
      <c r="F636">
        <f t="shared" si="47"/>
        <v>-50.723530000000011</v>
      </c>
      <c r="G636">
        <f t="shared" si="48"/>
        <v>127.62220899999993</v>
      </c>
      <c r="H636">
        <f t="shared" si="49"/>
        <v>20.160100000000018</v>
      </c>
    </row>
    <row r="637" spans="1:8" ht="16">
      <c r="A637" s="2">
        <v>636</v>
      </c>
      <c r="B637" s="2">
        <v>62</v>
      </c>
      <c r="C637" s="2">
        <v>54</v>
      </c>
      <c r="D637">
        <f t="shared" si="45"/>
        <v>11.296999999999997</v>
      </c>
      <c r="E637">
        <f t="shared" si="46"/>
        <v>-6.490000000000002</v>
      </c>
      <c r="F637">
        <f t="shared" si="47"/>
        <v>-73.317530000000005</v>
      </c>
      <c r="G637">
        <f t="shared" si="48"/>
        <v>127.62220899999993</v>
      </c>
      <c r="H637">
        <f t="shared" si="49"/>
        <v>42.120100000000029</v>
      </c>
    </row>
    <row r="638" spans="1:8" ht="16">
      <c r="A638" s="2">
        <v>637</v>
      </c>
      <c r="B638" s="2">
        <v>50</v>
      </c>
      <c r="C638" s="2">
        <v>61</v>
      </c>
      <c r="D638">
        <f t="shared" si="45"/>
        <v>-0.70300000000000296</v>
      </c>
      <c r="E638">
        <f t="shared" si="46"/>
        <v>0.50999999999999801</v>
      </c>
      <c r="F638">
        <f t="shared" si="47"/>
        <v>-0.35853000000000013</v>
      </c>
      <c r="G638">
        <f t="shared" si="48"/>
        <v>0.49420900000000417</v>
      </c>
      <c r="H638">
        <f t="shared" si="49"/>
        <v>0.26009999999999794</v>
      </c>
    </row>
    <row r="639" spans="1:8" ht="16">
      <c r="A639" s="2">
        <v>638</v>
      </c>
      <c r="B639" s="2">
        <v>57</v>
      </c>
      <c r="C639" s="2">
        <v>67</v>
      </c>
      <c r="D639">
        <f t="shared" si="45"/>
        <v>6.296999999999997</v>
      </c>
      <c r="E639">
        <f t="shared" si="46"/>
        <v>6.509999999999998</v>
      </c>
      <c r="F639">
        <f t="shared" si="47"/>
        <v>40.993469999999967</v>
      </c>
      <c r="G639">
        <f t="shared" si="48"/>
        <v>39.652208999999964</v>
      </c>
      <c r="H639">
        <f t="shared" si="49"/>
        <v>42.380099999999977</v>
      </c>
    </row>
    <row r="640" spans="1:8" ht="16">
      <c r="A640" s="2">
        <v>639</v>
      </c>
      <c r="B640" s="2">
        <v>54</v>
      </c>
      <c r="C640" s="2">
        <v>45</v>
      </c>
      <c r="D640">
        <f t="shared" si="45"/>
        <v>3.296999999999997</v>
      </c>
      <c r="E640">
        <f t="shared" si="46"/>
        <v>-15.490000000000002</v>
      </c>
      <c r="F640">
        <f t="shared" si="47"/>
        <v>-51.070529999999962</v>
      </c>
      <c r="G640">
        <f t="shared" si="48"/>
        <v>10.870208999999981</v>
      </c>
      <c r="H640">
        <f t="shared" si="49"/>
        <v>239.94010000000006</v>
      </c>
    </row>
    <row r="641" spans="1:8" ht="16">
      <c r="A641" s="2">
        <v>640</v>
      </c>
      <c r="B641" s="2">
        <v>57</v>
      </c>
      <c r="C641" s="2">
        <v>44</v>
      </c>
      <c r="D641">
        <f t="shared" si="45"/>
        <v>6.296999999999997</v>
      </c>
      <c r="E641">
        <f t="shared" si="46"/>
        <v>-16.490000000000002</v>
      </c>
      <c r="F641">
        <f t="shared" si="47"/>
        <v>-103.83752999999996</v>
      </c>
      <c r="G641">
        <f t="shared" si="48"/>
        <v>39.652208999999964</v>
      </c>
      <c r="H641">
        <f t="shared" si="49"/>
        <v>271.92010000000005</v>
      </c>
    </row>
    <row r="642" spans="1:8" ht="16">
      <c r="A642" s="2">
        <v>641</v>
      </c>
      <c r="B642" s="2">
        <v>52</v>
      </c>
      <c r="C642" s="2">
        <v>54</v>
      </c>
      <c r="D642">
        <f t="shared" si="45"/>
        <v>1.296999999999997</v>
      </c>
      <c r="E642">
        <f t="shared" si="46"/>
        <v>-6.490000000000002</v>
      </c>
      <c r="F642">
        <f t="shared" si="47"/>
        <v>-8.4175299999999833</v>
      </c>
      <c r="G642">
        <f t="shared" si="48"/>
        <v>1.6822089999999923</v>
      </c>
      <c r="H642">
        <f t="shared" si="49"/>
        <v>42.120100000000029</v>
      </c>
    </row>
    <row r="643" spans="1:8" ht="16">
      <c r="A643" s="2">
        <v>642</v>
      </c>
      <c r="B643" s="2">
        <v>64</v>
      </c>
      <c r="C643" s="2">
        <v>62</v>
      </c>
      <c r="D643">
        <f t="shared" ref="D643:D706" si="50">B643-$K$2</f>
        <v>13.296999999999997</v>
      </c>
      <c r="E643">
        <f t="shared" ref="E643:E706" si="51">C643-$K$3</f>
        <v>1.509999999999998</v>
      </c>
      <c r="F643">
        <f t="shared" ref="F643:F706" si="52">D643*E643</f>
        <v>20.078469999999967</v>
      </c>
      <c r="G643">
        <f t="shared" ref="G643:G706" si="53">D643^2</f>
        <v>176.81020899999993</v>
      </c>
      <c r="H643">
        <f t="shared" ref="H643:H706" si="54">E643^2</f>
        <v>2.2800999999999938</v>
      </c>
    </row>
    <row r="644" spans="1:8" ht="16">
      <c r="A644" s="2">
        <v>643</v>
      </c>
      <c r="B644" s="2">
        <v>54</v>
      </c>
      <c r="C644" s="2">
        <v>55</v>
      </c>
      <c r="D644">
        <f t="shared" si="50"/>
        <v>3.296999999999997</v>
      </c>
      <c r="E644">
        <f t="shared" si="51"/>
        <v>-5.490000000000002</v>
      </c>
      <c r="F644">
        <f t="shared" si="52"/>
        <v>-18.100529999999992</v>
      </c>
      <c r="G644">
        <f t="shared" si="53"/>
        <v>10.870208999999981</v>
      </c>
      <c r="H644">
        <f t="shared" si="54"/>
        <v>30.140100000000022</v>
      </c>
    </row>
    <row r="645" spans="1:8" ht="16">
      <c r="A645" s="2">
        <v>644</v>
      </c>
      <c r="B645" s="2">
        <v>46</v>
      </c>
      <c r="C645" s="2">
        <v>100</v>
      </c>
      <c r="D645">
        <f t="shared" si="50"/>
        <v>-4.703000000000003</v>
      </c>
      <c r="E645">
        <f t="shared" si="51"/>
        <v>39.51</v>
      </c>
      <c r="F645">
        <f t="shared" si="52"/>
        <v>-185.81553000000011</v>
      </c>
      <c r="G645">
        <f t="shared" si="53"/>
        <v>22.118209000000029</v>
      </c>
      <c r="H645">
        <f t="shared" si="54"/>
        <v>1561.0400999999999</v>
      </c>
    </row>
    <row r="646" spans="1:8" ht="16">
      <c r="A646" s="2">
        <v>645</v>
      </c>
      <c r="B646" s="2">
        <v>37</v>
      </c>
      <c r="C646" s="2">
        <v>72</v>
      </c>
      <c r="D646">
        <f t="shared" si="50"/>
        <v>-13.703000000000003</v>
      </c>
      <c r="E646">
        <f t="shared" si="51"/>
        <v>11.509999999999998</v>
      </c>
      <c r="F646">
        <f t="shared" si="52"/>
        <v>-157.72153</v>
      </c>
      <c r="G646">
        <f t="shared" si="53"/>
        <v>187.77220900000009</v>
      </c>
      <c r="H646">
        <f t="shared" si="54"/>
        <v>132.48009999999996</v>
      </c>
    </row>
    <row r="647" spans="1:8" ht="16">
      <c r="A647" s="2">
        <v>646</v>
      </c>
      <c r="B647" s="2">
        <v>61</v>
      </c>
      <c r="C647" s="2">
        <v>67</v>
      </c>
      <c r="D647">
        <f t="shared" si="50"/>
        <v>10.296999999999997</v>
      </c>
      <c r="E647">
        <f t="shared" si="51"/>
        <v>6.509999999999998</v>
      </c>
      <c r="F647">
        <f t="shared" si="52"/>
        <v>67.033469999999966</v>
      </c>
      <c r="G647">
        <f t="shared" si="53"/>
        <v>106.02820899999993</v>
      </c>
      <c r="H647">
        <f t="shared" si="54"/>
        <v>42.380099999999977</v>
      </c>
    </row>
    <row r="648" spans="1:8" ht="16">
      <c r="A648" s="2">
        <v>647</v>
      </c>
      <c r="B648" s="2">
        <v>49</v>
      </c>
      <c r="C648" s="2">
        <v>55</v>
      </c>
      <c r="D648">
        <f t="shared" si="50"/>
        <v>-1.703000000000003</v>
      </c>
      <c r="E648">
        <f t="shared" si="51"/>
        <v>-5.490000000000002</v>
      </c>
      <c r="F648">
        <f t="shared" si="52"/>
        <v>9.3494700000000197</v>
      </c>
      <c r="G648">
        <f t="shared" si="53"/>
        <v>2.90020900000001</v>
      </c>
      <c r="H648">
        <f t="shared" si="54"/>
        <v>30.140100000000022</v>
      </c>
    </row>
    <row r="649" spans="1:8" ht="16">
      <c r="A649" s="2">
        <v>648</v>
      </c>
      <c r="B649" s="2">
        <v>50</v>
      </c>
      <c r="C649" s="2">
        <v>66</v>
      </c>
      <c r="D649">
        <f t="shared" si="50"/>
        <v>-0.70300000000000296</v>
      </c>
      <c r="E649">
        <f t="shared" si="51"/>
        <v>5.509999999999998</v>
      </c>
      <c r="F649">
        <f t="shared" si="52"/>
        <v>-3.8735300000000148</v>
      </c>
      <c r="G649">
        <f t="shared" si="53"/>
        <v>0.49420900000000417</v>
      </c>
      <c r="H649">
        <f t="shared" si="54"/>
        <v>30.360099999999978</v>
      </c>
    </row>
    <row r="650" spans="1:8" ht="16">
      <c r="A650" s="2">
        <v>649</v>
      </c>
      <c r="B650" s="2">
        <v>57</v>
      </c>
      <c r="C650" s="2">
        <v>63</v>
      </c>
      <c r="D650">
        <f t="shared" si="50"/>
        <v>6.296999999999997</v>
      </c>
      <c r="E650">
        <f t="shared" si="51"/>
        <v>2.509999999999998</v>
      </c>
      <c r="F650">
        <f t="shared" si="52"/>
        <v>15.80546999999998</v>
      </c>
      <c r="G650">
        <f t="shared" si="53"/>
        <v>39.652208999999964</v>
      </c>
      <c r="H650">
        <f t="shared" si="54"/>
        <v>6.3000999999999898</v>
      </c>
    </row>
    <row r="651" spans="1:8" ht="16">
      <c r="A651" s="2">
        <v>650</v>
      </c>
      <c r="B651" s="2">
        <v>44</v>
      </c>
      <c r="C651" s="2">
        <v>67</v>
      </c>
      <c r="D651">
        <f t="shared" si="50"/>
        <v>-6.703000000000003</v>
      </c>
      <c r="E651">
        <f t="shared" si="51"/>
        <v>6.509999999999998</v>
      </c>
      <c r="F651">
        <f t="shared" si="52"/>
        <v>-43.636530000000008</v>
      </c>
      <c r="G651">
        <f t="shared" si="53"/>
        <v>44.93020900000004</v>
      </c>
      <c r="H651">
        <f t="shared" si="54"/>
        <v>42.380099999999977</v>
      </c>
    </row>
    <row r="652" spans="1:8" ht="16">
      <c r="A652" s="2">
        <v>651</v>
      </c>
      <c r="B652" s="2">
        <v>59</v>
      </c>
      <c r="C652" s="2">
        <v>66</v>
      </c>
      <c r="D652">
        <f t="shared" si="50"/>
        <v>8.296999999999997</v>
      </c>
      <c r="E652">
        <f t="shared" si="51"/>
        <v>5.509999999999998</v>
      </c>
      <c r="F652">
        <f t="shared" si="52"/>
        <v>45.716469999999966</v>
      </c>
      <c r="G652">
        <f t="shared" si="53"/>
        <v>68.840208999999945</v>
      </c>
      <c r="H652">
        <f t="shared" si="54"/>
        <v>30.360099999999978</v>
      </c>
    </row>
    <row r="653" spans="1:8" ht="16">
      <c r="A653" s="2">
        <v>652</v>
      </c>
      <c r="B653" s="2">
        <v>52</v>
      </c>
      <c r="C653" s="2">
        <v>56</v>
      </c>
      <c r="D653">
        <f t="shared" si="50"/>
        <v>1.296999999999997</v>
      </c>
      <c r="E653">
        <f t="shared" si="51"/>
        <v>-4.490000000000002</v>
      </c>
      <c r="F653">
        <f t="shared" si="52"/>
        <v>-5.8235299999999892</v>
      </c>
      <c r="G653">
        <f t="shared" si="53"/>
        <v>1.6822089999999923</v>
      </c>
      <c r="H653">
        <f t="shared" si="54"/>
        <v>20.160100000000018</v>
      </c>
    </row>
    <row r="654" spans="1:8" ht="16">
      <c r="A654" s="2">
        <v>653</v>
      </c>
      <c r="B654" s="2">
        <v>54</v>
      </c>
      <c r="C654" s="2">
        <v>37</v>
      </c>
      <c r="D654">
        <f t="shared" si="50"/>
        <v>3.296999999999997</v>
      </c>
      <c r="E654">
        <f t="shared" si="51"/>
        <v>-23.490000000000002</v>
      </c>
      <c r="F654">
        <f t="shared" si="52"/>
        <v>-77.446529999999939</v>
      </c>
      <c r="G654">
        <f t="shared" si="53"/>
        <v>10.870208999999981</v>
      </c>
      <c r="H654">
        <f t="shared" si="54"/>
        <v>551.78010000000006</v>
      </c>
    </row>
    <row r="655" spans="1:8" ht="16">
      <c r="A655" s="2">
        <v>654</v>
      </c>
      <c r="B655" s="2">
        <v>45</v>
      </c>
      <c r="C655" s="2">
        <v>70</v>
      </c>
      <c r="D655">
        <f t="shared" si="50"/>
        <v>-5.703000000000003</v>
      </c>
      <c r="E655">
        <f t="shared" si="51"/>
        <v>9.509999999999998</v>
      </c>
      <c r="F655">
        <f t="shared" si="52"/>
        <v>-54.235530000000018</v>
      </c>
      <c r="G655">
        <f t="shared" si="53"/>
        <v>32.524209000000035</v>
      </c>
      <c r="H655">
        <f t="shared" si="54"/>
        <v>90.440099999999958</v>
      </c>
    </row>
    <row r="656" spans="1:8" ht="16">
      <c r="A656" s="2">
        <v>655</v>
      </c>
      <c r="B656" s="2">
        <v>45</v>
      </c>
      <c r="C656" s="2">
        <v>49</v>
      </c>
      <c r="D656">
        <f t="shared" si="50"/>
        <v>-5.703000000000003</v>
      </c>
      <c r="E656">
        <f t="shared" si="51"/>
        <v>-11.490000000000002</v>
      </c>
      <c r="F656">
        <f t="shared" si="52"/>
        <v>65.527470000000051</v>
      </c>
      <c r="G656">
        <f t="shared" si="53"/>
        <v>32.524209000000035</v>
      </c>
      <c r="H656">
        <f t="shared" si="54"/>
        <v>132.02010000000004</v>
      </c>
    </row>
    <row r="657" spans="1:8" ht="16">
      <c r="A657" s="2">
        <v>656</v>
      </c>
      <c r="B657" s="2">
        <v>72</v>
      </c>
      <c r="C657" s="2">
        <v>57</v>
      </c>
      <c r="D657">
        <f t="shared" si="50"/>
        <v>21.296999999999997</v>
      </c>
      <c r="E657">
        <f t="shared" si="51"/>
        <v>-3.490000000000002</v>
      </c>
      <c r="F657">
        <f t="shared" si="52"/>
        <v>-74.326530000000034</v>
      </c>
      <c r="G657">
        <f t="shared" si="53"/>
        <v>453.56220899999988</v>
      </c>
      <c r="H657">
        <f t="shared" si="54"/>
        <v>12.180100000000014</v>
      </c>
    </row>
    <row r="658" spans="1:8" ht="16">
      <c r="A658" s="2">
        <v>657</v>
      </c>
      <c r="B658" s="2">
        <v>62</v>
      </c>
      <c r="C658" s="2">
        <v>50</v>
      </c>
      <c r="D658">
        <f t="shared" si="50"/>
        <v>11.296999999999997</v>
      </c>
      <c r="E658">
        <f t="shared" si="51"/>
        <v>-10.490000000000002</v>
      </c>
      <c r="F658">
        <f t="shared" si="52"/>
        <v>-118.50552999999999</v>
      </c>
      <c r="G658">
        <f t="shared" si="53"/>
        <v>127.62220899999993</v>
      </c>
      <c r="H658">
        <f t="shared" si="54"/>
        <v>110.04010000000004</v>
      </c>
    </row>
    <row r="659" spans="1:8" ht="16">
      <c r="A659" s="2">
        <v>658</v>
      </c>
      <c r="B659" s="2">
        <v>54</v>
      </c>
      <c r="C659" s="2">
        <v>44</v>
      </c>
      <c r="D659">
        <f t="shared" si="50"/>
        <v>3.296999999999997</v>
      </c>
      <c r="E659">
        <f t="shared" si="51"/>
        <v>-16.490000000000002</v>
      </c>
      <c r="F659">
        <f t="shared" si="52"/>
        <v>-54.36752999999996</v>
      </c>
      <c r="G659">
        <f t="shared" si="53"/>
        <v>10.870208999999981</v>
      </c>
      <c r="H659">
        <f t="shared" si="54"/>
        <v>271.92010000000005</v>
      </c>
    </row>
    <row r="660" spans="1:8" ht="16">
      <c r="A660" s="2">
        <v>659</v>
      </c>
      <c r="B660" s="2">
        <v>47</v>
      </c>
      <c r="C660" s="2">
        <v>64</v>
      </c>
      <c r="D660">
        <f t="shared" si="50"/>
        <v>-3.703000000000003</v>
      </c>
      <c r="E660">
        <f t="shared" si="51"/>
        <v>3.509999999999998</v>
      </c>
      <c r="F660">
        <f t="shared" si="52"/>
        <v>-12.997530000000003</v>
      </c>
      <c r="G660">
        <f t="shared" si="53"/>
        <v>13.712209000000023</v>
      </c>
      <c r="H660">
        <f t="shared" si="54"/>
        <v>12.320099999999986</v>
      </c>
    </row>
    <row r="661" spans="1:8" ht="16">
      <c r="A661" s="2">
        <v>660</v>
      </c>
      <c r="B661" s="2">
        <v>42</v>
      </c>
      <c r="C661" s="2">
        <v>63</v>
      </c>
      <c r="D661">
        <f t="shared" si="50"/>
        <v>-8.703000000000003</v>
      </c>
      <c r="E661">
        <f t="shared" si="51"/>
        <v>2.509999999999998</v>
      </c>
      <c r="F661">
        <f t="shared" si="52"/>
        <v>-21.844529999999992</v>
      </c>
      <c r="G661">
        <f t="shared" si="53"/>
        <v>75.742209000000045</v>
      </c>
      <c r="H661">
        <f t="shared" si="54"/>
        <v>6.3000999999999898</v>
      </c>
    </row>
    <row r="662" spans="1:8" ht="16">
      <c r="A662" s="2">
        <v>661</v>
      </c>
      <c r="B662" s="2">
        <v>63</v>
      </c>
      <c r="C662" s="2">
        <v>67</v>
      </c>
      <c r="D662">
        <f t="shared" si="50"/>
        <v>12.296999999999997</v>
      </c>
      <c r="E662">
        <f t="shared" si="51"/>
        <v>6.509999999999998</v>
      </c>
      <c r="F662">
        <f t="shared" si="52"/>
        <v>80.053469999999962</v>
      </c>
      <c r="G662">
        <f t="shared" si="53"/>
        <v>151.21620899999994</v>
      </c>
      <c r="H662">
        <f t="shared" si="54"/>
        <v>42.380099999999977</v>
      </c>
    </row>
    <row r="663" spans="1:8" ht="16">
      <c r="A663" s="2">
        <v>662</v>
      </c>
      <c r="B663" s="2">
        <v>55</v>
      </c>
      <c r="C663" s="2">
        <v>65</v>
      </c>
      <c r="D663">
        <f t="shared" si="50"/>
        <v>4.296999999999997</v>
      </c>
      <c r="E663">
        <f t="shared" si="51"/>
        <v>4.509999999999998</v>
      </c>
      <c r="F663">
        <f t="shared" si="52"/>
        <v>19.379469999999976</v>
      </c>
      <c r="G663">
        <f t="shared" si="53"/>
        <v>18.464208999999975</v>
      </c>
      <c r="H663">
        <f t="shared" si="54"/>
        <v>20.340099999999982</v>
      </c>
    </row>
    <row r="664" spans="1:8" ht="16">
      <c r="A664" s="2">
        <v>663</v>
      </c>
      <c r="B664" s="2">
        <v>48</v>
      </c>
      <c r="C664" s="2">
        <v>100</v>
      </c>
      <c r="D664">
        <f t="shared" si="50"/>
        <v>-2.703000000000003</v>
      </c>
      <c r="E664">
        <f t="shared" si="51"/>
        <v>39.51</v>
      </c>
      <c r="F664">
        <f t="shared" si="52"/>
        <v>-106.79553000000011</v>
      </c>
      <c r="G664">
        <f t="shared" si="53"/>
        <v>7.3062090000000159</v>
      </c>
      <c r="H664">
        <f t="shared" si="54"/>
        <v>1561.0400999999999</v>
      </c>
    </row>
    <row r="665" spans="1:8" ht="16">
      <c r="A665" s="2">
        <v>664</v>
      </c>
      <c r="B665" s="2">
        <v>48</v>
      </c>
      <c r="C665" s="2">
        <v>58</v>
      </c>
      <c r="D665">
        <f t="shared" si="50"/>
        <v>-2.703000000000003</v>
      </c>
      <c r="E665">
        <f t="shared" si="51"/>
        <v>-2.490000000000002</v>
      </c>
      <c r="F665">
        <f t="shared" si="52"/>
        <v>6.7304700000000128</v>
      </c>
      <c r="G665">
        <f t="shared" si="53"/>
        <v>7.3062090000000159</v>
      </c>
      <c r="H665">
        <f t="shared" si="54"/>
        <v>6.2001000000000097</v>
      </c>
    </row>
    <row r="666" spans="1:8" ht="16">
      <c r="A666" s="2">
        <v>665</v>
      </c>
      <c r="B666" s="2">
        <v>45</v>
      </c>
      <c r="C666" s="2">
        <v>62</v>
      </c>
      <c r="D666">
        <f t="shared" si="50"/>
        <v>-5.703000000000003</v>
      </c>
      <c r="E666">
        <f t="shared" si="51"/>
        <v>1.509999999999998</v>
      </c>
      <c r="F666">
        <f t="shared" si="52"/>
        <v>-8.611529999999993</v>
      </c>
      <c r="G666">
        <f t="shared" si="53"/>
        <v>32.524209000000035</v>
      </c>
      <c r="H666">
        <f t="shared" si="54"/>
        <v>2.2800999999999938</v>
      </c>
    </row>
    <row r="667" spans="1:8" ht="16">
      <c r="A667" s="2">
        <v>666</v>
      </c>
      <c r="B667" s="2">
        <v>53</v>
      </c>
      <c r="C667" s="2">
        <v>56</v>
      </c>
      <c r="D667">
        <f t="shared" si="50"/>
        <v>2.296999999999997</v>
      </c>
      <c r="E667">
        <f t="shared" si="51"/>
        <v>-4.490000000000002</v>
      </c>
      <c r="F667">
        <f t="shared" si="52"/>
        <v>-10.313529999999991</v>
      </c>
      <c r="G667">
        <f t="shared" si="53"/>
        <v>5.2762089999999864</v>
      </c>
      <c r="H667">
        <f t="shared" si="54"/>
        <v>20.160100000000018</v>
      </c>
    </row>
    <row r="668" spans="1:8" ht="16">
      <c r="A668" s="2">
        <v>667</v>
      </c>
      <c r="B668" s="2">
        <v>61</v>
      </c>
      <c r="C668" s="2">
        <v>76</v>
      </c>
      <c r="D668">
        <f t="shared" si="50"/>
        <v>10.296999999999997</v>
      </c>
      <c r="E668">
        <f t="shared" si="51"/>
        <v>15.509999999999998</v>
      </c>
      <c r="F668">
        <f t="shared" si="52"/>
        <v>159.70646999999994</v>
      </c>
      <c r="G668">
        <f t="shared" si="53"/>
        <v>106.02820899999993</v>
      </c>
      <c r="H668">
        <f t="shared" si="54"/>
        <v>240.56009999999995</v>
      </c>
    </row>
    <row r="669" spans="1:8" ht="16">
      <c r="A669" s="2">
        <v>668</v>
      </c>
      <c r="B669" s="2">
        <v>65</v>
      </c>
      <c r="C669" s="2">
        <v>43</v>
      </c>
      <c r="D669">
        <f t="shared" si="50"/>
        <v>14.296999999999997</v>
      </c>
      <c r="E669">
        <f t="shared" si="51"/>
        <v>-17.490000000000002</v>
      </c>
      <c r="F669">
        <f t="shared" si="52"/>
        <v>-250.05452999999997</v>
      </c>
      <c r="G669">
        <f t="shared" si="53"/>
        <v>204.40420899999992</v>
      </c>
      <c r="H669">
        <f t="shared" si="54"/>
        <v>305.90010000000007</v>
      </c>
    </row>
    <row r="670" spans="1:8" ht="16">
      <c r="A670" s="2">
        <v>669</v>
      </c>
      <c r="B670" s="2">
        <v>29</v>
      </c>
      <c r="C670" s="2">
        <v>45</v>
      </c>
      <c r="D670">
        <f t="shared" si="50"/>
        <v>-21.703000000000003</v>
      </c>
      <c r="E670">
        <f t="shared" si="51"/>
        <v>-15.490000000000002</v>
      </c>
      <c r="F670">
        <f t="shared" si="52"/>
        <v>336.17947000000009</v>
      </c>
      <c r="G670">
        <f t="shared" si="53"/>
        <v>471.02020900000014</v>
      </c>
      <c r="H670">
        <f t="shared" si="54"/>
        <v>239.94010000000006</v>
      </c>
    </row>
    <row r="671" spans="1:8" ht="16">
      <c r="A671" s="2">
        <v>670</v>
      </c>
      <c r="B671" s="2">
        <v>49</v>
      </c>
      <c r="C671" s="2">
        <v>100</v>
      </c>
      <c r="D671">
        <f t="shared" si="50"/>
        <v>-1.703000000000003</v>
      </c>
      <c r="E671">
        <f t="shared" si="51"/>
        <v>39.51</v>
      </c>
      <c r="F671">
        <f t="shared" si="52"/>
        <v>-67.285530000000108</v>
      </c>
      <c r="G671">
        <f t="shared" si="53"/>
        <v>2.90020900000001</v>
      </c>
      <c r="H671">
        <f t="shared" si="54"/>
        <v>1561.0400999999999</v>
      </c>
    </row>
    <row r="672" spans="1:8" ht="16">
      <c r="A672" s="2">
        <v>671</v>
      </c>
      <c r="B672" s="2">
        <v>41</v>
      </c>
      <c r="C672" s="2">
        <v>40</v>
      </c>
      <c r="D672">
        <f t="shared" si="50"/>
        <v>-9.703000000000003</v>
      </c>
      <c r="E672">
        <f t="shared" si="51"/>
        <v>-20.490000000000002</v>
      </c>
      <c r="F672">
        <f t="shared" si="52"/>
        <v>198.81447000000009</v>
      </c>
      <c r="G672">
        <f t="shared" si="53"/>
        <v>94.148209000000051</v>
      </c>
      <c r="H672">
        <f t="shared" si="54"/>
        <v>419.84010000000006</v>
      </c>
    </row>
    <row r="673" spans="1:8" ht="16">
      <c r="A673" s="2">
        <v>672</v>
      </c>
      <c r="B673" s="2">
        <v>27</v>
      </c>
      <c r="C673" s="2">
        <v>53</v>
      </c>
      <c r="D673">
        <f t="shared" si="50"/>
        <v>-23.703000000000003</v>
      </c>
      <c r="E673">
        <f t="shared" si="51"/>
        <v>-7.490000000000002</v>
      </c>
      <c r="F673">
        <f t="shared" si="52"/>
        <v>177.53547000000006</v>
      </c>
      <c r="G673">
        <f t="shared" si="53"/>
        <v>561.83220900000015</v>
      </c>
      <c r="H673">
        <f t="shared" si="54"/>
        <v>56.100100000000033</v>
      </c>
    </row>
    <row r="674" spans="1:8" ht="16">
      <c r="A674" s="2">
        <v>673</v>
      </c>
      <c r="B674" s="2">
        <v>61</v>
      </c>
      <c r="C674" s="2">
        <v>55</v>
      </c>
      <c r="D674">
        <f t="shared" si="50"/>
        <v>10.296999999999997</v>
      </c>
      <c r="E674">
        <f t="shared" si="51"/>
        <v>-5.490000000000002</v>
      </c>
      <c r="F674">
        <f t="shared" si="52"/>
        <v>-56.530530000000006</v>
      </c>
      <c r="G674">
        <f t="shared" si="53"/>
        <v>106.02820899999993</v>
      </c>
      <c r="H674">
        <f t="shared" si="54"/>
        <v>30.140100000000022</v>
      </c>
    </row>
    <row r="675" spans="1:8" ht="16">
      <c r="A675" s="2">
        <v>674</v>
      </c>
      <c r="B675" s="2">
        <v>31</v>
      </c>
      <c r="C675" s="2">
        <v>58</v>
      </c>
      <c r="D675">
        <f t="shared" si="50"/>
        <v>-19.703000000000003</v>
      </c>
      <c r="E675">
        <f t="shared" si="51"/>
        <v>-2.490000000000002</v>
      </c>
      <c r="F675">
        <f t="shared" si="52"/>
        <v>49.060470000000045</v>
      </c>
      <c r="G675">
        <f t="shared" si="53"/>
        <v>388.20820900000012</v>
      </c>
      <c r="H675">
        <f t="shared" si="54"/>
        <v>6.2001000000000097</v>
      </c>
    </row>
    <row r="676" spans="1:8" ht="16">
      <c r="A676" s="2">
        <v>675</v>
      </c>
      <c r="B676" s="2">
        <v>43</v>
      </c>
      <c r="C676" s="2">
        <v>45</v>
      </c>
      <c r="D676">
        <f t="shared" si="50"/>
        <v>-7.703000000000003</v>
      </c>
      <c r="E676">
        <f t="shared" si="51"/>
        <v>-15.490000000000002</v>
      </c>
      <c r="F676">
        <f t="shared" si="52"/>
        <v>119.31947000000007</v>
      </c>
      <c r="G676">
        <f t="shared" si="53"/>
        <v>59.336209000000046</v>
      </c>
      <c r="H676">
        <f t="shared" si="54"/>
        <v>239.94010000000006</v>
      </c>
    </row>
    <row r="677" spans="1:8" ht="16">
      <c r="A677" s="2">
        <v>676</v>
      </c>
      <c r="B677" s="2">
        <v>44</v>
      </c>
      <c r="C677" s="2">
        <v>69</v>
      </c>
      <c r="D677">
        <f t="shared" si="50"/>
        <v>-6.703000000000003</v>
      </c>
      <c r="E677">
        <f t="shared" si="51"/>
        <v>8.509999999999998</v>
      </c>
      <c r="F677">
        <f t="shared" si="52"/>
        <v>-57.042530000000014</v>
      </c>
      <c r="G677">
        <f t="shared" si="53"/>
        <v>44.93020900000004</v>
      </c>
      <c r="H677">
        <f t="shared" si="54"/>
        <v>72.420099999999962</v>
      </c>
    </row>
    <row r="678" spans="1:8" ht="16">
      <c r="A678" s="2">
        <v>677</v>
      </c>
      <c r="B678" s="2">
        <v>43</v>
      </c>
      <c r="C678" s="2">
        <v>66</v>
      </c>
      <c r="D678">
        <f t="shared" si="50"/>
        <v>-7.703000000000003</v>
      </c>
      <c r="E678">
        <f t="shared" si="51"/>
        <v>5.509999999999998</v>
      </c>
      <c r="F678">
        <f t="shared" si="52"/>
        <v>-42.443530000000003</v>
      </c>
      <c r="G678">
        <f t="shared" si="53"/>
        <v>59.336209000000046</v>
      </c>
      <c r="H678">
        <f t="shared" si="54"/>
        <v>30.360099999999978</v>
      </c>
    </row>
    <row r="679" spans="1:8" ht="16">
      <c r="A679" s="2">
        <v>678</v>
      </c>
      <c r="B679" s="2">
        <v>47</v>
      </c>
      <c r="C679" s="2">
        <v>47</v>
      </c>
      <c r="D679">
        <f t="shared" si="50"/>
        <v>-3.703000000000003</v>
      </c>
      <c r="E679">
        <f t="shared" si="51"/>
        <v>-13.490000000000002</v>
      </c>
      <c r="F679">
        <f t="shared" si="52"/>
        <v>49.953470000000046</v>
      </c>
      <c r="G679">
        <f t="shared" si="53"/>
        <v>13.712209000000023</v>
      </c>
      <c r="H679">
        <f t="shared" si="54"/>
        <v>181.98010000000005</v>
      </c>
    </row>
    <row r="680" spans="1:8" ht="16">
      <c r="A680" s="2">
        <v>679</v>
      </c>
      <c r="B680" s="2">
        <v>59</v>
      </c>
      <c r="C680" s="2">
        <v>64</v>
      </c>
      <c r="D680">
        <f t="shared" si="50"/>
        <v>8.296999999999997</v>
      </c>
      <c r="E680">
        <f t="shared" si="51"/>
        <v>3.509999999999998</v>
      </c>
      <c r="F680">
        <f t="shared" si="52"/>
        <v>29.122469999999971</v>
      </c>
      <c r="G680">
        <f t="shared" si="53"/>
        <v>68.840208999999945</v>
      </c>
      <c r="H680">
        <f t="shared" si="54"/>
        <v>12.320099999999986</v>
      </c>
    </row>
    <row r="681" spans="1:8" ht="16">
      <c r="A681" s="2">
        <v>680</v>
      </c>
      <c r="B681" s="2">
        <v>56</v>
      </c>
      <c r="C681" s="2">
        <v>59</v>
      </c>
      <c r="D681">
        <f t="shared" si="50"/>
        <v>5.296999999999997</v>
      </c>
      <c r="E681">
        <f t="shared" si="51"/>
        <v>-1.490000000000002</v>
      </c>
      <c r="F681">
        <f t="shared" si="52"/>
        <v>-7.892530000000006</v>
      </c>
      <c r="G681">
        <f t="shared" si="53"/>
        <v>28.05820899999997</v>
      </c>
      <c r="H681">
        <f t="shared" si="54"/>
        <v>2.2201000000000057</v>
      </c>
    </row>
    <row r="682" spans="1:8" ht="16">
      <c r="A682" s="2">
        <v>681</v>
      </c>
      <c r="B682" s="2">
        <v>61</v>
      </c>
      <c r="C682" s="2">
        <v>42</v>
      </c>
      <c r="D682">
        <f t="shared" si="50"/>
        <v>10.296999999999997</v>
      </c>
      <c r="E682">
        <f t="shared" si="51"/>
        <v>-18.490000000000002</v>
      </c>
      <c r="F682">
        <f t="shared" si="52"/>
        <v>-190.39152999999996</v>
      </c>
      <c r="G682">
        <f t="shared" si="53"/>
        <v>106.02820899999993</v>
      </c>
      <c r="H682">
        <f t="shared" si="54"/>
        <v>341.88010000000008</v>
      </c>
    </row>
    <row r="683" spans="1:8" ht="16">
      <c r="A683" s="2">
        <v>682</v>
      </c>
      <c r="B683" s="2">
        <v>47</v>
      </c>
      <c r="C683" s="2">
        <v>66</v>
      </c>
      <c r="D683">
        <f t="shared" si="50"/>
        <v>-3.703000000000003</v>
      </c>
      <c r="E683">
        <f t="shared" si="51"/>
        <v>5.509999999999998</v>
      </c>
      <c r="F683">
        <f t="shared" si="52"/>
        <v>-20.403530000000011</v>
      </c>
      <c r="G683">
        <f t="shared" si="53"/>
        <v>13.712209000000023</v>
      </c>
      <c r="H683">
        <f t="shared" si="54"/>
        <v>30.360099999999978</v>
      </c>
    </row>
    <row r="684" spans="1:8" ht="16">
      <c r="A684" s="2">
        <v>683</v>
      </c>
      <c r="B684" s="2">
        <v>66</v>
      </c>
      <c r="C684" s="2">
        <v>48</v>
      </c>
      <c r="D684">
        <f t="shared" si="50"/>
        <v>15.296999999999997</v>
      </c>
      <c r="E684">
        <f t="shared" si="51"/>
        <v>-12.490000000000002</v>
      </c>
      <c r="F684">
        <f t="shared" si="52"/>
        <v>-191.05953</v>
      </c>
      <c r="G684">
        <f t="shared" si="53"/>
        <v>233.99820899999992</v>
      </c>
      <c r="H684">
        <f t="shared" si="54"/>
        <v>156.00010000000006</v>
      </c>
    </row>
    <row r="685" spans="1:8" ht="16">
      <c r="A685" s="2">
        <v>684</v>
      </c>
      <c r="B685" s="2">
        <v>49</v>
      </c>
      <c r="C685" s="2">
        <v>100</v>
      </c>
      <c r="D685">
        <f t="shared" si="50"/>
        <v>-1.703000000000003</v>
      </c>
      <c r="E685">
        <f t="shared" si="51"/>
        <v>39.51</v>
      </c>
      <c r="F685">
        <f t="shared" si="52"/>
        <v>-67.285530000000108</v>
      </c>
      <c r="G685">
        <f t="shared" si="53"/>
        <v>2.90020900000001</v>
      </c>
      <c r="H685">
        <f t="shared" si="54"/>
        <v>1561.0400999999999</v>
      </c>
    </row>
    <row r="686" spans="1:8" ht="16">
      <c r="A686" s="2">
        <v>685</v>
      </c>
      <c r="B686" s="2">
        <v>58</v>
      </c>
      <c r="C686" s="2">
        <v>67</v>
      </c>
      <c r="D686">
        <f t="shared" si="50"/>
        <v>7.296999999999997</v>
      </c>
      <c r="E686">
        <f t="shared" si="51"/>
        <v>6.509999999999998</v>
      </c>
      <c r="F686">
        <f t="shared" si="52"/>
        <v>47.503469999999965</v>
      </c>
      <c r="G686">
        <f t="shared" si="53"/>
        <v>53.246208999999958</v>
      </c>
      <c r="H686">
        <f t="shared" si="54"/>
        <v>42.380099999999977</v>
      </c>
    </row>
    <row r="687" spans="1:8" ht="16">
      <c r="A687" s="2">
        <v>686</v>
      </c>
      <c r="B687" s="2">
        <v>45</v>
      </c>
      <c r="C687" s="2">
        <v>56</v>
      </c>
      <c r="D687">
        <f t="shared" si="50"/>
        <v>-5.703000000000003</v>
      </c>
      <c r="E687">
        <f t="shared" si="51"/>
        <v>-4.490000000000002</v>
      </c>
      <c r="F687">
        <f t="shared" si="52"/>
        <v>25.606470000000023</v>
      </c>
      <c r="G687">
        <f t="shared" si="53"/>
        <v>32.524209000000035</v>
      </c>
      <c r="H687">
        <f t="shared" si="54"/>
        <v>20.160100000000018</v>
      </c>
    </row>
    <row r="688" spans="1:8" ht="16">
      <c r="A688" s="2">
        <v>687</v>
      </c>
      <c r="B688" s="2">
        <v>33</v>
      </c>
      <c r="C688" s="2">
        <v>54</v>
      </c>
      <c r="D688">
        <f t="shared" si="50"/>
        <v>-17.703000000000003</v>
      </c>
      <c r="E688">
        <f t="shared" si="51"/>
        <v>-6.490000000000002</v>
      </c>
      <c r="F688">
        <f t="shared" si="52"/>
        <v>114.89247000000006</v>
      </c>
      <c r="G688">
        <f t="shared" si="53"/>
        <v>313.39620900000011</v>
      </c>
      <c r="H688">
        <f t="shared" si="54"/>
        <v>42.120100000000029</v>
      </c>
    </row>
    <row r="689" spans="1:8" ht="16">
      <c r="A689" s="2">
        <v>688</v>
      </c>
      <c r="B689" s="2">
        <v>46</v>
      </c>
      <c r="C689" s="2">
        <v>56</v>
      </c>
      <c r="D689">
        <f t="shared" si="50"/>
        <v>-4.703000000000003</v>
      </c>
      <c r="E689">
        <f t="shared" si="51"/>
        <v>-4.490000000000002</v>
      </c>
      <c r="F689">
        <f t="shared" si="52"/>
        <v>21.116470000000021</v>
      </c>
      <c r="G689">
        <f t="shared" si="53"/>
        <v>22.118209000000029</v>
      </c>
      <c r="H689">
        <f t="shared" si="54"/>
        <v>20.160100000000018</v>
      </c>
    </row>
    <row r="690" spans="1:8" ht="16">
      <c r="A690" s="2">
        <v>689</v>
      </c>
      <c r="B690" s="2">
        <v>35</v>
      </c>
      <c r="C690" s="2">
        <v>63</v>
      </c>
      <c r="D690">
        <f t="shared" si="50"/>
        <v>-15.703000000000003</v>
      </c>
      <c r="E690">
        <f t="shared" si="51"/>
        <v>2.509999999999998</v>
      </c>
      <c r="F690">
        <f t="shared" si="52"/>
        <v>-39.414529999999978</v>
      </c>
      <c r="G690">
        <f t="shared" si="53"/>
        <v>246.5842090000001</v>
      </c>
      <c r="H690">
        <f t="shared" si="54"/>
        <v>6.3000999999999898</v>
      </c>
    </row>
    <row r="691" spans="1:8" ht="16">
      <c r="A691" s="2">
        <v>690</v>
      </c>
      <c r="B691" s="2">
        <v>51</v>
      </c>
      <c r="C691" s="2">
        <v>53</v>
      </c>
      <c r="D691">
        <f t="shared" si="50"/>
        <v>0.29699999999999704</v>
      </c>
      <c r="E691">
        <f t="shared" si="51"/>
        <v>-7.490000000000002</v>
      </c>
      <c r="F691">
        <f t="shared" si="52"/>
        <v>-2.2245299999999784</v>
      </c>
      <c r="G691">
        <f t="shared" si="53"/>
        <v>8.8208999999998247E-2</v>
      </c>
      <c r="H691">
        <f t="shared" si="54"/>
        <v>56.100100000000033</v>
      </c>
    </row>
    <row r="692" spans="1:8" ht="16">
      <c r="A692" s="2">
        <v>691</v>
      </c>
      <c r="B692" s="2">
        <v>50</v>
      </c>
      <c r="C692" s="2">
        <v>54</v>
      </c>
      <c r="D692">
        <f t="shared" si="50"/>
        <v>-0.70300000000000296</v>
      </c>
      <c r="E692">
        <f t="shared" si="51"/>
        <v>-6.490000000000002</v>
      </c>
      <c r="F692">
        <f t="shared" si="52"/>
        <v>4.5624700000000207</v>
      </c>
      <c r="G692">
        <f t="shared" si="53"/>
        <v>0.49420900000000417</v>
      </c>
      <c r="H692">
        <f t="shared" si="54"/>
        <v>42.120100000000029</v>
      </c>
    </row>
    <row r="693" spans="1:8" ht="16">
      <c r="A693" s="2">
        <v>692</v>
      </c>
      <c r="B693" s="2">
        <v>44</v>
      </c>
      <c r="C693" s="2">
        <v>55</v>
      </c>
      <c r="D693">
        <f t="shared" si="50"/>
        <v>-6.703000000000003</v>
      </c>
      <c r="E693">
        <f t="shared" si="51"/>
        <v>-5.490000000000002</v>
      </c>
      <c r="F693">
        <f t="shared" si="52"/>
        <v>36.799470000000028</v>
      </c>
      <c r="G693">
        <f t="shared" si="53"/>
        <v>44.93020900000004</v>
      </c>
      <c r="H693">
        <f t="shared" si="54"/>
        <v>30.140100000000022</v>
      </c>
    </row>
    <row r="694" spans="1:8" ht="16">
      <c r="A694" s="2">
        <v>693</v>
      </c>
      <c r="B694" s="2">
        <v>47</v>
      </c>
      <c r="C694" s="2">
        <v>49</v>
      </c>
      <c r="D694">
        <f t="shared" si="50"/>
        <v>-3.703000000000003</v>
      </c>
      <c r="E694">
        <f t="shared" si="51"/>
        <v>-11.490000000000002</v>
      </c>
      <c r="F694">
        <f t="shared" si="52"/>
        <v>42.54747000000004</v>
      </c>
      <c r="G694">
        <f t="shared" si="53"/>
        <v>13.712209000000023</v>
      </c>
      <c r="H694">
        <f t="shared" si="54"/>
        <v>132.02010000000004</v>
      </c>
    </row>
    <row r="695" spans="1:8" ht="16">
      <c r="A695" s="2">
        <v>694</v>
      </c>
      <c r="B695" s="2">
        <v>41</v>
      </c>
      <c r="C695" s="2">
        <v>60</v>
      </c>
      <c r="D695">
        <f t="shared" si="50"/>
        <v>-9.703000000000003</v>
      </c>
      <c r="E695">
        <f t="shared" si="51"/>
        <v>-0.49000000000000199</v>
      </c>
      <c r="F695">
        <f t="shared" si="52"/>
        <v>4.7544700000000208</v>
      </c>
      <c r="G695">
        <f t="shared" si="53"/>
        <v>94.148209000000051</v>
      </c>
      <c r="H695">
        <f t="shared" si="54"/>
        <v>0.24010000000000195</v>
      </c>
    </row>
    <row r="696" spans="1:8" ht="16">
      <c r="A696" s="2">
        <v>695</v>
      </c>
      <c r="B696" s="2">
        <v>56</v>
      </c>
      <c r="C696" s="2">
        <v>100</v>
      </c>
      <c r="D696">
        <f t="shared" si="50"/>
        <v>5.296999999999997</v>
      </c>
      <c r="E696">
        <f t="shared" si="51"/>
        <v>39.51</v>
      </c>
      <c r="F696">
        <f t="shared" si="52"/>
        <v>209.28446999999989</v>
      </c>
      <c r="G696">
        <f t="shared" si="53"/>
        <v>28.05820899999997</v>
      </c>
      <c r="H696">
        <f t="shared" si="54"/>
        <v>1561.0400999999999</v>
      </c>
    </row>
    <row r="697" spans="1:8" ht="16">
      <c r="A697" s="2">
        <v>696</v>
      </c>
      <c r="B697" s="2">
        <v>50</v>
      </c>
      <c r="C697" s="2">
        <v>50</v>
      </c>
      <c r="D697">
        <f t="shared" si="50"/>
        <v>-0.70300000000000296</v>
      </c>
      <c r="E697">
        <f t="shared" si="51"/>
        <v>-10.490000000000002</v>
      </c>
      <c r="F697">
        <f t="shared" si="52"/>
        <v>7.3744700000000325</v>
      </c>
      <c r="G697">
        <f t="shared" si="53"/>
        <v>0.49420900000000417</v>
      </c>
      <c r="H697">
        <f t="shared" si="54"/>
        <v>110.04010000000004</v>
      </c>
    </row>
    <row r="698" spans="1:8" ht="16">
      <c r="A698" s="2">
        <v>697</v>
      </c>
      <c r="B698" s="2">
        <v>60</v>
      </c>
      <c r="C698" s="2">
        <v>55</v>
      </c>
      <c r="D698">
        <f t="shared" si="50"/>
        <v>9.296999999999997</v>
      </c>
      <c r="E698">
        <f t="shared" si="51"/>
        <v>-5.490000000000002</v>
      </c>
      <c r="F698">
        <f t="shared" si="52"/>
        <v>-51.040530000000004</v>
      </c>
      <c r="G698">
        <f t="shared" si="53"/>
        <v>86.434208999999939</v>
      </c>
      <c r="H698">
        <f t="shared" si="54"/>
        <v>30.140100000000022</v>
      </c>
    </row>
    <row r="699" spans="1:8" ht="16">
      <c r="A699" s="2">
        <v>698</v>
      </c>
      <c r="B699" s="2">
        <v>56</v>
      </c>
      <c r="C699" s="2">
        <v>60</v>
      </c>
      <c r="D699">
        <f t="shared" si="50"/>
        <v>5.296999999999997</v>
      </c>
      <c r="E699">
        <f t="shared" si="51"/>
        <v>-0.49000000000000199</v>
      </c>
      <c r="F699">
        <f t="shared" si="52"/>
        <v>-2.595530000000009</v>
      </c>
      <c r="G699">
        <f t="shared" si="53"/>
        <v>28.05820899999997</v>
      </c>
      <c r="H699">
        <f t="shared" si="54"/>
        <v>0.24010000000000195</v>
      </c>
    </row>
    <row r="700" spans="1:8" ht="16">
      <c r="A700" s="2">
        <v>699</v>
      </c>
      <c r="B700" s="2">
        <v>55</v>
      </c>
      <c r="C700" s="2">
        <v>100</v>
      </c>
      <c r="D700">
        <f t="shared" si="50"/>
        <v>4.296999999999997</v>
      </c>
      <c r="E700">
        <f t="shared" si="51"/>
        <v>39.51</v>
      </c>
      <c r="F700">
        <f t="shared" si="52"/>
        <v>169.77446999999987</v>
      </c>
      <c r="G700">
        <f t="shared" si="53"/>
        <v>18.464208999999975</v>
      </c>
      <c r="H700">
        <f t="shared" si="54"/>
        <v>1561.0400999999999</v>
      </c>
    </row>
    <row r="701" spans="1:8" ht="16">
      <c r="A701" s="2">
        <v>700</v>
      </c>
      <c r="B701" s="2">
        <v>47</v>
      </c>
      <c r="C701" s="2">
        <v>67</v>
      </c>
      <c r="D701">
        <f t="shared" si="50"/>
        <v>-3.703000000000003</v>
      </c>
      <c r="E701">
        <f t="shared" si="51"/>
        <v>6.509999999999998</v>
      </c>
      <c r="F701">
        <f t="shared" si="52"/>
        <v>-24.106530000000014</v>
      </c>
      <c r="G701">
        <f t="shared" si="53"/>
        <v>13.712209000000023</v>
      </c>
      <c r="H701">
        <f t="shared" si="54"/>
        <v>42.380099999999977</v>
      </c>
    </row>
    <row r="702" spans="1:8" ht="16">
      <c r="A702" s="2">
        <v>701</v>
      </c>
      <c r="B702" s="2">
        <v>58</v>
      </c>
      <c r="C702" s="2">
        <v>69</v>
      </c>
      <c r="D702">
        <f t="shared" si="50"/>
        <v>7.296999999999997</v>
      </c>
      <c r="E702">
        <f t="shared" si="51"/>
        <v>8.509999999999998</v>
      </c>
      <c r="F702">
        <f t="shared" si="52"/>
        <v>62.097469999999959</v>
      </c>
      <c r="G702">
        <f t="shared" si="53"/>
        <v>53.246208999999958</v>
      </c>
      <c r="H702">
        <f t="shared" si="54"/>
        <v>72.420099999999962</v>
      </c>
    </row>
    <row r="703" spans="1:8" ht="16">
      <c r="A703" s="2">
        <v>702</v>
      </c>
      <c r="B703" s="2">
        <v>68</v>
      </c>
      <c r="C703" s="2">
        <v>56</v>
      </c>
      <c r="D703">
        <f t="shared" si="50"/>
        <v>17.296999999999997</v>
      </c>
      <c r="E703">
        <f t="shared" si="51"/>
        <v>-4.490000000000002</v>
      </c>
      <c r="F703">
        <f t="shared" si="52"/>
        <v>-77.663530000000023</v>
      </c>
      <c r="G703">
        <f t="shared" si="53"/>
        <v>299.18620899999991</v>
      </c>
      <c r="H703">
        <f t="shared" si="54"/>
        <v>20.160100000000018</v>
      </c>
    </row>
    <row r="704" spans="1:8" ht="16">
      <c r="A704" s="2">
        <v>703</v>
      </c>
      <c r="B704" s="2">
        <v>64</v>
      </c>
      <c r="C704" s="2">
        <v>59</v>
      </c>
      <c r="D704">
        <f t="shared" si="50"/>
        <v>13.296999999999997</v>
      </c>
      <c r="E704">
        <f t="shared" si="51"/>
        <v>-1.490000000000002</v>
      </c>
      <c r="F704">
        <f t="shared" si="52"/>
        <v>-19.812530000000024</v>
      </c>
      <c r="G704">
        <f t="shared" si="53"/>
        <v>176.81020899999993</v>
      </c>
      <c r="H704">
        <f t="shared" si="54"/>
        <v>2.2201000000000057</v>
      </c>
    </row>
    <row r="705" spans="1:8" ht="16">
      <c r="A705" s="2">
        <v>704</v>
      </c>
      <c r="B705" s="2">
        <v>51</v>
      </c>
      <c r="C705" s="2">
        <v>69</v>
      </c>
      <c r="D705">
        <f t="shared" si="50"/>
        <v>0.29699999999999704</v>
      </c>
      <c r="E705">
        <f t="shared" si="51"/>
        <v>8.509999999999998</v>
      </c>
      <c r="F705">
        <f t="shared" si="52"/>
        <v>2.5274699999999743</v>
      </c>
      <c r="G705">
        <f t="shared" si="53"/>
        <v>8.8208999999998247E-2</v>
      </c>
      <c r="H705">
        <f t="shared" si="54"/>
        <v>72.420099999999962</v>
      </c>
    </row>
    <row r="706" spans="1:8" ht="16">
      <c r="A706" s="2">
        <v>705</v>
      </c>
      <c r="B706" s="2">
        <v>46</v>
      </c>
      <c r="C706" s="2">
        <v>61</v>
      </c>
      <c r="D706">
        <f t="shared" si="50"/>
        <v>-4.703000000000003</v>
      </c>
      <c r="E706">
        <f t="shared" si="51"/>
        <v>0.50999999999999801</v>
      </c>
      <c r="F706">
        <f t="shared" si="52"/>
        <v>-2.3985299999999921</v>
      </c>
      <c r="G706">
        <f t="shared" si="53"/>
        <v>22.118209000000029</v>
      </c>
      <c r="H706">
        <f t="shared" si="54"/>
        <v>0.26009999999999794</v>
      </c>
    </row>
    <row r="707" spans="1:8" ht="16">
      <c r="A707" s="2">
        <v>706</v>
      </c>
      <c r="B707" s="2">
        <v>68</v>
      </c>
      <c r="C707" s="2">
        <v>68</v>
      </c>
      <c r="D707">
        <f t="shared" ref="D707:D770" si="55">B707-$K$2</f>
        <v>17.296999999999997</v>
      </c>
      <c r="E707">
        <f t="shared" ref="E707:E770" si="56">C707-$K$3</f>
        <v>7.509999999999998</v>
      </c>
      <c r="F707">
        <f t="shared" ref="F707:F770" si="57">D707*E707</f>
        <v>129.90046999999996</v>
      </c>
      <c r="G707">
        <f t="shared" ref="G707:G770" si="58">D707^2</f>
        <v>299.18620899999991</v>
      </c>
      <c r="H707">
        <f t="shared" ref="H707:H770" si="59">E707^2</f>
        <v>56.400099999999973</v>
      </c>
    </row>
    <row r="708" spans="1:8" ht="16">
      <c r="A708" s="2">
        <v>707</v>
      </c>
      <c r="B708" s="2">
        <v>58</v>
      </c>
      <c r="C708" s="2">
        <v>57</v>
      </c>
      <c r="D708">
        <f t="shared" si="55"/>
        <v>7.296999999999997</v>
      </c>
      <c r="E708">
        <f t="shared" si="56"/>
        <v>-3.490000000000002</v>
      </c>
      <c r="F708">
        <f t="shared" si="57"/>
        <v>-25.466530000000006</v>
      </c>
      <c r="G708">
        <f t="shared" si="58"/>
        <v>53.246208999999958</v>
      </c>
      <c r="H708">
        <f t="shared" si="59"/>
        <v>12.180100000000014</v>
      </c>
    </row>
    <row r="709" spans="1:8" ht="16">
      <c r="A709" s="2">
        <v>708</v>
      </c>
      <c r="B709" s="2">
        <v>49</v>
      </c>
      <c r="C709" s="2">
        <v>62</v>
      </c>
      <c r="D709">
        <f t="shared" si="55"/>
        <v>-1.703000000000003</v>
      </c>
      <c r="E709">
        <f t="shared" si="56"/>
        <v>1.509999999999998</v>
      </c>
      <c r="F709">
        <f t="shared" si="57"/>
        <v>-2.571530000000001</v>
      </c>
      <c r="G709">
        <f t="shared" si="58"/>
        <v>2.90020900000001</v>
      </c>
      <c r="H709">
        <f t="shared" si="59"/>
        <v>2.2800999999999938</v>
      </c>
    </row>
    <row r="710" spans="1:8" ht="16">
      <c r="A710" s="2">
        <v>709</v>
      </c>
      <c r="B710" s="2">
        <v>47</v>
      </c>
      <c r="C710" s="2">
        <v>65</v>
      </c>
      <c r="D710">
        <f t="shared" si="55"/>
        <v>-3.703000000000003</v>
      </c>
      <c r="E710">
        <f t="shared" si="56"/>
        <v>4.509999999999998</v>
      </c>
      <c r="F710">
        <f t="shared" si="57"/>
        <v>-16.700530000000008</v>
      </c>
      <c r="G710">
        <f t="shared" si="58"/>
        <v>13.712209000000023</v>
      </c>
      <c r="H710">
        <f t="shared" si="59"/>
        <v>20.340099999999982</v>
      </c>
    </row>
    <row r="711" spans="1:8" ht="16">
      <c r="A711" s="2">
        <v>710</v>
      </c>
      <c r="B711" s="2">
        <v>30</v>
      </c>
      <c r="C711" s="2">
        <v>74</v>
      </c>
      <c r="D711">
        <f t="shared" si="55"/>
        <v>-20.703000000000003</v>
      </c>
      <c r="E711">
        <f t="shared" si="56"/>
        <v>13.509999999999998</v>
      </c>
      <c r="F711">
        <f t="shared" si="57"/>
        <v>-279.69752999999997</v>
      </c>
      <c r="G711">
        <f t="shared" si="58"/>
        <v>428.61420900000013</v>
      </c>
      <c r="H711">
        <f t="shared" si="59"/>
        <v>182.52009999999996</v>
      </c>
    </row>
    <row r="712" spans="1:8" ht="16">
      <c r="A712" s="2">
        <v>711</v>
      </c>
      <c r="B712" s="2">
        <v>59</v>
      </c>
      <c r="C712" s="2">
        <v>59</v>
      </c>
      <c r="D712">
        <f t="shared" si="55"/>
        <v>8.296999999999997</v>
      </c>
      <c r="E712">
        <f t="shared" si="56"/>
        <v>-1.490000000000002</v>
      </c>
      <c r="F712">
        <f t="shared" si="57"/>
        <v>-12.362530000000012</v>
      </c>
      <c r="G712">
        <f t="shared" si="58"/>
        <v>68.840208999999945</v>
      </c>
      <c r="H712">
        <f t="shared" si="59"/>
        <v>2.2201000000000057</v>
      </c>
    </row>
    <row r="713" spans="1:8" ht="16">
      <c r="A713" s="2">
        <v>712</v>
      </c>
      <c r="B713" s="2">
        <v>60</v>
      </c>
      <c r="C713" s="2">
        <v>73</v>
      </c>
      <c r="D713">
        <f t="shared" si="55"/>
        <v>9.296999999999997</v>
      </c>
      <c r="E713">
        <f t="shared" si="56"/>
        <v>12.509999999999998</v>
      </c>
      <c r="F713">
        <f t="shared" si="57"/>
        <v>116.30546999999994</v>
      </c>
      <c r="G713">
        <f t="shared" si="58"/>
        <v>86.434208999999939</v>
      </c>
      <c r="H713">
        <f t="shared" si="59"/>
        <v>156.50009999999995</v>
      </c>
    </row>
    <row r="714" spans="1:8" ht="16">
      <c r="A714" s="2">
        <v>713</v>
      </c>
      <c r="B714" s="2">
        <v>52</v>
      </c>
      <c r="C714" s="2">
        <v>57</v>
      </c>
      <c r="D714">
        <f t="shared" si="55"/>
        <v>1.296999999999997</v>
      </c>
      <c r="E714">
        <f t="shared" si="56"/>
        <v>-3.490000000000002</v>
      </c>
      <c r="F714">
        <f t="shared" si="57"/>
        <v>-4.5265299999999922</v>
      </c>
      <c r="G714">
        <f t="shared" si="58"/>
        <v>1.6822089999999923</v>
      </c>
      <c r="H714">
        <f t="shared" si="59"/>
        <v>12.180100000000014</v>
      </c>
    </row>
    <row r="715" spans="1:8" ht="16">
      <c r="A715" s="2">
        <v>714</v>
      </c>
      <c r="B715" s="2">
        <v>42</v>
      </c>
      <c r="C715" s="2">
        <v>74</v>
      </c>
      <c r="D715">
        <f t="shared" si="55"/>
        <v>-8.703000000000003</v>
      </c>
      <c r="E715">
        <f t="shared" si="56"/>
        <v>13.509999999999998</v>
      </c>
      <c r="F715">
        <f t="shared" si="57"/>
        <v>-117.57753000000002</v>
      </c>
      <c r="G715">
        <f t="shared" si="58"/>
        <v>75.742209000000045</v>
      </c>
      <c r="H715">
        <f t="shared" si="59"/>
        <v>182.52009999999996</v>
      </c>
    </row>
    <row r="716" spans="1:8" ht="16">
      <c r="A716" s="2">
        <v>715</v>
      </c>
      <c r="B716" s="2">
        <v>70</v>
      </c>
      <c r="C716" s="2">
        <v>62</v>
      </c>
      <c r="D716">
        <f t="shared" si="55"/>
        <v>19.296999999999997</v>
      </c>
      <c r="E716">
        <f t="shared" si="56"/>
        <v>1.509999999999998</v>
      </c>
      <c r="F716">
        <f t="shared" si="57"/>
        <v>29.138469999999955</v>
      </c>
      <c r="G716">
        <f t="shared" si="58"/>
        <v>372.37420899999989</v>
      </c>
      <c r="H716">
        <f t="shared" si="59"/>
        <v>2.2800999999999938</v>
      </c>
    </row>
    <row r="717" spans="1:8" ht="16">
      <c r="A717" s="2">
        <v>716</v>
      </c>
      <c r="B717" s="2">
        <v>43</v>
      </c>
      <c r="C717" s="2">
        <v>62</v>
      </c>
      <c r="D717">
        <f t="shared" si="55"/>
        <v>-7.703000000000003</v>
      </c>
      <c r="E717">
        <f t="shared" si="56"/>
        <v>1.509999999999998</v>
      </c>
      <c r="F717">
        <f t="shared" si="57"/>
        <v>-11.631529999999989</v>
      </c>
      <c r="G717">
        <f t="shared" si="58"/>
        <v>59.336209000000046</v>
      </c>
      <c r="H717">
        <f t="shared" si="59"/>
        <v>2.2800999999999938</v>
      </c>
    </row>
    <row r="718" spans="1:8" ht="16">
      <c r="A718" s="2">
        <v>717</v>
      </c>
      <c r="B718" s="2">
        <v>49</v>
      </c>
      <c r="C718" s="2">
        <v>100</v>
      </c>
      <c r="D718">
        <f t="shared" si="55"/>
        <v>-1.703000000000003</v>
      </c>
      <c r="E718">
        <f t="shared" si="56"/>
        <v>39.51</v>
      </c>
      <c r="F718">
        <f t="shared" si="57"/>
        <v>-67.285530000000108</v>
      </c>
      <c r="G718">
        <f t="shared" si="58"/>
        <v>2.90020900000001</v>
      </c>
      <c r="H718">
        <f t="shared" si="59"/>
        <v>1561.0400999999999</v>
      </c>
    </row>
    <row r="719" spans="1:8" ht="16">
      <c r="A719" s="2">
        <v>718</v>
      </c>
      <c r="B719" s="2">
        <v>47</v>
      </c>
      <c r="C719" s="2">
        <v>64</v>
      </c>
      <c r="D719">
        <f t="shared" si="55"/>
        <v>-3.703000000000003</v>
      </c>
      <c r="E719">
        <f t="shared" si="56"/>
        <v>3.509999999999998</v>
      </c>
      <c r="F719">
        <f t="shared" si="57"/>
        <v>-12.997530000000003</v>
      </c>
      <c r="G719">
        <f t="shared" si="58"/>
        <v>13.712209000000023</v>
      </c>
      <c r="H719">
        <f t="shared" si="59"/>
        <v>12.320099999999986</v>
      </c>
    </row>
    <row r="720" spans="1:8" ht="16">
      <c r="A720" s="2">
        <v>719</v>
      </c>
      <c r="B720" s="2">
        <v>40</v>
      </c>
      <c r="C720" s="2">
        <v>63</v>
      </c>
      <c r="D720">
        <f t="shared" si="55"/>
        <v>-10.703000000000003</v>
      </c>
      <c r="E720">
        <f t="shared" si="56"/>
        <v>2.509999999999998</v>
      </c>
      <c r="F720">
        <f t="shared" si="57"/>
        <v>-26.864529999999988</v>
      </c>
      <c r="G720">
        <f t="shared" si="58"/>
        <v>114.55420900000006</v>
      </c>
      <c r="H720">
        <f t="shared" si="59"/>
        <v>6.3000999999999898</v>
      </c>
    </row>
    <row r="721" spans="1:8" ht="16">
      <c r="A721" s="2">
        <v>720</v>
      </c>
      <c r="B721" s="2">
        <v>54</v>
      </c>
      <c r="C721" s="2">
        <v>68</v>
      </c>
      <c r="D721">
        <f t="shared" si="55"/>
        <v>3.296999999999997</v>
      </c>
      <c r="E721">
        <f t="shared" si="56"/>
        <v>7.509999999999998</v>
      </c>
      <c r="F721">
        <f t="shared" si="57"/>
        <v>24.76046999999997</v>
      </c>
      <c r="G721">
        <f t="shared" si="58"/>
        <v>10.870208999999981</v>
      </c>
      <c r="H721">
        <f t="shared" si="59"/>
        <v>56.400099999999973</v>
      </c>
    </row>
    <row r="722" spans="1:8" ht="16">
      <c r="A722" s="2">
        <v>721</v>
      </c>
      <c r="B722" s="2">
        <v>50</v>
      </c>
      <c r="C722" s="2">
        <v>72</v>
      </c>
      <c r="D722">
        <f t="shared" si="55"/>
        <v>-0.70300000000000296</v>
      </c>
      <c r="E722">
        <f t="shared" si="56"/>
        <v>11.509999999999998</v>
      </c>
      <c r="F722">
        <f t="shared" si="57"/>
        <v>-8.0915300000000325</v>
      </c>
      <c r="G722">
        <f t="shared" si="58"/>
        <v>0.49420900000000417</v>
      </c>
      <c r="H722">
        <f t="shared" si="59"/>
        <v>132.48009999999996</v>
      </c>
    </row>
    <row r="723" spans="1:8" ht="16">
      <c r="A723" s="2">
        <v>722</v>
      </c>
      <c r="B723" s="2">
        <v>65</v>
      </c>
      <c r="C723" s="2">
        <v>54</v>
      </c>
      <c r="D723">
        <f t="shared" si="55"/>
        <v>14.296999999999997</v>
      </c>
      <c r="E723">
        <f t="shared" si="56"/>
        <v>-6.490000000000002</v>
      </c>
      <c r="F723">
        <f t="shared" si="57"/>
        <v>-92.787530000000004</v>
      </c>
      <c r="G723">
        <f t="shared" si="58"/>
        <v>204.40420899999992</v>
      </c>
      <c r="H723">
        <f t="shared" si="59"/>
        <v>42.120100000000029</v>
      </c>
    </row>
    <row r="724" spans="1:8" ht="16">
      <c r="A724" s="2">
        <v>723</v>
      </c>
      <c r="B724" s="2">
        <v>56</v>
      </c>
      <c r="C724" s="2">
        <v>53</v>
      </c>
      <c r="D724">
        <f t="shared" si="55"/>
        <v>5.296999999999997</v>
      </c>
      <c r="E724">
        <f t="shared" si="56"/>
        <v>-7.490000000000002</v>
      </c>
      <c r="F724">
        <f t="shared" si="57"/>
        <v>-39.67452999999999</v>
      </c>
      <c r="G724">
        <f t="shared" si="58"/>
        <v>28.05820899999997</v>
      </c>
      <c r="H724">
        <f t="shared" si="59"/>
        <v>56.100100000000033</v>
      </c>
    </row>
    <row r="725" spans="1:8" ht="16">
      <c r="A725" s="2">
        <v>724</v>
      </c>
      <c r="B725" s="2">
        <v>66</v>
      </c>
      <c r="C725" s="2">
        <v>60</v>
      </c>
      <c r="D725">
        <f t="shared" si="55"/>
        <v>15.296999999999997</v>
      </c>
      <c r="E725">
        <f t="shared" si="56"/>
        <v>-0.49000000000000199</v>
      </c>
      <c r="F725">
        <f t="shared" si="57"/>
        <v>-7.4955300000000289</v>
      </c>
      <c r="G725">
        <f t="shared" si="58"/>
        <v>233.99820899999992</v>
      </c>
      <c r="H725">
        <f t="shared" si="59"/>
        <v>0.24010000000000195</v>
      </c>
    </row>
    <row r="726" spans="1:8" ht="16">
      <c r="A726" s="2">
        <v>725</v>
      </c>
      <c r="B726" s="2">
        <v>38</v>
      </c>
      <c r="C726" s="2">
        <v>67</v>
      </c>
      <c r="D726">
        <f t="shared" si="55"/>
        <v>-12.703000000000003</v>
      </c>
      <c r="E726">
        <f t="shared" si="56"/>
        <v>6.509999999999998</v>
      </c>
      <c r="F726">
        <f t="shared" si="57"/>
        <v>-82.696529999999996</v>
      </c>
      <c r="G726">
        <f t="shared" si="58"/>
        <v>161.36620900000008</v>
      </c>
      <c r="H726">
        <f t="shared" si="59"/>
        <v>42.380099999999977</v>
      </c>
    </row>
    <row r="727" spans="1:8" ht="16">
      <c r="A727" s="2">
        <v>726</v>
      </c>
      <c r="B727" s="2">
        <v>44</v>
      </c>
      <c r="C727" s="2">
        <v>67</v>
      </c>
      <c r="D727">
        <f t="shared" si="55"/>
        <v>-6.703000000000003</v>
      </c>
      <c r="E727">
        <f t="shared" si="56"/>
        <v>6.509999999999998</v>
      </c>
      <c r="F727">
        <f t="shared" si="57"/>
        <v>-43.636530000000008</v>
      </c>
      <c r="G727">
        <f t="shared" si="58"/>
        <v>44.93020900000004</v>
      </c>
      <c r="H727">
        <f t="shared" si="59"/>
        <v>42.380099999999977</v>
      </c>
    </row>
    <row r="728" spans="1:8" ht="16">
      <c r="A728" s="2">
        <v>727</v>
      </c>
      <c r="B728" s="2">
        <v>64</v>
      </c>
      <c r="C728" s="2">
        <v>38</v>
      </c>
      <c r="D728">
        <f t="shared" si="55"/>
        <v>13.296999999999997</v>
      </c>
      <c r="E728">
        <f t="shared" si="56"/>
        <v>-22.490000000000002</v>
      </c>
      <c r="F728">
        <f t="shared" si="57"/>
        <v>-299.04952999999995</v>
      </c>
      <c r="G728">
        <f t="shared" si="58"/>
        <v>176.81020899999993</v>
      </c>
      <c r="H728">
        <f t="shared" si="59"/>
        <v>505.8001000000001</v>
      </c>
    </row>
    <row r="729" spans="1:8" ht="16">
      <c r="A729" s="2">
        <v>728</v>
      </c>
      <c r="B729" s="2">
        <v>42</v>
      </c>
      <c r="C729" s="2">
        <v>59</v>
      </c>
      <c r="D729">
        <f t="shared" si="55"/>
        <v>-8.703000000000003</v>
      </c>
      <c r="E729">
        <f t="shared" si="56"/>
        <v>-1.490000000000002</v>
      </c>
      <c r="F729">
        <f t="shared" si="57"/>
        <v>12.967470000000022</v>
      </c>
      <c r="G729">
        <f t="shared" si="58"/>
        <v>75.742209000000045</v>
      </c>
      <c r="H729">
        <f t="shared" si="59"/>
        <v>2.2201000000000057</v>
      </c>
    </row>
    <row r="730" spans="1:8" ht="16">
      <c r="A730" s="2">
        <v>729</v>
      </c>
      <c r="B730" s="2">
        <v>36</v>
      </c>
      <c r="C730" s="2">
        <v>55</v>
      </c>
      <c r="D730">
        <f t="shared" si="55"/>
        <v>-14.703000000000003</v>
      </c>
      <c r="E730">
        <f t="shared" si="56"/>
        <v>-5.490000000000002</v>
      </c>
      <c r="F730">
        <f t="shared" si="57"/>
        <v>80.719470000000044</v>
      </c>
      <c r="G730">
        <f t="shared" si="58"/>
        <v>216.17820900000009</v>
      </c>
      <c r="H730">
        <f t="shared" si="59"/>
        <v>30.140100000000022</v>
      </c>
    </row>
    <row r="731" spans="1:8" ht="16">
      <c r="A731" s="2">
        <v>730</v>
      </c>
      <c r="B731" s="2">
        <v>38</v>
      </c>
      <c r="C731" s="2">
        <v>61</v>
      </c>
      <c r="D731">
        <f t="shared" si="55"/>
        <v>-12.703000000000003</v>
      </c>
      <c r="E731">
        <f t="shared" si="56"/>
        <v>0.50999999999999801</v>
      </c>
      <c r="F731">
        <f t="shared" si="57"/>
        <v>-6.4785299999999761</v>
      </c>
      <c r="G731">
        <f t="shared" si="58"/>
        <v>161.36620900000008</v>
      </c>
      <c r="H731">
        <f t="shared" si="59"/>
        <v>0.26009999999999794</v>
      </c>
    </row>
    <row r="732" spans="1:8" ht="16">
      <c r="A732" s="2">
        <v>731</v>
      </c>
      <c r="B732" s="2">
        <v>52</v>
      </c>
      <c r="C732" s="2">
        <v>65</v>
      </c>
      <c r="D732">
        <f t="shared" si="55"/>
        <v>1.296999999999997</v>
      </c>
      <c r="E732">
        <f t="shared" si="56"/>
        <v>4.509999999999998</v>
      </c>
      <c r="F732">
        <f t="shared" si="57"/>
        <v>5.8494699999999842</v>
      </c>
      <c r="G732">
        <f t="shared" si="58"/>
        <v>1.6822089999999923</v>
      </c>
      <c r="H732">
        <f t="shared" si="59"/>
        <v>20.340099999999982</v>
      </c>
    </row>
    <row r="733" spans="1:8" ht="16">
      <c r="A733" s="2">
        <v>732</v>
      </c>
      <c r="B733" s="2">
        <v>60</v>
      </c>
      <c r="C733" s="2">
        <v>53</v>
      </c>
      <c r="D733">
        <f t="shared" si="55"/>
        <v>9.296999999999997</v>
      </c>
      <c r="E733">
        <f t="shared" si="56"/>
        <v>-7.490000000000002</v>
      </c>
      <c r="F733">
        <f t="shared" si="57"/>
        <v>-69.634529999999998</v>
      </c>
      <c r="G733">
        <f t="shared" si="58"/>
        <v>86.434208999999939</v>
      </c>
      <c r="H733">
        <f t="shared" si="59"/>
        <v>56.100100000000033</v>
      </c>
    </row>
    <row r="734" spans="1:8" ht="16">
      <c r="A734" s="2">
        <v>733</v>
      </c>
      <c r="B734" s="2">
        <v>67</v>
      </c>
      <c r="C734" s="2">
        <v>68</v>
      </c>
      <c r="D734">
        <f t="shared" si="55"/>
        <v>16.296999999999997</v>
      </c>
      <c r="E734">
        <f t="shared" si="56"/>
        <v>7.509999999999998</v>
      </c>
      <c r="F734">
        <f t="shared" si="57"/>
        <v>122.39046999999995</v>
      </c>
      <c r="G734">
        <f t="shared" si="58"/>
        <v>265.59220899999991</v>
      </c>
      <c r="H734">
        <f t="shared" si="59"/>
        <v>56.400099999999973</v>
      </c>
    </row>
    <row r="735" spans="1:8" ht="16">
      <c r="A735" s="2">
        <v>734</v>
      </c>
      <c r="B735" s="2">
        <v>57</v>
      </c>
      <c r="C735" s="2">
        <v>57</v>
      </c>
      <c r="D735">
        <f t="shared" si="55"/>
        <v>6.296999999999997</v>
      </c>
      <c r="E735">
        <f t="shared" si="56"/>
        <v>-3.490000000000002</v>
      </c>
      <c r="F735">
        <f t="shared" si="57"/>
        <v>-21.976530000000004</v>
      </c>
      <c r="G735">
        <f t="shared" si="58"/>
        <v>39.652208999999964</v>
      </c>
      <c r="H735">
        <f t="shared" si="59"/>
        <v>12.180100000000014</v>
      </c>
    </row>
    <row r="736" spans="1:8" ht="16">
      <c r="A736" s="2">
        <v>735</v>
      </c>
      <c r="B736" s="2">
        <v>67</v>
      </c>
      <c r="C736" s="2">
        <v>45</v>
      </c>
      <c r="D736">
        <f t="shared" si="55"/>
        <v>16.296999999999997</v>
      </c>
      <c r="E736">
        <f t="shared" si="56"/>
        <v>-15.490000000000002</v>
      </c>
      <c r="F736">
        <f t="shared" si="57"/>
        <v>-252.44053</v>
      </c>
      <c r="G736">
        <f t="shared" si="58"/>
        <v>265.59220899999991</v>
      </c>
      <c r="H736">
        <f t="shared" si="59"/>
        <v>239.94010000000006</v>
      </c>
    </row>
    <row r="737" spans="1:8" ht="16">
      <c r="A737" s="2">
        <v>736</v>
      </c>
      <c r="B737" s="2">
        <v>42</v>
      </c>
      <c r="C737" s="2">
        <v>58</v>
      </c>
      <c r="D737">
        <f t="shared" si="55"/>
        <v>-8.703000000000003</v>
      </c>
      <c r="E737">
        <f t="shared" si="56"/>
        <v>-2.490000000000002</v>
      </c>
      <c r="F737">
        <f t="shared" si="57"/>
        <v>21.670470000000023</v>
      </c>
      <c r="G737">
        <f t="shared" si="58"/>
        <v>75.742209000000045</v>
      </c>
      <c r="H737">
        <f t="shared" si="59"/>
        <v>6.2001000000000097</v>
      </c>
    </row>
    <row r="738" spans="1:8" ht="16">
      <c r="A738" s="2">
        <v>737</v>
      </c>
      <c r="B738" s="2">
        <v>38</v>
      </c>
      <c r="C738" s="2">
        <v>57</v>
      </c>
      <c r="D738">
        <f t="shared" si="55"/>
        <v>-12.703000000000003</v>
      </c>
      <c r="E738">
        <f t="shared" si="56"/>
        <v>-3.490000000000002</v>
      </c>
      <c r="F738">
        <f t="shared" si="57"/>
        <v>44.333470000000034</v>
      </c>
      <c r="G738">
        <f t="shared" si="58"/>
        <v>161.36620900000008</v>
      </c>
      <c r="H738">
        <f t="shared" si="59"/>
        <v>12.180100000000014</v>
      </c>
    </row>
    <row r="739" spans="1:8" ht="16">
      <c r="A739" s="2">
        <v>738</v>
      </c>
      <c r="B739" s="2">
        <v>66</v>
      </c>
      <c r="C739" s="2">
        <v>60</v>
      </c>
      <c r="D739">
        <f t="shared" si="55"/>
        <v>15.296999999999997</v>
      </c>
      <c r="E739">
        <f t="shared" si="56"/>
        <v>-0.49000000000000199</v>
      </c>
      <c r="F739">
        <f t="shared" si="57"/>
        <v>-7.4955300000000289</v>
      </c>
      <c r="G739">
        <f t="shared" si="58"/>
        <v>233.99820899999992</v>
      </c>
      <c r="H739">
        <f t="shared" si="59"/>
        <v>0.24010000000000195</v>
      </c>
    </row>
    <row r="740" spans="1:8" ht="16">
      <c r="A740" s="2">
        <v>739</v>
      </c>
      <c r="B740" s="2">
        <v>37</v>
      </c>
      <c r="C740" s="2">
        <v>58</v>
      </c>
      <c r="D740">
        <f t="shared" si="55"/>
        <v>-13.703000000000003</v>
      </c>
      <c r="E740">
        <f t="shared" si="56"/>
        <v>-2.490000000000002</v>
      </c>
      <c r="F740">
        <f t="shared" si="57"/>
        <v>34.120470000000033</v>
      </c>
      <c r="G740">
        <f t="shared" si="58"/>
        <v>187.77220900000009</v>
      </c>
      <c r="H740">
        <f t="shared" si="59"/>
        <v>6.2001000000000097</v>
      </c>
    </row>
    <row r="741" spans="1:8" ht="16">
      <c r="A741" s="2">
        <v>740</v>
      </c>
      <c r="B741" s="2">
        <v>57</v>
      </c>
      <c r="C741" s="2">
        <v>60</v>
      </c>
      <c r="D741">
        <f t="shared" si="55"/>
        <v>6.296999999999997</v>
      </c>
      <c r="E741">
        <f t="shared" si="56"/>
        <v>-0.49000000000000199</v>
      </c>
      <c r="F741">
        <f t="shared" si="57"/>
        <v>-3.085530000000011</v>
      </c>
      <c r="G741">
        <f t="shared" si="58"/>
        <v>39.652208999999964</v>
      </c>
      <c r="H741">
        <f t="shared" si="59"/>
        <v>0.24010000000000195</v>
      </c>
    </row>
    <row r="742" spans="1:8" ht="16">
      <c r="A742" s="2">
        <v>741</v>
      </c>
      <c r="B742" s="2">
        <v>54</v>
      </c>
      <c r="C742" s="2">
        <v>58</v>
      </c>
      <c r="D742">
        <f t="shared" si="55"/>
        <v>3.296999999999997</v>
      </c>
      <c r="E742">
        <f t="shared" si="56"/>
        <v>-2.490000000000002</v>
      </c>
      <c r="F742">
        <f t="shared" si="57"/>
        <v>-8.2095299999999991</v>
      </c>
      <c r="G742">
        <f t="shared" si="58"/>
        <v>10.870208999999981</v>
      </c>
      <c r="H742">
        <f t="shared" si="59"/>
        <v>6.2001000000000097</v>
      </c>
    </row>
    <row r="743" spans="1:8" ht="16">
      <c r="A743" s="2">
        <v>742</v>
      </c>
      <c r="B743" s="2">
        <v>62</v>
      </c>
      <c r="C743" s="2">
        <v>53</v>
      </c>
      <c r="D743">
        <f t="shared" si="55"/>
        <v>11.296999999999997</v>
      </c>
      <c r="E743">
        <f t="shared" si="56"/>
        <v>-7.490000000000002</v>
      </c>
      <c r="F743">
        <f t="shared" si="57"/>
        <v>-84.614530000000002</v>
      </c>
      <c r="G743">
        <f t="shared" si="58"/>
        <v>127.62220899999993</v>
      </c>
      <c r="H743">
        <f t="shared" si="59"/>
        <v>56.100100000000033</v>
      </c>
    </row>
    <row r="744" spans="1:8" ht="16">
      <c r="A744" s="2">
        <v>743</v>
      </c>
      <c r="B744" s="2">
        <v>46</v>
      </c>
      <c r="C744" s="2">
        <v>64</v>
      </c>
      <c r="D744">
        <f t="shared" si="55"/>
        <v>-4.703000000000003</v>
      </c>
      <c r="E744">
        <f t="shared" si="56"/>
        <v>3.509999999999998</v>
      </c>
      <c r="F744">
        <f t="shared" si="57"/>
        <v>-16.507530000000003</v>
      </c>
      <c r="G744">
        <f t="shared" si="58"/>
        <v>22.118209000000029</v>
      </c>
      <c r="H744">
        <f t="shared" si="59"/>
        <v>12.320099999999986</v>
      </c>
    </row>
    <row r="745" spans="1:8" ht="16">
      <c r="A745" s="2">
        <v>744</v>
      </c>
      <c r="B745" s="2">
        <v>42</v>
      </c>
      <c r="C745" s="2">
        <v>56</v>
      </c>
      <c r="D745">
        <f t="shared" si="55"/>
        <v>-8.703000000000003</v>
      </c>
      <c r="E745">
        <f t="shared" si="56"/>
        <v>-4.490000000000002</v>
      </c>
      <c r="F745">
        <f t="shared" si="57"/>
        <v>39.076470000000029</v>
      </c>
      <c r="G745">
        <f t="shared" si="58"/>
        <v>75.742209000000045</v>
      </c>
      <c r="H745">
        <f t="shared" si="59"/>
        <v>20.160100000000018</v>
      </c>
    </row>
    <row r="746" spans="1:8" ht="16">
      <c r="A746" s="2">
        <v>745</v>
      </c>
      <c r="B746" s="2">
        <v>47</v>
      </c>
      <c r="C746" s="2">
        <v>75</v>
      </c>
      <c r="D746">
        <f t="shared" si="55"/>
        <v>-3.703000000000003</v>
      </c>
      <c r="E746">
        <f t="shared" si="56"/>
        <v>14.509999999999998</v>
      </c>
      <c r="F746">
        <f t="shared" si="57"/>
        <v>-53.730530000000037</v>
      </c>
      <c r="G746">
        <f t="shared" si="58"/>
        <v>13.712209000000023</v>
      </c>
      <c r="H746">
        <f t="shared" si="59"/>
        <v>210.54009999999994</v>
      </c>
    </row>
    <row r="747" spans="1:8" ht="16">
      <c r="A747" s="2">
        <v>746</v>
      </c>
      <c r="B747" s="2">
        <v>58</v>
      </c>
      <c r="C747" s="2">
        <v>54</v>
      </c>
      <c r="D747">
        <f t="shared" si="55"/>
        <v>7.296999999999997</v>
      </c>
      <c r="E747">
        <f t="shared" si="56"/>
        <v>-6.490000000000002</v>
      </c>
      <c r="F747">
        <f t="shared" si="57"/>
        <v>-47.357529999999997</v>
      </c>
      <c r="G747">
        <f t="shared" si="58"/>
        <v>53.246208999999958</v>
      </c>
      <c r="H747">
        <f t="shared" si="59"/>
        <v>42.120100000000029</v>
      </c>
    </row>
    <row r="748" spans="1:8" ht="16">
      <c r="A748" s="2">
        <v>747</v>
      </c>
      <c r="B748" s="2">
        <v>28</v>
      </c>
      <c r="C748" s="2">
        <v>64</v>
      </c>
      <c r="D748">
        <f t="shared" si="55"/>
        <v>-22.703000000000003</v>
      </c>
      <c r="E748">
        <f t="shared" si="56"/>
        <v>3.509999999999998</v>
      </c>
      <c r="F748">
        <f t="shared" si="57"/>
        <v>-79.687529999999967</v>
      </c>
      <c r="G748">
        <f t="shared" si="58"/>
        <v>515.42620900000009</v>
      </c>
      <c r="H748">
        <f t="shared" si="59"/>
        <v>12.320099999999986</v>
      </c>
    </row>
    <row r="749" spans="1:8" ht="16">
      <c r="A749" s="2">
        <v>748</v>
      </c>
      <c r="B749" s="2">
        <v>54</v>
      </c>
      <c r="C749" s="2">
        <v>53</v>
      </c>
      <c r="D749">
        <f t="shared" si="55"/>
        <v>3.296999999999997</v>
      </c>
      <c r="E749">
        <f t="shared" si="56"/>
        <v>-7.490000000000002</v>
      </c>
      <c r="F749">
        <f t="shared" si="57"/>
        <v>-24.694529999999986</v>
      </c>
      <c r="G749">
        <f t="shared" si="58"/>
        <v>10.870208999999981</v>
      </c>
      <c r="H749">
        <f t="shared" si="59"/>
        <v>56.100100000000033</v>
      </c>
    </row>
    <row r="750" spans="1:8" ht="16">
      <c r="A750" s="2">
        <v>749</v>
      </c>
      <c r="B750" s="2">
        <v>40</v>
      </c>
      <c r="C750" s="2">
        <v>100</v>
      </c>
      <c r="D750">
        <f t="shared" si="55"/>
        <v>-10.703000000000003</v>
      </c>
      <c r="E750">
        <f t="shared" si="56"/>
        <v>39.51</v>
      </c>
      <c r="F750">
        <f t="shared" si="57"/>
        <v>-422.87553000000008</v>
      </c>
      <c r="G750">
        <f t="shared" si="58"/>
        <v>114.55420900000006</v>
      </c>
      <c r="H750">
        <f t="shared" si="59"/>
        <v>1561.0400999999999</v>
      </c>
    </row>
    <row r="751" spans="1:8" ht="16">
      <c r="A751" s="2">
        <v>750</v>
      </c>
      <c r="B751" s="2">
        <v>65</v>
      </c>
      <c r="C751" s="2">
        <v>55</v>
      </c>
      <c r="D751">
        <f t="shared" si="55"/>
        <v>14.296999999999997</v>
      </c>
      <c r="E751">
        <f t="shared" si="56"/>
        <v>-5.490000000000002</v>
      </c>
      <c r="F751">
        <f t="shared" si="57"/>
        <v>-78.490530000000007</v>
      </c>
      <c r="G751">
        <f t="shared" si="58"/>
        <v>204.40420899999992</v>
      </c>
      <c r="H751">
        <f t="shared" si="59"/>
        <v>30.140100000000022</v>
      </c>
    </row>
    <row r="752" spans="1:8" ht="16">
      <c r="A752" s="2">
        <v>751</v>
      </c>
      <c r="B752" s="2">
        <v>46</v>
      </c>
      <c r="C752" s="2">
        <v>50</v>
      </c>
      <c r="D752">
        <f t="shared" si="55"/>
        <v>-4.703000000000003</v>
      </c>
      <c r="E752">
        <f t="shared" si="56"/>
        <v>-10.490000000000002</v>
      </c>
      <c r="F752">
        <f t="shared" si="57"/>
        <v>49.334470000000039</v>
      </c>
      <c r="G752">
        <f t="shared" si="58"/>
        <v>22.118209000000029</v>
      </c>
      <c r="H752">
        <f t="shared" si="59"/>
        <v>110.04010000000004</v>
      </c>
    </row>
    <row r="753" spans="1:8" ht="16">
      <c r="A753" s="2">
        <v>752</v>
      </c>
      <c r="B753" s="2">
        <v>39</v>
      </c>
      <c r="C753" s="2">
        <v>59</v>
      </c>
      <c r="D753">
        <f t="shared" si="55"/>
        <v>-11.703000000000003</v>
      </c>
      <c r="E753">
        <f t="shared" si="56"/>
        <v>-1.490000000000002</v>
      </c>
      <c r="F753">
        <f t="shared" si="57"/>
        <v>17.437470000000026</v>
      </c>
      <c r="G753">
        <f t="shared" si="58"/>
        <v>136.96020900000008</v>
      </c>
      <c r="H753">
        <f t="shared" si="59"/>
        <v>2.2201000000000057</v>
      </c>
    </row>
    <row r="754" spans="1:8" ht="16">
      <c r="A754" s="2">
        <v>753</v>
      </c>
      <c r="B754" s="2">
        <v>43</v>
      </c>
      <c r="C754" s="2">
        <v>68</v>
      </c>
      <c r="D754">
        <f t="shared" si="55"/>
        <v>-7.703000000000003</v>
      </c>
      <c r="E754">
        <f t="shared" si="56"/>
        <v>7.509999999999998</v>
      </c>
      <c r="F754">
        <f t="shared" si="57"/>
        <v>-57.849530000000009</v>
      </c>
      <c r="G754">
        <f t="shared" si="58"/>
        <v>59.336209000000046</v>
      </c>
      <c r="H754">
        <f t="shared" si="59"/>
        <v>56.400099999999973</v>
      </c>
    </row>
    <row r="755" spans="1:8" ht="16">
      <c r="A755" s="2">
        <v>754</v>
      </c>
      <c r="B755" s="2">
        <v>31</v>
      </c>
      <c r="C755" s="2">
        <v>50</v>
      </c>
      <c r="D755">
        <f t="shared" si="55"/>
        <v>-19.703000000000003</v>
      </c>
      <c r="E755">
        <f t="shared" si="56"/>
        <v>-10.490000000000002</v>
      </c>
      <c r="F755">
        <f t="shared" si="57"/>
        <v>206.68447000000006</v>
      </c>
      <c r="G755">
        <f t="shared" si="58"/>
        <v>388.20820900000012</v>
      </c>
      <c r="H755">
        <f t="shared" si="59"/>
        <v>110.04010000000004</v>
      </c>
    </row>
    <row r="756" spans="1:8" ht="16">
      <c r="A756" s="2">
        <v>755</v>
      </c>
      <c r="B756" s="2">
        <v>70</v>
      </c>
      <c r="C756" s="2">
        <v>49</v>
      </c>
      <c r="D756">
        <f t="shared" si="55"/>
        <v>19.296999999999997</v>
      </c>
      <c r="E756">
        <f t="shared" si="56"/>
        <v>-11.490000000000002</v>
      </c>
      <c r="F756">
        <f t="shared" si="57"/>
        <v>-221.72253000000001</v>
      </c>
      <c r="G756">
        <f t="shared" si="58"/>
        <v>372.37420899999989</v>
      </c>
      <c r="H756">
        <f t="shared" si="59"/>
        <v>132.02010000000004</v>
      </c>
    </row>
    <row r="757" spans="1:8" ht="16">
      <c r="A757" s="2">
        <v>756</v>
      </c>
      <c r="B757" s="2">
        <v>30</v>
      </c>
      <c r="C757" s="2">
        <v>59</v>
      </c>
      <c r="D757">
        <f t="shared" si="55"/>
        <v>-20.703000000000003</v>
      </c>
      <c r="E757">
        <f t="shared" si="56"/>
        <v>-1.490000000000002</v>
      </c>
      <c r="F757">
        <f t="shared" si="57"/>
        <v>30.847470000000044</v>
      </c>
      <c r="G757">
        <f t="shared" si="58"/>
        <v>428.61420900000013</v>
      </c>
      <c r="H757">
        <f t="shared" si="59"/>
        <v>2.2201000000000057</v>
      </c>
    </row>
    <row r="758" spans="1:8" ht="16">
      <c r="A758" s="2">
        <v>757</v>
      </c>
      <c r="B758" s="2">
        <v>39</v>
      </c>
      <c r="C758" s="2">
        <v>73</v>
      </c>
      <c r="D758">
        <f t="shared" si="55"/>
        <v>-11.703000000000003</v>
      </c>
      <c r="E758">
        <f t="shared" si="56"/>
        <v>12.509999999999998</v>
      </c>
      <c r="F758">
        <f t="shared" si="57"/>
        <v>-146.40453000000002</v>
      </c>
      <c r="G758">
        <f t="shared" si="58"/>
        <v>136.96020900000008</v>
      </c>
      <c r="H758">
        <f t="shared" si="59"/>
        <v>156.50009999999995</v>
      </c>
    </row>
    <row r="759" spans="1:8" ht="16">
      <c r="A759" s="2">
        <v>758</v>
      </c>
      <c r="B759" s="2">
        <v>54</v>
      </c>
      <c r="C759" s="2">
        <v>47</v>
      </c>
      <c r="D759">
        <f t="shared" si="55"/>
        <v>3.296999999999997</v>
      </c>
      <c r="E759">
        <f t="shared" si="56"/>
        <v>-13.490000000000002</v>
      </c>
      <c r="F759">
        <f t="shared" si="57"/>
        <v>-44.476529999999968</v>
      </c>
      <c r="G759">
        <f t="shared" si="58"/>
        <v>10.870208999999981</v>
      </c>
      <c r="H759">
        <f t="shared" si="59"/>
        <v>181.98010000000005</v>
      </c>
    </row>
    <row r="760" spans="1:8" ht="16">
      <c r="A760" s="2">
        <v>759</v>
      </c>
      <c r="B760" s="2">
        <v>44</v>
      </c>
      <c r="C760" s="2">
        <v>49</v>
      </c>
      <c r="D760">
        <f t="shared" si="55"/>
        <v>-6.703000000000003</v>
      </c>
      <c r="E760">
        <f t="shared" si="56"/>
        <v>-11.490000000000002</v>
      </c>
      <c r="F760">
        <f t="shared" si="57"/>
        <v>77.017470000000046</v>
      </c>
      <c r="G760">
        <f t="shared" si="58"/>
        <v>44.93020900000004</v>
      </c>
      <c r="H760">
        <f t="shared" si="59"/>
        <v>132.02010000000004</v>
      </c>
    </row>
    <row r="761" spans="1:8" ht="16">
      <c r="A761" s="2">
        <v>760</v>
      </c>
      <c r="B761" s="2">
        <v>59</v>
      </c>
      <c r="C761" s="2">
        <v>48</v>
      </c>
      <c r="D761">
        <f t="shared" si="55"/>
        <v>8.296999999999997</v>
      </c>
      <c r="E761">
        <f t="shared" si="56"/>
        <v>-12.490000000000002</v>
      </c>
      <c r="F761">
        <f t="shared" si="57"/>
        <v>-103.62952999999997</v>
      </c>
      <c r="G761">
        <f t="shared" si="58"/>
        <v>68.840208999999945</v>
      </c>
      <c r="H761">
        <f t="shared" si="59"/>
        <v>156.00010000000006</v>
      </c>
    </row>
    <row r="762" spans="1:8" ht="16">
      <c r="A762" s="2">
        <v>761</v>
      </c>
      <c r="B762" s="2">
        <v>70</v>
      </c>
      <c r="C762" s="2">
        <v>55</v>
      </c>
      <c r="D762">
        <f t="shared" si="55"/>
        <v>19.296999999999997</v>
      </c>
      <c r="E762">
        <f t="shared" si="56"/>
        <v>-5.490000000000002</v>
      </c>
      <c r="F762">
        <f t="shared" si="57"/>
        <v>-105.94053000000002</v>
      </c>
      <c r="G762">
        <f t="shared" si="58"/>
        <v>372.37420899999989</v>
      </c>
      <c r="H762">
        <f t="shared" si="59"/>
        <v>30.140100000000022</v>
      </c>
    </row>
    <row r="763" spans="1:8" ht="16">
      <c r="A763" s="2">
        <v>762</v>
      </c>
      <c r="B763" s="2">
        <v>46</v>
      </c>
      <c r="C763" s="2">
        <v>66</v>
      </c>
      <c r="D763">
        <f t="shared" si="55"/>
        <v>-4.703000000000003</v>
      </c>
      <c r="E763">
        <f t="shared" si="56"/>
        <v>5.509999999999998</v>
      </c>
      <c r="F763">
        <f t="shared" si="57"/>
        <v>-25.913530000000009</v>
      </c>
      <c r="G763">
        <f t="shared" si="58"/>
        <v>22.118209000000029</v>
      </c>
      <c r="H763">
        <f t="shared" si="59"/>
        <v>30.360099999999978</v>
      </c>
    </row>
    <row r="764" spans="1:8" ht="16">
      <c r="A764" s="2">
        <v>763</v>
      </c>
      <c r="B764" s="2">
        <v>67</v>
      </c>
      <c r="C764" s="2">
        <v>59</v>
      </c>
      <c r="D764">
        <f t="shared" si="55"/>
        <v>16.296999999999997</v>
      </c>
      <c r="E764">
        <f t="shared" si="56"/>
        <v>-1.490000000000002</v>
      </c>
      <c r="F764">
        <f t="shared" si="57"/>
        <v>-24.28253000000003</v>
      </c>
      <c r="G764">
        <f t="shared" si="58"/>
        <v>265.59220899999991</v>
      </c>
      <c r="H764">
        <f t="shared" si="59"/>
        <v>2.2201000000000057</v>
      </c>
    </row>
    <row r="765" spans="1:8" ht="16">
      <c r="A765" s="2">
        <v>764</v>
      </c>
      <c r="B765" s="2">
        <v>48</v>
      </c>
      <c r="C765" s="2">
        <v>77</v>
      </c>
      <c r="D765">
        <f t="shared" si="55"/>
        <v>-2.703000000000003</v>
      </c>
      <c r="E765">
        <f t="shared" si="56"/>
        <v>16.509999999999998</v>
      </c>
      <c r="F765">
        <f t="shared" si="57"/>
        <v>-44.626530000000045</v>
      </c>
      <c r="G765">
        <f t="shared" si="58"/>
        <v>7.3062090000000159</v>
      </c>
      <c r="H765">
        <f t="shared" si="59"/>
        <v>272.58009999999996</v>
      </c>
    </row>
    <row r="766" spans="1:8" ht="16">
      <c r="A766" s="2">
        <v>765</v>
      </c>
      <c r="B766" s="2">
        <v>58</v>
      </c>
      <c r="C766" s="2">
        <v>100</v>
      </c>
      <c r="D766">
        <f t="shared" si="55"/>
        <v>7.296999999999997</v>
      </c>
      <c r="E766">
        <f t="shared" si="56"/>
        <v>39.51</v>
      </c>
      <c r="F766">
        <f t="shared" si="57"/>
        <v>288.30446999999987</v>
      </c>
      <c r="G766">
        <f t="shared" si="58"/>
        <v>53.246208999999958</v>
      </c>
      <c r="H766">
        <f t="shared" si="59"/>
        <v>1561.0400999999999</v>
      </c>
    </row>
    <row r="767" spans="1:8" ht="16">
      <c r="A767" s="2">
        <v>766</v>
      </c>
      <c r="B767" s="2">
        <v>39</v>
      </c>
      <c r="C767" s="2">
        <v>58</v>
      </c>
      <c r="D767">
        <f t="shared" si="55"/>
        <v>-11.703000000000003</v>
      </c>
      <c r="E767">
        <f t="shared" si="56"/>
        <v>-2.490000000000002</v>
      </c>
      <c r="F767">
        <f t="shared" si="57"/>
        <v>29.140470000000029</v>
      </c>
      <c r="G767">
        <f t="shared" si="58"/>
        <v>136.96020900000008</v>
      </c>
      <c r="H767">
        <f t="shared" si="59"/>
        <v>6.2001000000000097</v>
      </c>
    </row>
    <row r="768" spans="1:8" ht="16">
      <c r="A768" s="2">
        <v>767</v>
      </c>
      <c r="B768" s="2">
        <v>36</v>
      </c>
      <c r="C768" s="2">
        <v>57</v>
      </c>
      <c r="D768">
        <f t="shared" si="55"/>
        <v>-14.703000000000003</v>
      </c>
      <c r="E768">
        <f t="shared" si="56"/>
        <v>-3.490000000000002</v>
      </c>
      <c r="F768">
        <f t="shared" si="57"/>
        <v>51.313470000000038</v>
      </c>
      <c r="G768">
        <f t="shared" si="58"/>
        <v>216.17820900000009</v>
      </c>
      <c r="H768">
        <f t="shared" si="59"/>
        <v>12.180100000000014</v>
      </c>
    </row>
    <row r="769" spans="1:8" ht="16">
      <c r="A769" s="2">
        <v>768</v>
      </c>
      <c r="B769" s="2">
        <v>62</v>
      </c>
      <c r="C769" s="2">
        <v>71</v>
      </c>
      <c r="D769">
        <f t="shared" si="55"/>
        <v>11.296999999999997</v>
      </c>
      <c r="E769">
        <f t="shared" si="56"/>
        <v>10.509999999999998</v>
      </c>
      <c r="F769">
        <f t="shared" si="57"/>
        <v>118.73146999999994</v>
      </c>
      <c r="G769">
        <f t="shared" si="58"/>
        <v>127.62220899999993</v>
      </c>
      <c r="H769">
        <f t="shared" si="59"/>
        <v>110.46009999999995</v>
      </c>
    </row>
    <row r="770" spans="1:8" ht="16">
      <c r="A770" s="2">
        <v>769</v>
      </c>
      <c r="B770" s="2">
        <v>40</v>
      </c>
      <c r="C770" s="2">
        <v>61</v>
      </c>
      <c r="D770">
        <f t="shared" si="55"/>
        <v>-10.703000000000003</v>
      </c>
      <c r="E770">
        <f t="shared" si="56"/>
        <v>0.50999999999999801</v>
      </c>
      <c r="F770">
        <f t="shared" si="57"/>
        <v>-5.4585299999999801</v>
      </c>
      <c r="G770">
        <f t="shared" si="58"/>
        <v>114.55420900000006</v>
      </c>
      <c r="H770">
        <f t="shared" si="59"/>
        <v>0.26009999999999794</v>
      </c>
    </row>
    <row r="771" spans="1:8" ht="16">
      <c r="A771" s="2">
        <v>770</v>
      </c>
      <c r="B771" s="2">
        <v>51</v>
      </c>
      <c r="C771" s="2">
        <v>76</v>
      </c>
      <c r="D771">
        <f t="shared" ref="D771:D834" si="60">B771-$K$2</f>
        <v>0.29699999999999704</v>
      </c>
      <c r="E771">
        <f t="shared" ref="E771:E834" si="61">C771-$K$3</f>
        <v>15.509999999999998</v>
      </c>
      <c r="F771">
        <f t="shared" ref="F771:F834" si="62">D771*E771</f>
        <v>4.6064699999999537</v>
      </c>
      <c r="G771">
        <f t="shared" ref="G771:G834" si="63">D771^2</f>
        <v>8.8208999999998247E-2</v>
      </c>
      <c r="H771">
        <f t="shared" ref="H771:H834" si="64">E771^2</f>
        <v>240.56009999999995</v>
      </c>
    </row>
    <row r="772" spans="1:8" ht="16">
      <c r="A772" s="2">
        <v>771</v>
      </c>
      <c r="B772" s="2">
        <v>53</v>
      </c>
      <c r="C772" s="2">
        <v>62</v>
      </c>
      <c r="D772">
        <f t="shared" si="60"/>
        <v>2.296999999999997</v>
      </c>
      <c r="E772">
        <f t="shared" si="61"/>
        <v>1.509999999999998</v>
      </c>
      <c r="F772">
        <f t="shared" si="62"/>
        <v>3.4684699999999911</v>
      </c>
      <c r="G772">
        <f t="shared" si="63"/>
        <v>5.2762089999999864</v>
      </c>
      <c r="H772">
        <f t="shared" si="64"/>
        <v>2.2800999999999938</v>
      </c>
    </row>
    <row r="773" spans="1:8" ht="16">
      <c r="A773" s="2">
        <v>772</v>
      </c>
      <c r="B773" s="2">
        <v>72</v>
      </c>
      <c r="C773" s="2">
        <v>68</v>
      </c>
      <c r="D773">
        <f t="shared" si="60"/>
        <v>21.296999999999997</v>
      </c>
      <c r="E773">
        <f t="shared" si="61"/>
        <v>7.509999999999998</v>
      </c>
      <c r="F773">
        <f t="shared" si="62"/>
        <v>159.94046999999995</v>
      </c>
      <c r="G773">
        <f t="shared" si="63"/>
        <v>453.56220899999988</v>
      </c>
      <c r="H773">
        <f t="shared" si="64"/>
        <v>56.400099999999973</v>
      </c>
    </row>
    <row r="774" spans="1:8" ht="16">
      <c r="A774" s="2">
        <v>773</v>
      </c>
      <c r="B774" s="2">
        <v>61</v>
      </c>
      <c r="C774" s="2">
        <v>74</v>
      </c>
      <c r="D774">
        <f t="shared" si="60"/>
        <v>10.296999999999997</v>
      </c>
      <c r="E774">
        <f t="shared" si="61"/>
        <v>13.509999999999998</v>
      </c>
      <c r="F774">
        <f t="shared" si="62"/>
        <v>139.11246999999995</v>
      </c>
      <c r="G774">
        <f t="shared" si="63"/>
        <v>106.02820899999993</v>
      </c>
      <c r="H774">
        <f t="shared" si="64"/>
        <v>182.52009999999996</v>
      </c>
    </row>
    <row r="775" spans="1:8" ht="16">
      <c r="A775" s="2">
        <v>774</v>
      </c>
      <c r="B775" s="2">
        <v>39</v>
      </c>
      <c r="C775" s="2">
        <v>56</v>
      </c>
      <c r="D775">
        <f t="shared" si="60"/>
        <v>-11.703000000000003</v>
      </c>
      <c r="E775">
        <f t="shared" si="61"/>
        <v>-4.490000000000002</v>
      </c>
      <c r="F775">
        <f t="shared" si="62"/>
        <v>52.546470000000035</v>
      </c>
      <c r="G775">
        <f t="shared" si="63"/>
        <v>136.96020900000008</v>
      </c>
      <c r="H775">
        <f t="shared" si="64"/>
        <v>20.160100000000018</v>
      </c>
    </row>
    <row r="776" spans="1:8" ht="16">
      <c r="A776" s="2">
        <v>775</v>
      </c>
      <c r="B776" s="2">
        <v>49</v>
      </c>
      <c r="C776" s="2">
        <v>56</v>
      </c>
      <c r="D776">
        <f t="shared" si="60"/>
        <v>-1.703000000000003</v>
      </c>
      <c r="E776">
        <f t="shared" si="61"/>
        <v>-4.490000000000002</v>
      </c>
      <c r="F776">
        <f t="shared" si="62"/>
        <v>7.6464700000000168</v>
      </c>
      <c r="G776">
        <f t="shared" si="63"/>
        <v>2.90020900000001</v>
      </c>
      <c r="H776">
        <f t="shared" si="64"/>
        <v>20.160100000000018</v>
      </c>
    </row>
    <row r="777" spans="1:8" ht="16">
      <c r="A777" s="2">
        <v>776</v>
      </c>
      <c r="B777" s="2">
        <v>38</v>
      </c>
      <c r="C777" s="2">
        <v>51</v>
      </c>
      <c r="D777">
        <f t="shared" si="60"/>
        <v>-12.703000000000003</v>
      </c>
      <c r="E777">
        <f t="shared" si="61"/>
        <v>-9.490000000000002</v>
      </c>
      <c r="F777">
        <f t="shared" si="62"/>
        <v>120.55147000000005</v>
      </c>
      <c r="G777">
        <f t="shared" si="63"/>
        <v>161.36620900000008</v>
      </c>
      <c r="H777">
        <f t="shared" si="64"/>
        <v>90.060100000000034</v>
      </c>
    </row>
    <row r="778" spans="1:8" ht="16">
      <c r="A778" s="2">
        <v>777</v>
      </c>
      <c r="B778" s="2">
        <v>57</v>
      </c>
      <c r="C778" s="2">
        <v>63</v>
      </c>
      <c r="D778">
        <f t="shared" si="60"/>
        <v>6.296999999999997</v>
      </c>
      <c r="E778">
        <f t="shared" si="61"/>
        <v>2.509999999999998</v>
      </c>
      <c r="F778">
        <f t="shared" si="62"/>
        <v>15.80546999999998</v>
      </c>
      <c r="G778">
        <f t="shared" si="63"/>
        <v>39.652208999999964</v>
      </c>
      <c r="H778">
        <f t="shared" si="64"/>
        <v>6.3000999999999898</v>
      </c>
    </row>
    <row r="779" spans="1:8" ht="16">
      <c r="A779" s="2">
        <v>778</v>
      </c>
      <c r="B779" s="2">
        <v>55</v>
      </c>
      <c r="C779" s="2">
        <v>37</v>
      </c>
      <c r="D779">
        <f t="shared" si="60"/>
        <v>4.296999999999997</v>
      </c>
      <c r="E779">
        <f t="shared" si="61"/>
        <v>-23.490000000000002</v>
      </c>
      <c r="F779">
        <f t="shared" si="62"/>
        <v>-100.93652999999993</v>
      </c>
      <c r="G779">
        <f t="shared" si="63"/>
        <v>18.464208999999975</v>
      </c>
      <c r="H779">
        <f t="shared" si="64"/>
        <v>551.78010000000006</v>
      </c>
    </row>
    <row r="780" spans="1:8" ht="16">
      <c r="A780" s="2">
        <v>779</v>
      </c>
      <c r="B780" s="2">
        <v>60</v>
      </c>
      <c r="C780" s="2">
        <v>63</v>
      </c>
      <c r="D780">
        <f t="shared" si="60"/>
        <v>9.296999999999997</v>
      </c>
      <c r="E780">
        <f t="shared" si="61"/>
        <v>2.509999999999998</v>
      </c>
      <c r="F780">
        <f t="shared" si="62"/>
        <v>23.335469999999972</v>
      </c>
      <c r="G780">
        <f t="shared" si="63"/>
        <v>86.434208999999939</v>
      </c>
      <c r="H780">
        <f t="shared" si="64"/>
        <v>6.3000999999999898</v>
      </c>
    </row>
    <row r="781" spans="1:8" ht="16">
      <c r="A781" s="2">
        <v>780</v>
      </c>
      <c r="B781" s="2">
        <v>49</v>
      </c>
      <c r="C781" s="2">
        <v>63</v>
      </c>
      <c r="D781">
        <f t="shared" si="60"/>
        <v>-1.703000000000003</v>
      </c>
      <c r="E781">
        <f t="shared" si="61"/>
        <v>2.509999999999998</v>
      </c>
      <c r="F781">
        <f t="shared" si="62"/>
        <v>-4.2745300000000039</v>
      </c>
      <c r="G781">
        <f t="shared" si="63"/>
        <v>2.90020900000001</v>
      </c>
      <c r="H781">
        <f t="shared" si="64"/>
        <v>6.3000999999999898</v>
      </c>
    </row>
    <row r="782" spans="1:8" ht="16">
      <c r="A782" s="2">
        <v>781</v>
      </c>
      <c r="B782" s="2">
        <v>34</v>
      </c>
      <c r="C782" s="2">
        <v>45</v>
      </c>
      <c r="D782">
        <f t="shared" si="60"/>
        <v>-16.703000000000003</v>
      </c>
      <c r="E782">
        <f t="shared" si="61"/>
        <v>-15.490000000000002</v>
      </c>
      <c r="F782">
        <f t="shared" si="62"/>
        <v>258.72947000000011</v>
      </c>
      <c r="G782">
        <f t="shared" si="63"/>
        <v>278.99020900000011</v>
      </c>
      <c r="H782">
        <f t="shared" si="64"/>
        <v>239.94010000000006</v>
      </c>
    </row>
    <row r="783" spans="1:8" ht="16">
      <c r="A783" s="2">
        <v>782</v>
      </c>
      <c r="B783" s="2">
        <v>27</v>
      </c>
      <c r="C783" s="2">
        <v>59</v>
      </c>
      <c r="D783">
        <f t="shared" si="60"/>
        <v>-23.703000000000003</v>
      </c>
      <c r="E783">
        <f t="shared" si="61"/>
        <v>-1.490000000000002</v>
      </c>
      <c r="F783">
        <f t="shared" si="62"/>
        <v>35.31747000000005</v>
      </c>
      <c r="G783">
        <f t="shared" si="63"/>
        <v>561.83220900000015</v>
      </c>
      <c r="H783">
        <f t="shared" si="64"/>
        <v>2.2201000000000057</v>
      </c>
    </row>
    <row r="784" spans="1:8" ht="16">
      <c r="A784" s="2">
        <v>783</v>
      </c>
      <c r="B784" s="2">
        <v>56</v>
      </c>
      <c r="C784" s="2">
        <v>56</v>
      </c>
      <c r="D784">
        <f t="shared" si="60"/>
        <v>5.296999999999997</v>
      </c>
      <c r="E784">
        <f t="shared" si="61"/>
        <v>-4.490000000000002</v>
      </c>
      <c r="F784">
        <f t="shared" si="62"/>
        <v>-23.783529999999999</v>
      </c>
      <c r="G784">
        <f t="shared" si="63"/>
        <v>28.05820899999997</v>
      </c>
      <c r="H784">
        <f t="shared" si="64"/>
        <v>20.160100000000018</v>
      </c>
    </row>
    <row r="785" spans="1:8" ht="16">
      <c r="A785" s="2">
        <v>784</v>
      </c>
      <c r="B785" s="2">
        <v>65</v>
      </c>
      <c r="C785" s="2">
        <v>63</v>
      </c>
      <c r="D785">
        <f t="shared" si="60"/>
        <v>14.296999999999997</v>
      </c>
      <c r="E785">
        <f t="shared" si="61"/>
        <v>2.509999999999998</v>
      </c>
      <c r="F785">
        <f t="shared" si="62"/>
        <v>35.885469999999962</v>
      </c>
      <c r="G785">
        <f t="shared" si="63"/>
        <v>204.40420899999992</v>
      </c>
      <c r="H785">
        <f t="shared" si="64"/>
        <v>6.3000999999999898</v>
      </c>
    </row>
    <row r="786" spans="1:8" ht="16">
      <c r="A786" s="2">
        <v>785</v>
      </c>
      <c r="B786" s="2">
        <v>45</v>
      </c>
      <c r="C786" s="2">
        <v>70</v>
      </c>
      <c r="D786">
        <f t="shared" si="60"/>
        <v>-5.703000000000003</v>
      </c>
      <c r="E786">
        <f t="shared" si="61"/>
        <v>9.509999999999998</v>
      </c>
      <c r="F786">
        <f t="shared" si="62"/>
        <v>-54.235530000000018</v>
      </c>
      <c r="G786">
        <f t="shared" si="63"/>
        <v>32.524209000000035</v>
      </c>
      <c r="H786">
        <f t="shared" si="64"/>
        <v>90.440099999999958</v>
      </c>
    </row>
    <row r="787" spans="1:8" ht="16">
      <c r="A787" s="2">
        <v>786</v>
      </c>
      <c r="B787" s="2">
        <v>55</v>
      </c>
      <c r="C787" s="2">
        <v>55</v>
      </c>
      <c r="D787">
        <f t="shared" si="60"/>
        <v>4.296999999999997</v>
      </c>
      <c r="E787">
        <f t="shared" si="61"/>
        <v>-5.490000000000002</v>
      </c>
      <c r="F787">
        <f t="shared" si="62"/>
        <v>-23.590529999999994</v>
      </c>
      <c r="G787">
        <f t="shared" si="63"/>
        <v>18.464208999999975</v>
      </c>
      <c r="H787">
        <f t="shared" si="64"/>
        <v>30.140100000000022</v>
      </c>
    </row>
    <row r="788" spans="1:8" ht="16">
      <c r="A788" s="2">
        <v>787</v>
      </c>
      <c r="B788" s="2">
        <v>62</v>
      </c>
      <c r="C788" s="2">
        <v>72</v>
      </c>
      <c r="D788">
        <f t="shared" si="60"/>
        <v>11.296999999999997</v>
      </c>
      <c r="E788">
        <f t="shared" si="61"/>
        <v>11.509999999999998</v>
      </c>
      <c r="F788">
        <f t="shared" si="62"/>
        <v>130.02846999999994</v>
      </c>
      <c r="G788">
        <f t="shared" si="63"/>
        <v>127.62220899999993</v>
      </c>
      <c r="H788">
        <f t="shared" si="64"/>
        <v>132.48009999999996</v>
      </c>
    </row>
    <row r="789" spans="1:8" ht="16">
      <c r="A789" s="2">
        <v>788</v>
      </c>
      <c r="B789" s="2">
        <v>58</v>
      </c>
      <c r="C789" s="2">
        <v>57</v>
      </c>
      <c r="D789">
        <f t="shared" si="60"/>
        <v>7.296999999999997</v>
      </c>
      <c r="E789">
        <f t="shared" si="61"/>
        <v>-3.490000000000002</v>
      </c>
      <c r="F789">
        <f t="shared" si="62"/>
        <v>-25.466530000000006</v>
      </c>
      <c r="G789">
        <f t="shared" si="63"/>
        <v>53.246208999999958</v>
      </c>
      <c r="H789">
        <f t="shared" si="64"/>
        <v>12.180100000000014</v>
      </c>
    </row>
    <row r="790" spans="1:8" ht="16">
      <c r="A790" s="2">
        <v>789</v>
      </c>
      <c r="B790" s="2">
        <v>44</v>
      </c>
      <c r="C790" s="2">
        <v>63</v>
      </c>
      <c r="D790">
        <f t="shared" si="60"/>
        <v>-6.703000000000003</v>
      </c>
      <c r="E790">
        <f t="shared" si="61"/>
        <v>2.509999999999998</v>
      </c>
      <c r="F790">
        <f t="shared" si="62"/>
        <v>-16.824529999999996</v>
      </c>
      <c r="G790">
        <f t="shared" si="63"/>
        <v>44.93020900000004</v>
      </c>
      <c r="H790">
        <f t="shared" si="64"/>
        <v>6.3000999999999898</v>
      </c>
    </row>
    <row r="791" spans="1:8" ht="16">
      <c r="A791" s="2">
        <v>790</v>
      </c>
      <c r="B791" s="2">
        <v>49</v>
      </c>
      <c r="C791" s="2">
        <v>54</v>
      </c>
      <c r="D791">
        <f t="shared" si="60"/>
        <v>-1.703000000000003</v>
      </c>
      <c r="E791">
        <f t="shared" si="61"/>
        <v>-6.490000000000002</v>
      </c>
      <c r="F791">
        <f t="shared" si="62"/>
        <v>11.052470000000023</v>
      </c>
      <c r="G791">
        <f t="shared" si="63"/>
        <v>2.90020900000001</v>
      </c>
      <c r="H791">
        <f t="shared" si="64"/>
        <v>42.120100000000029</v>
      </c>
    </row>
    <row r="792" spans="1:8" ht="16">
      <c r="A792" s="2">
        <v>791</v>
      </c>
      <c r="B792" s="2">
        <v>45</v>
      </c>
      <c r="C792" s="2">
        <v>51</v>
      </c>
      <c r="D792">
        <f t="shared" si="60"/>
        <v>-5.703000000000003</v>
      </c>
      <c r="E792">
        <f t="shared" si="61"/>
        <v>-9.490000000000002</v>
      </c>
      <c r="F792">
        <f t="shared" si="62"/>
        <v>54.121470000000038</v>
      </c>
      <c r="G792">
        <f t="shared" si="63"/>
        <v>32.524209000000035</v>
      </c>
      <c r="H792">
        <f t="shared" si="64"/>
        <v>90.060100000000034</v>
      </c>
    </row>
    <row r="793" spans="1:8" ht="16">
      <c r="A793" s="2">
        <v>792</v>
      </c>
      <c r="B793" s="2">
        <v>50</v>
      </c>
      <c r="C793" s="2">
        <v>56</v>
      </c>
      <c r="D793">
        <f t="shared" si="60"/>
        <v>-0.70300000000000296</v>
      </c>
      <c r="E793">
        <f t="shared" si="61"/>
        <v>-4.490000000000002</v>
      </c>
      <c r="F793">
        <f t="shared" si="62"/>
        <v>3.1564700000000148</v>
      </c>
      <c r="G793">
        <f t="shared" si="63"/>
        <v>0.49420900000000417</v>
      </c>
      <c r="H793">
        <f t="shared" si="64"/>
        <v>20.160100000000018</v>
      </c>
    </row>
    <row r="794" spans="1:8" ht="16">
      <c r="A794" s="2">
        <v>793</v>
      </c>
      <c r="B794" s="2">
        <v>55</v>
      </c>
      <c r="C794" s="2">
        <v>74</v>
      </c>
      <c r="D794">
        <f t="shared" si="60"/>
        <v>4.296999999999997</v>
      </c>
      <c r="E794">
        <f t="shared" si="61"/>
        <v>13.509999999999998</v>
      </c>
      <c r="F794">
        <f t="shared" si="62"/>
        <v>58.05246999999995</v>
      </c>
      <c r="G794">
        <f t="shared" si="63"/>
        <v>18.464208999999975</v>
      </c>
      <c r="H794">
        <f t="shared" si="64"/>
        <v>182.52009999999996</v>
      </c>
    </row>
    <row r="795" spans="1:8" ht="16">
      <c r="A795" s="2">
        <v>794</v>
      </c>
      <c r="B795" s="2">
        <v>31</v>
      </c>
      <c r="C795" s="2">
        <v>66</v>
      </c>
      <c r="D795">
        <f t="shared" si="60"/>
        <v>-19.703000000000003</v>
      </c>
      <c r="E795">
        <f t="shared" si="61"/>
        <v>5.509999999999998</v>
      </c>
      <c r="F795">
        <f t="shared" si="62"/>
        <v>-108.56352999999997</v>
      </c>
      <c r="G795">
        <f t="shared" si="63"/>
        <v>388.20820900000012</v>
      </c>
      <c r="H795">
        <f t="shared" si="64"/>
        <v>30.360099999999978</v>
      </c>
    </row>
    <row r="796" spans="1:8" ht="16">
      <c r="A796" s="2">
        <v>795</v>
      </c>
      <c r="B796" s="2">
        <v>48</v>
      </c>
      <c r="C796" s="2">
        <v>71</v>
      </c>
      <c r="D796">
        <f t="shared" si="60"/>
        <v>-2.703000000000003</v>
      </c>
      <c r="E796">
        <f t="shared" si="61"/>
        <v>10.509999999999998</v>
      </c>
      <c r="F796">
        <f t="shared" si="62"/>
        <v>-28.408530000000027</v>
      </c>
      <c r="G796">
        <f t="shared" si="63"/>
        <v>7.3062090000000159</v>
      </c>
      <c r="H796">
        <f t="shared" si="64"/>
        <v>110.46009999999995</v>
      </c>
    </row>
    <row r="797" spans="1:8" ht="16">
      <c r="A797" s="2">
        <v>796</v>
      </c>
      <c r="B797" s="2">
        <v>59</v>
      </c>
      <c r="C797" s="2">
        <v>58</v>
      </c>
      <c r="D797">
        <f t="shared" si="60"/>
        <v>8.296999999999997</v>
      </c>
      <c r="E797">
        <f t="shared" si="61"/>
        <v>-2.490000000000002</v>
      </c>
      <c r="F797">
        <f t="shared" si="62"/>
        <v>-20.659530000000011</v>
      </c>
      <c r="G797">
        <f t="shared" si="63"/>
        <v>68.840208999999945</v>
      </c>
      <c r="H797">
        <f t="shared" si="64"/>
        <v>6.2001000000000097</v>
      </c>
    </row>
    <row r="798" spans="1:8" ht="16">
      <c r="A798" s="2">
        <v>797</v>
      </c>
      <c r="B798" s="2">
        <v>45</v>
      </c>
      <c r="C798" s="2">
        <v>48</v>
      </c>
      <c r="D798">
        <f t="shared" si="60"/>
        <v>-5.703000000000003</v>
      </c>
      <c r="E798">
        <f t="shared" si="61"/>
        <v>-12.490000000000002</v>
      </c>
      <c r="F798">
        <f t="shared" si="62"/>
        <v>71.230470000000054</v>
      </c>
      <c r="G798">
        <f t="shared" si="63"/>
        <v>32.524209000000035</v>
      </c>
      <c r="H798">
        <f t="shared" si="64"/>
        <v>156.00010000000006</v>
      </c>
    </row>
    <row r="799" spans="1:8" ht="16">
      <c r="A799" s="2">
        <v>798</v>
      </c>
      <c r="B799" s="2">
        <v>40</v>
      </c>
      <c r="C799" s="2">
        <v>62</v>
      </c>
      <c r="D799">
        <f t="shared" si="60"/>
        <v>-10.703000000000003</v>
      </c>
      <c r="E799">
        <f t="shared" si="61"/>
        <v>1.509999999999998</v>
      </c>
      <c r="F799">
        <f t="shared" si="62"/>
        <v>-16.161529999999985</v>
      </c>
      <c r="G799">
        <f t="shared" si="63"/>
        <v>114.55420900000006</v>
      </c>
      <c r="H799">
        <f t="shared" si="64"/>
        <v>2.2800999999999938</v>
      </c>
    </row>
    <row r="800" spans="1:8" ht="16">
      <c r="A800" s="2">
        <v>799</v>
      </c>
      <c r="B800" s="2">
        <v>37</v>
      </c>
      <c r="C800" s="2">
        <v>64</v>
      </c>
      <c r="D800">
        <f t="shared" si="60"/>
        <v>-13.703000000000003</v>
      </c>
      <c r="E800">
        <f t="shared" si="61"/>
        <v>3.509999999999998</v>
      </c>
      <c r="F800">
        <f t="shared" si="62"/>
        <v>-48.097529999999985</v>
      </c>
      <c r="G800">
        <f t="shared" si="63"/>
        <v>187.77220900000009</v>
      </c>
      <c r="H800">
        <f t="shared" si="64"/>
        <v>12.320099999999986</v>
      </c>
    </row>
    <row r="801" spans="1:8" ht="16">
      <c r="A801" s="2">
        <v>800</v>
      </c>
      <c r="B801" s="2">
        <v>36</v>
      </c>
      <c r="C801" s="2">
        <v>61</v>
      </c>
      <c r="D801">
        <f t="shared" si="60"/>
        <v>-14.703000000000003</v>
      </c>
      <c r="E801">
        <f t="shared" si="61"/>
        <v>0.50999999999999801</v>
      </c>
      <c r="F801">
        <f t="shared" si="62"/>
        <v>-7.4985299999999722</v>
      </c>
      <c r="G801">
        <f t="shared" si="63"/>
        <v>216.17820900000009</v>
      </c>
      <c r="H801">
        <f t="shared" si="64"/>
        <v>0.26009999999999794</v>
      </c>
    </row>
    <row r="802" spans="1:8" ht="16">
      <c r="A802" s="2">
        <v>801</v>
      </c>
      <c r="B802" s="2">
        <v>25</v>
      </c>
      <c r="C802" s="2">
        <v>69</v>
      </c>
      <c r="D802">
        <f t="shared" si="60"/>
        <v>-25.703000000000003</v>
      </c>
      <c r="E802">
        <f t="shared" si="61"/>
        <v>8.509999999999998</v>
      </c>
      <c r="F802">
        <f t="shared" si="62"/>
        <v>-218.73252999999997</v>
      </c>
      <c r="G802">
        <f t="shared" si="63"/>
        <v>660.64420900000016</v>
      </c>
      <c r="H802">
        <f t="shared" si="64"/>
        <v>72.420099999999962</v>
      </c>
    </row>
    <row r="803" spans="1:8" ht="16">
      <c r="A803" s="2">
        <v>802</v>
      </c>
      <c r="B803" s="2">
        <v>58</v>
      </c>
      <c r="C803" s="2">
        <v>59</v>
      </c>
      <c r="D803">
        <f t="shared" si="60"/>
        <v>7.296999999999997</v>
      </c>
      <c r="E803">
        <f t="shared" si="61"/>
        <v>-1.490000000000002</v>
      </c>
      <c r="F803">
        <f t="shared" si="62"/>
        <v>-10.87253000000001</v>
      </c>
      <c r="G803">
        <f t="shared" si="63"/>
        <v>53.246208999999958</v>
      </c>
      <c r="H803">
        <f t="shared" si="64"/>
        <v>2.2201000000000057</v>
      </c>
    </row>
    <row r="804" spans="1:8" ht="16">
      <c r="A804" s="2">
        <v>803</v>
      </c>
      <c r="B804" s="2">
        <v>46</v>
      </c>
      <c r="C804" s="2">
        <v>56</v>
      </c>
      <c r="D804">
        <f t="shared" si="60"/>
        <v>-4.703000000000003</v>
      </c>
      <c r="E804">
        <f t="shared" si="61"/>
        <v>-4.490000000000002</v>
      </c>
      <c r="F804">
        <f t="shared" si="62"/>
        <v>21.116470000000021</v>
      </c>
      <c r="G804">
        <f t="shared" si="63"/>
        <v>22.118209000000029</v>
      </c>
      <c r="H804">
        <f t="shared" si="64"/>
        <v>20.160100000000018</v>
      </c>
    </row>
    <row r="805" spans="1:8" ht="16">
      <c r="A805" s="2">
        <v>804</v>
      </c>
      <c r="B805" s="2">
        <v>48</v>
      </c>
      <c r="C805" s="2">
        <v>52</v>
      </c>
      <c r="D805">
        <f t="shared" si="60"/>
        <v>-2.703000000000003</v>
      </c>
      <c r="E805">
        <f t="shared" si="61"/>
        <v>-8.490000000000002</v>
      </c>
      <c r="F805">
        <f t="shared" si="62"/>
        <v>22.948470000000029</v>
      </c>
      <c r="G805">
        <f t="shared" si="63"/>
        <v>7.3062090000000159</v>
      </c>
      <c r="H805">
        <f t="shared" si="64"/>
        <v>72.08010000000003</v>
      </c>
    </row>
    <row r="806" spans="1:8" ht="16">
      <c r="A806" s="2">
        <v>805</v>
      </c>
      <c r="B806" s="2">
        <v>57</v>
      </c>
      <c r="C806" s="2">
        <v>64</v>
      </c>
      <c r="D806">
        <f t="shared" si="60"/>
        <v>6.296999999999997</v>
      </c>
      <c r="E806">
        <f t="shared" si="61"/>
        <v>3.509999999999998</v>
      </c>
      <c r="F806">
        <f t="shared" si="62"/>
        <v>22.102469999999975</v>
      </c>
      <c r="G806">
        <f t="shared" si="63"/>
        <v>39.652208999999964</v>
      </c>
      <c r="H806">
        <f t="shared" si="64"/>
        <v>12.320099999999986</v>
      </c>
    </row>
    <row r="807" spans="1:8" ht="16">
      <c r="A807" s="2">
        <v>806</v>
      </c>
      <c r="B807" s="2">
        <v>51</v>
      </c>
      <c r="C807" s="2">
        <v>56</v>
      </c>
      <c r="D807">
        <f t="shared" si="60"/>
        <v>0.29699999999999704</v>
      </c>
      <c r="E807">
        <f t="shared" si="61"/>
        <v>-4.490000000000002</v>
      </c>
      <c r="F807">
        <f t="shared" si="62"/>
        <v>-1.3335299999999872</v>
      </c>
      <c r="G807">
        <f t="shared" si="63"/>
        <v>8.8208999999998247E-2</v>
      </c>
      <c r="H807">
        <f t="shared" si="64"/>
        <v>20.160100000000018</v>
      </c>
    </row>
    <row r="808" spans="1:8" ht="16">
      <c r="A808" s="2">
        <v>807</v>
      </c>
      <c r="B808" s="2">
        <v>42</v>
      </c>
      <c r="C808" s="2">
        <v>59</v>
      </c>
      <c r="D808">
        <f t="shared" si="60"/>
        <v>-8.703000000000003</v>
      </c>
      <c r="E808">
        <f t="shared" si="61"/>
        <v>-1.490000000000002</v>
      </c>
      <c r="F808">
        <f t="shared" si="62"/>
        <v>12.967470000000022</v>
      </c>
      <c r="G808">
        <f t="shared" si="63"/>
        <v>75.742209000000045</v>
      </c>
      <c r="H808">
        <f t="shared" si="64"/>
        <v>2.2201000000000057</v>
      </c>
    </row>
    <row r="809" spans="1:8" ht="16">
      <c r="A809" s="2">
        <v>808</v>
      </c>
      <c r="B809" s="2">
        <v>57</v>
      </c>
      <c r="C809" s="2">
        <v>56</v>
      </c>
      <c r="D809">
        <f t="shared" si="60"/>
        <v>6.296999999999997</v>
      </c>
      <c r="E809">
        <f t="shared" si="61"/>
        <v>-4.490000000000002</v>
      </c>
      <c r="F809">
        <f t="shared" si="62"/>
        <v>-28.273530000000001</v>
      </c>
      <c r="G809">
        <f t="shared" si="63"/>
        <v>39.652208999999964</v>
      </c>
      <c r="H809">
        <f t="shared" si="64"/>
        <v>20.160100000000018</v>
      </c>
    </row>
    <row r="810" spans="1:8" ht="16">
      <c r="A810" s="2">
        <v>809</v>
      </c>
      <c r="B810" s="2">
        <v>57</v>
      </c>
      <c r="C810" s="2">
        <v>60</v>
      </c>
      <c r="D810">
        <f t="shared" si="60"/>
        <v>6.296999999999997</v>
      </c>
      <c r="E810">
        <f t="shared" si="61"/>
        <v>-0.49000000000000199</v>
      </c>
      <c r="F810">
        <f t="shared" si="62"/>
        <v>-3.085530000000011</v>
      </c>
      <c r="G810">
        <f t="shared" si="63"/>
        <v>39.652208999999964</v>
      </c>
      <c r="H810">
        <f t="shared" si="64"/>
        <v>0.24010000000000195</v>
      </c>
    </row>
    <row r="811" spans="1:8" ht="16">
      <c r="A811" s="2">
        <v>810</v>
      </c>
      <c r="B811" s="2">
        <v>59</v>
      </c>
      <c r="C811" s="2">
        <v>47</v>
      </c>
      <c r="D811">
        <f t="shared" si="60"/>
        <v>8.296999999999997</v>
      </c>
      <c r="E811">
        <f t="shared" si="61"/>
        <v>-13.490000000000002</v>
      </c>
      <c r="F811">
        <f t="shared" si="62"/>
        <v>-111.92652999999997</v>
      </c>
      <c r="G811">
        <f t="shared" si="63"/>
        <v>68.840208999999945</v>
      </c>
      <c r="H811">
        <f t="shared" si="64"/>
        <v>181.98010000000005</v>
      </c>
    </row>
    <row r="812" spans="1:8" ht="16">
      <c r="A812" s="2">
        <v>811</v>
      </c>
      <c r="B812" s="2">
        <v>47</v>
      </c>
      <c r="C812" s="2">
        <v>58</v>
      </c>
      <c r="D812">
        <f t="shared" si="60"/>
        <v>-3.703000000000003</v>
      </c>
      <c r="E812">
        <f t="shared" si="61"/>
        <v>-2.490000000000002</v>
      </c>
      <c r="F812">
        <f t="shared" si="62"/>
        <v>9.2204700000000148</v>
      </c>
      <c r="G812">
        <f t="shared" si="63"/>
        <v>13.712209000000023</v>
      </c>
      <c r="H812">
        <f t="shared" si="64"/>
        <v>6.2001000000000097</v>
      </c>
    </row>
    <row r="813" spans="1:8" ht="16">
      <c r="A813" s="2">
        <v>812</v>
      </c>
      <c r="B813" s="2">
        <v>45</v>
      </c>
      <c r="C813" s="2">
        <v>36</v>
      </c>
      <c r="D813">
        <f t="shared" si="60"/>
        <v>-5.703000000000003</v>
      </c>
      <c r="E813">
        <f t="shared" si="61"/>
        <v>-24.490000000000002</v>
      </c>
      <c r="F813">
        <f t="shared" si="62"/>
        <v>139.66647000000009</v>
      </c>
      <c r="G813">
        <f t="shared" si="63"/>
        <v>32.524209000000035</v>
      </c>
      <c r="H813">
        <f t="shared" si="64"/>
        <v>599.76010000000008</v>
      </c>
    </row>
    <row r="814" spans="1:8" ht="16">
      <c r="A814" s="2">
        <v>813</v>
      </c>
      <c r="B814" s="2">
        <v>43</v>
      </c>
      <c r="C814" s="2">
        <v>63</v>
      </c>
      <c r="D814">
        <f t="shared" si="60"/>
        <v>-7.703000000000003</v>
      </c>
      <c r="E814">
        <f t="shared" si="61"/>
        <v>2.509999999999998</v>
      </c>
      <c r="F814">
        <f t="shared" si="62"/>
        <v>-19.334529999999994</v>
      </c>
      <c r="G814">
        <f t="shared" si="63"/>
        <v>59.336209000000046</v>
      </c>
      <c r="H814">
        <f t="shared" si="64"/>
        <v>6.3000999999999898</v>
      </c>
    </row>
    <row r="815" spans="1:8" ht="16">
      <c r="A815" s="2">
        <v>814</v>
      </c>
      <c r="B815" s="2">
        <v>62</v>
      </c>
      <c r="C815" s="2">
        <v>59</v>
      </c>
      <c r="D815">
        <f t="shared" si="60"/>
        <v>11.296999999999997</v>
      </c>
      <c r="E815">
        <f t="shared" si="61"/>
        <v>-1.490000000000002</v>
      </c>
      <c r="F815">
        <f t="shared" si="62"/>
        <v>-16.83253000000002</v>
      </c>
      <c r="G815">
        <f t="shared" si="63"/>
        <v>127.62220899999993</v>
      </c>
      <c r="H815">
        <f t="shared" si="64"/>
        <v>2.2201000000000057</v>
      </c>
    </row>
    <row r="816" spans="1:8" ht="16">
      <c r="A816" s="2">
        <v>815</v>
      </c>
      <c r="B816" s="2">
        <v>31</v>
      </c>
      <c r="C816" s="2">
        <v>65</v>
      </c>
      <c r="D816">
        <f t="shared" si="60"/>
        <v>-19.703000000000003</v>
      </c>
      <c r="E816">
        <f t="shared" si="61"/>
        <v>4.509999999999998</v>
      </c>
      <c r="F816">
        <f t="shared" si="62"/>
        <v>-88.860529999999969</v>
      </c>
      <c r="G816">
        <f t="shared" si="63"/>
        <v>388.20820900000012</v>
      </c>
      <c r="H816">
        <f t="shared" si="64"/>
        <v>20.340099999999982</v>
      </c>
    </row>
    <row r="817" spans="1:8" ht="16">
      <c r="A817" s="2">
        <v>816</v>
      </c>
      <c r="B817" s="2">
        <v>57</v>
      </c>
      <c r="C817" s="2">
        <v>65</v>
      </c>
      <c r="D817">
        <f t="shared" si="60"/>
        <v>6.296999999999997</v>
      </c>
      <c r="E817">
        <f t="shared" si="61"/>
        <v>4.509999999999998</v>
      </c>
      <c r="F817">
        <f t="shared" si="62"/>
        <v>28.399469999999972</v>
      </c>
      <c r="G817">
        <f t="shared" si="63"/>
        <v>39.652208999999964</v>
      </c>
      <c r="H817">
        <f t="shared" si="64"/>
        <v>20.340099999999982</v>
      </c>
    </row>
    <row r="818" spans="1:8" ht="16">
      <c r="A818" s="2">
        <v>817</v>
      </c>
      <c r="B818" s="2">
        <v>58</v>
      </c>
      <c r="C818" s="2">
        <v>54</v>
      </c>
      <c r="D818">
        <f t="shared" si="60"/>
        <v>7.296999999999997</v>
      </c>
      <c r="E818">
        <f t="shared" si="61"/>
        <v>-6.490000000000002</v>
      </c>
      <c r="F818">
        <f t="shared" si="62"/>
        <v>-47.357529999999997</v>
      </c>
      <c r="G818">
        <f t="shared" si="63"/>
        <v>53.246208999999958</v>
      </c>
      <c r="H818">
        <f t="shared" si="64"/>
        <v>42.120100000000029</v>
      </c>
    </row>
    <row r="819" spans="1:8" ht="16">
      <c r="A819" s="2">
        <v>818</v>
      </c>
      <c r="B819" s="2">
        <v>50</v>
      </c>
      <c r="C819" s="2">
        <v>100</v>
      </c>
      <c r="D819">
        <f t="shared" si="60"/>
        <v>-0.70300000000000296</v>
      </c>
      <c r="E819">
        <f t="shared" si="61"/>
        <v>39.51</v>
      </c>
      <c r="F819">
        <f t="shared" si="62"/>
        <v>-27.775530000000117</v>
      </c>
      <c r="G819">
        <f t="shared" si="63"/>
        <v>0.49420900000000417</v>
      </c>
      <c r="H819">
        <f t="shared" si="64"/>
        <v>1561.0400999999999</v>
      </c>
    </row>
    <row r="820" spans="1:8" ht="16">
      <c r="A820" s="2">
        <v>819</v>
      </c>
      <c r="B820" s="2">
        <v>55</v>
      </c>
      <c r="C820" s="2">
        <v>61</v>
      </c>
      <c r="D820">
        <f t="shared" si="60"/>
        <v>4.296999999999997</v>
      </c>
      <c r="E820">
        <f t="shared" si="61"/>
        <v>0.50999999999999801</v>
      </c>
      <c r="F820">
        <f t="shared" si="62"/>
        <v>2.19146999999999</v>
      </c>
      <c r="G820">
        <f t="shared" si="63"/>
        <v>18.464208999999975</v>
      </c>
      <c r="H820">
        <f t="shared" si="64"/>
        <v>0.26009999999999794</v>
      </c>
    </row>
    <row r="821" spans="1:8" ht="16">
      <c r="A821" s="2">
        <v>820</v>
      </c>
      <c r="B821" s="2">
        <v>70</v>
      </c>
      <c r="C821" s="2">
        <v>61</v>
      </c>
      <c r="D821">
        <f t="shared" si="60"/>
        <v>19.296999999999997</v>
      </c>
      <c r="E821">
        <f t="shared" si="61"/>
        <v>0.50999999999999801</v>
      </c>
      <c r="F821">
        <f t="shared" si="62"/>
        <v>9.8414699999999602</v>
      </c>
      <c r="G821">
        <f t="shared" si="63"/>
        <v>372.37420899999989</v>
      </c>
      <c r="H821">
        <f t="shared" si="64"/>
        <v>0.26009999999999794</v>
      </c>
    </row>
    <row r="822" spans="1:8" ht="16">
      <c r="A822" s="2">
        <v>821</v>
      </c>
      <c r="B822" s="2">
        <v>48</v>
      </c>
      <c r="C822" s="2">
        <v>51</v>
      </c>
      <c r="D822">
        <f t="shared" si="60"/>
        <v>-2.703000000000003</v>
      </c>
      <c r="E822">
        <f t="shared" si="61"/>
        <v>-9.490000000000002</v>
      </c>
      <c r="F822">
        <f t="shared" si="62"/>
        <v>25.651470000000032</v>
      </c>
      <c r="G822">
        <f t="shared" si="63"/>
        <v>7.3062090000000159</v>
      </c>
      <c r="H822">
        <f t="shared" si="64"/>
        <v>90.060100000000034</v>
      </c>
    </row>
    <row r="823" spans="1:8" ht="16">
      <c r="A823" s="2">
        <v>822</v>
      </c>
      <c r="B823" s="2">
        <v>58</v>
      </c>
      <c r="C823" s="2">
        <v>67</v>
      </c>
      <c r="D823">
        <f t="shared" si="60"/>
        <v>7.296999999999997</v>
      </c>
      <c r="E823">
        <f t="shared" si="61"/>
        <v>6.509999999999998</v>
      </c>
      <c r="F823">
        <f t="shared" si="62"/>
        <v>47.503469999999965</v>
      </c>
      <c r="G823">
        <f t="shared" si="63"/>
        <v>53.246208999999958</v>
      </c>
      <c r="H823">
        <f t="shared" si="64"/>
        <v>42.380099999999977</v>
      </c>
    </row>
    <row r="824" spans="1:8" ht="16">
      <c r="A824" s="2">
        <v>823</v>
      </c>
      <c r="B824" s="2">
        <v>43</v>
      </c>
      <c r="C824" s="2">
        <v>61</v>
      </c>
      <c r="D824">
        <f t="shared" si="60"/>
        <v>-7.703000000000003</v>
      </c>
      <c r="E824">
        <f t="shared" si="61"/>
        <v>0.50999999999999801</v>
      </c>
      <c r="F824">
        <f t="shared" si="62"/>
        <v>-3.9285299999999861</v>
      </c>
      <c r="G824">
        <f t="shared" si="63"/>
        <v>59.336209000000046</v>
      </c>
      <c r="H824">
        <f t="shared" si="64"/>
        <v>0.26009999999999794</v>
      </c>
    </row>
    <row r="825" spans="1:8" ht="16">
      <c r="A825" s="2">
        <v>824</v>
      </c>
      <c r="B825" s="2">
        <v>53</v>
      </c>
      <c r="C825" s="2">
        <v>53</v>
      </c>
      <c r="D825">
        <f t="shared" si="60"/>
        <v>2.296999999999997</v>
      </c>
      <c r="E825">
        <f t="shared" si="61"/>
        <v>-7.490000000000002</v>
      </c>
      <c r="F825">
        <f t="shared" si="62"/>
        <v>-17.204529999999984</v>
      </c>
      <c r="G825">
        <f t="shared" si="63"/>
        <v>5.2762089999999864</v>
      </c>
      <c r="H825">
        <f t="shared" si="64"/>
        <v>56.100100000000033</v>
      </c>
    </row>
    <row r="826" spans="1:8" ht="16">
      <c r="A826" s="2">
        <v>825</v>
      </c>
      <c r="B826" s="2">
        <v>50</v>
      </c>
      <c r="C826" s="2">
        <v>66</v>
      </c>
      <c r="D826">
        <f t="shared" si="60"/>
        <v>-0.70300000000000296</v>
      </c>
      <c r="E826">
        <f t="shared" si="61"/>
        <v>5.509999999999998</v>
      </c>
      <c r="F826">
        <f t="shared" si="62"/>
        <v>-3.8735300000000148</v>
      </c>
      <c r="G826">
        <f t="shared" si="63"/>
        <v>0.49420900000000417</v>
      </c>
      <c r="H826">
        <f t="shared" si="64"/>
        <v>30.360099999999978</v>
      </c>
    </row>
    <row r="827" spans="1:8" ht="16">
      <c r="A827" s="2">
        <v>826</v>
      </c>
      <c r="B827" s="2">
        <v>39</v>
      </c>
      <c r="C827" s="2">
        <v>54</v>
      </c>
      <c r="D827">
        <f t="shared" si="60"/>
        <v>-11.703000000000003</v>
      </c>
      <c r="E827">
        <f t="shared" si="61"/>
        <v>-6.490000000000002</v>
      </c>
      <c r="F827">
        <f t="shared" si="62"/>
        <v>75.952470000000048</v>
      </c>
      <c r="G827">
        <f t="shared" si="63"/>
        <v>136.96020900000008</v>
      </c>
      <c r="H827">
        <f t="shared" si="64"/>
        <v>42.120100000000029</v>
      </c>
    </row>
    <row r="828" spans="1:8" ht="16">
      <c r="A828" s="2">
        <v>827</v>
      </c>
      <c r="B828" s="2">
        <v>59</v>
      </c>
      <c r="C828" s="2">
        <v>61</v>
      </c>
      <c r="D828">
        <f t="shared" si="60"/>
        <v>8.296999999999997</v>
      </c>
      <c r="E828">
        <f t="shared" si="61"/>
        <v>0.50999999999999801</v>
      </c>
      <c r="F828">
        <f t="shared" si="62"/>
        <v>4.2314699999999821</v>
      </c>
      <c r="G828">
        <f t="shared" si="63"/>
        <v>68.840208999999945</v>
      </c>
      <c r="H828">
        <f t="shared" si="64"/>
        <v>0.26009999999999794</v>
      </c>
    </row>
    <row r="829" spans="1:8" ht="16">
      <c r="A829" s="2">
        <v>828</v>
      </c>
      <c r="B829" s="2">
        <v>46</v>
      </c>
      <c r="C829" s="2">
        <v>69</v>
      </c>
      <c r="D829">
        <f t="shared" si="60"/>
        <v>-4.703000000000003</v>
      </c>
      <c r="E829">
        <f t="shared" si="61"/>
        <v>8.509999999999998</v>
      </c>
      <c r="F829">
        <f t="shared" si="62"/>
        <v>-40.022530000000017</v>
      </c>
      <c r="G829">
        <f t="shared" si="63"/>
        <v>22.118209000000029</v>
      </c>
      <c r="H829">
        <f t="shared" si="64"/>
        <v>72.420099999999962</v>
      </c>
    </row>
    <row r="830" spans="1:8" ht="16">
      <c r="A830" s="2">
        <v>829</v>
      </c>
      <c r="B830" s="2">
        <v>58</v>
      </c>
      <c r="C830" s="2">
        <v>56</v>
      </c>
      <c r="D830">
        <f t="shared" si="60"/>
        <v>7.296999999999997</v>
      </c>
      <c r="E830">
        <f t="shared" si="61"/>
        <v>-4.490000000000002</v>
      </c>
      <c r="F830">
        <f t="shared" si="62"/>
        <v>-32.763530000000003</v>
      </c>
      <c r="G830">
        <f t="shared" si="63"/>
        <v>53.246208999999958</v>
      </c>
      <c r="H830">
        <f t="shared" si="64"/>
        <v>20.160100000000018</v>
      </c>
    </row>
    <row r="831" spans="1:8" ht="16">
      <c r="A831" s="2">
        <v>830</v>
      </c>
      <c r="B831" s="2">
        <v>36</v>
      </c>
      <c r="C831" s="2">
        <v>53</v>
      </c>
      <c r="D831">
        <f t="shared" si="60"/>
        <v>-14.703000000000003</v>
      </c>
      <c r="E831">
        <f t="shared" si="61"/>
        <v>-7.490000000000002</v>
      </c>
      <c r="F831">
        <f t="shared" si="62"/>
        <v>110.12547000000005</v>
      </c>
      <c r="G831">
        <f t="shared" si="63"/>
        <v>216.17820900000009</v>
      </c>
      <c r="H831">
        <f t="shared" si="64"/>
        <v>56.100100000000033</v>
      </c>
    </row>
    <row r="832" spans="1:8" ht="16">
      <c r="A832" s="2">
        <v>831</v>
      </c>
      <c r="B832" s="2">
        <v>47</v>
      </c>
      <c r="C832" s="2">
        <v>77</v>
      </c>
      <c r="D832">
        <f t="shared" si="60"/>
        <v>-3.703000000000003</v>
      </c>
      <c r="E832">
        <f t="shared" si="61"/>
        <v>16.509999999999998</v>
      </c>
      <c r="F832">
        <f t="shared" si="62"/>
        <v>-61.136530000000043</v>
      </c>
      <c r="G832">
        <f t="shared" si="63"/>
        <v>13.712209000000023</v>
      </c>
      <c r="H832">
        <f t="shared" si="64"/>
        <v>272.58009999999996</v>
      </c>
    </row>
    <row r="833" spans="1:8" ht="16">
      <c r="A833" s="2">
        <v>832</v>
      </c>
      <c r="B833" s="2">
        <v>56</v>
      </c>
      <c r="C833" s="2">
        <v>66</v>
      </c>
      <c r="D833">
        <f t="shared" si="60"/>
        <v>5.296999999999997</v>
      </c>
      <c r="E833">
        <f t="shared" si="61"/>
        <v>5.509999999999998</v>
      </c>
      <c r="F833">
        <f t="shared" si="62"/>
        <v>29.186469999999971</v>
      </c>
      <c r="G833">
        <f t="shared" si="63"/>
        <v>28.05820899999997</v>
      </c>
      <c r="H833">
        <f t="shared" si="64"/>
        <v>30.360099999999978</v>
      </c>
    </row>
    <row r="834" spans="1:8" ht="16">
      <c r="A834" s="2">
        <v>833</v>
      </c>
      <c r="B834" s="2">
        <v>43</v>
      </c>
      <c r="C834" s="2">
        <v>54</v>
      </c>
      <c r="D834">
        <f t="shared" si="60"/>
        <v>-7.703000000000003</v>
      </c>
      <c r="E834">
        <f t="shared" si="61"/>
        <v>-6.490000000000002</v>
      </c>
      <c r="F834">
        <f t="shared" si="62"/>
        <v>49.992470000000033</v>
      </c>
      <c r="G834">
        <f t="shared" si="63"/>
        <v>59.336209000000046</v>
      </c>
      <c r="H834">
        <f t="shared" si="64"/>
        <v>42.120100000000029</v>
      </c>
    </row>
    <row r="835" spans="1:8" ht="16">
      <c r="A835" s="2">
        <v>834</v>
      </c>
      <c r="B835" s="2">
        <v>49</v>
      </c>
      <c r="C835" s="2">
        <v>59</v>
      </c>
      <c r="D835">
        <f t="shared" ref="D835:D898" si="65">B835-$K$2</f>
        <v>-1.703000000000003</v>
      </c>
      <c r="E835">
        <f t="shared" ref="E835:E898" si="66">C835-$K$3</f>
        <v>-1.490000000000002</v>
      </c>
      <c r="F835">
        <f t="shared" ref="F835:F898" si="67">D835*E835</f>
        <v>2.5374700000000079</v>
      </c>
      <c r="G835">
        <f t="shared" ref="G835:G898" si="68">D835^2</f>
        <v>2.90020900000001</v>
      </c>
      <c r="H835">
        <f t="shared" ref="H835:H898" si="69">E835^2</f>
        <v>2.2201000000000057</v>
      </c>
    </row>
    <row r="836" spans="1:8" ht="16">
      <c r="A836" s="2">
        <v>835</v>
      </c>
      <c r="B836" s="2">
        <v>63</v>
      </c>
      <c r="C836" s="2">
        <v>47</v>
      </c>
      <c r="D836">
        <f t="shared" si="65"/>
        <v>12.296999999999997</v>
      </c>
      <c r="E836">
        <f t="shared" si="66"/>
        <v>-13.490000000000002</v>
      </c>
      <c r="F836">
        <f t="shared" si="67"/>
        <v>-165.88652999999999</v>
      </c>
      <c r="G836">
        <f t="shared" si="68"/>
        <v>151.21620899999994</v>
      </c>
      <c r="H836">
        <f t="shared" si="69"/>
        <v>181.98010000000005</v>
      </c>
    </row>
    <row r="837" spans="1:8" ht="16">
      <c r="A837" s="2">
        <v>836</v>
      </c>
      <c r="B837" s="2">
        <v>43</v>
      </c>
      <c r="C837" s="2">
        <v>56</v>
      </c>
      <c r="D837">
        <f t="shared" si="65"/>
        <v>-7.703000000000003</v>
      </c>
      <c r="E837">
        <f t="shared" si="66"/>
        <v>-4.490000000000002</v>
      </c>
      <c r="F837">
        <f t="shared" si="67"/>
        <v>34.586470000000027</v>
      </c>
      <c r="G837">
        <f t="shared" si="68"/>
        <v>59.336209000000046</v>
      </c>
      <c r="H837">
        <f t="shared" si="69"/>
        <v>20.160100000000018</v>
      </c>
    </row>
    <row r="838" spans="1:8" ht="16">
      <c r="A838" s="2">
        <v>837</v>
      </c>
      <c r="B838" s="2">
        <v>60</v>
      </c>
      <c r="C838" s="2">
        <v>51</v>
      </c>
      <c r="D838">
        <f t="shared" si="65"/>
        <v>9.296999999999997</v>
      </c>
      <c r="E838">
        <f t="shared" si="66"/>
        <v>-9.490000000000002</v>
      </c>
      <c r="F838">
        <f t="shared" si="67"/>
        <v>-88.228529999999992</v>
      </c>
      <c r="G838">
        <f t="shared" si="68"/>
        <v>86.434208999999939</v>
      </c>
      <c r="H838">
        <f t="shared" si="69"/>
        <v>90.060100000000034</v>
      </c>
    </row>
    <row r="839" spans="1:8" ht="16">
      <c r="A839" s="2">
        <v>838</v>
      </c>
      <c r="B839" s="2">
        <v>56</v>
      </c>
      <c r="C839" s="2">
        <v>75</v>
      </c>
      <c r="D839">
        <f t="shared" si="65"/>
        <v>5.296999999999997</v>
      </c>
      <c r="E839">
        <f t="shared" si="66"/>
        <v>14.509999999999998</v>
      </c>
      <c r="F839">
        <f t="shared" si="67"/>
        <v>76.859469999999945</v>
      </c>
      <c r="G839">
        <f t="shared" si="68"/>
        <v>28.05820899999997</v>
      </c>
      <c r="H839">
        <f t="shared" si="69"/>
        <v>210.54009999999994</v>
      </c>
    </row>
    <row r="840" spans="1:8" ht="16">
      <c r="A840" s="2">
        <v>839</v>
      </c>
      <c r="B840" s="2">
        <v>39</v>
      </c>
      <c r="C840" s="2">
        <v>66</v>
      </c>
      <c r="D840">
        <f t="shared" si="65"/>
        <v>-11.703000000000003</v>
      </c>
      <c r="E840">
        <f t="shared" si="66"/>
        <v>5.509999999999998</v>
      </c>
      <c r="F840">
        <f t="shared" si="67"/>
        <v>-64.483529999999988</v>
      </c>
      <c r="G840">
        <f t="shared" si="68"/>
        <v>136.96020900000008</v>
      </c>
      <c r="H840">
        <f t="shared" si="69"/>
        <v>30.360099999999978</v>
      </c>
    </row>
    <row r="841" spans="1:8" ht="16">
      <c r="A841" s="2">
        <v>840</v>
      </c>
      <c r="B841" s="2">
        <v>38</v>
      </c>
      <c r="C841" s="2">
        <v>65</v>
      </c>
      <c r="D841">
        <f t="shared" si="65"/>
        <v>-12.703000000000003</v>
      </c>
      <c r="E841">
        <f t="shared" si="66"/>
        <v>4.509999999999998</v>
      </c>
      <c r="F841">
        <f t="shared" si="67"/>
        <v>-57.29052999999999</v>
      </c>
      <c r="G841">
        <f t="shared" si="68"/>
        <v>161.36620900000008</v>
      </c>
      <c r="H841">
        <f t="shared" si="69"/>
        <v>20.340099999999982</v>
      </c>
    </row>
    <row r="842" spans="1:8" ht="16">
      <c r="A842" s="2">
        <v>841</v>
      </c>
      <c r="B842" s="2">
        <v>51</v>
      </c>
      <c r="C842" s="2">
        <v>52</v>
      </c>
      <c r="D842">
        <f t="shared" si="65"/>
        <v>0.29699999999999704</v>
      </c>
      <c r="E842">
        <f t="shared" si="66"/>
        <v>-8.490000000000002</v>
      </c>
      <c r="F842">
        <f t="shared" si="67"/>
        <v>-2.5215299999999754</v>
      </c>
      <c r="G842">
        <f t="shared" si="68"/>
        <v>8.8208999999998247E-2</v>
      </c>
      <c r="H842">
        <f t="shared" si="69"/>
        <v>72.08010000000003</v>
      </c>
    </row>
    <row r="843" spans="1:8" ht="16">
      <c r="A843" s="2">
        <v>842</v>
      </c>
      <c r="B843" s="2">
        <v>34</v>
      </c>
      <c r="C843" s="2">
        <v>50</v>
      </c>
      <c r="D843">
        <f t="shared" si="65"/>
        <v>-16.703000000000003</v>
      </c>
      <c r="E843">
        <f t="shared" si="66"/>
        <v>-10.490000000000002</v>
      </c>
      <c r="F843">
        <f t="shared" si="67"/>
        <v>175.21447000000006</v>
      </c>
      <c r="G843">
        <f t="shared" si="68"/>
        <v>278.99020900000011</v>
      </c>
      <c r="H843">
        <f t="shared" si="69"/>
        <v>110.04010000000004</v>
      </c>
    </row>
    <row r="844" spans="1:8" ht="16">
      <c r="A844" s="2">
        <v>843</v>
      </c>
      <c r="B844" s="2">
        <v>45</v>
      </c>
      <c r="C844" s="2">
        <v>47</v>
      </c>
      <c r="D844">
        <f t="shared" si="65"/>
        <v>-5.703000000000003</v>
      </c>
      <c r="E844">
        <f t="shared" si="66"/>
        <v>-13.490000000000002</v>
      </c>
      <c r="F844">
        <f t="shared" si="67"/>
        <v>76.933470000000057</v>
      </c>
      <c r="G844">
        <f t="shared" si="68"/>
        <v>32.524209000000035</v>
      </c>
      <c r="H844">
        <f t="shared" si="69"/>
        <v>181.98010000000005</v>
      </c>
    </row>
    <row r="845" spans="1:8" ht="16">
      <c r="A845" s="2">
        <v>844</v>
      </c>
      <c r="B845" s="2">
        <v>40</v>
      </c>
      <c r="C845" s="2">
        <v>77</v>
      </c>
      <c r="D845">
        <f t="shared" si="65"/>
        <v>-10.703000000000003</v>
      </c>
      <c r="E845">
        <f t="shared" si="66"/>
        <v>16.509999999999998</v>
      </c>
      <c r="F845">
        <f t="shared" si="67"/>
        <v>-176.70653000000001</v>
      </c>
      <c r="G845">
        <f t="shared" si="68"/>
        <v>114.55420900000006</v>
      </c>
      <c r="H845">
        <f t="shared" si="69"/>
        <v>272.58009999999996</v>
      </c>
    </row>
    <row r="846" spans="1:8" ht="16">
      <c r="A846" s="2">
        <v>845</v>
      </c>
      <c r="B846" s="2">
        <v>68</v>
      </c>
      <c r="C846" s="2">
        <v>56</v>
      </c>
      <c r="D846">
        <f t="shared" si="65"/>
        <v>17.296999999999997</v>
      </c>
      <c r="E846">
        <f t="shared" si="66"/>
        <v>-4.490000000000002</v>
      </c>
      <c r="F846">
        <f t="shared" si="67"/>
        <v>-77.663530000000023</v>
      </c>
      <c r="G846">
        <f t="shared" si="68"/>
        <v>299.18620899999991</v>
      </c>
      <c r="H846">
        <f t="shared" si="69"/>
        <v>20.160100000000018</v>
      </c>
    </row>
    <row r="847" spans="1:8" ht="16">
      <c r="A847" s="2">
        <v>846</v>
      </c>
      <c r="B847" s="2">
        <v>59</v>
      </c>
      <c r="C847" s="2">
        <v>65</v>
      </c>
      <c r="D847">
        <f t="shared" si="65"/>
        <v>8.296999999999997</v>
      </c>
      <c r="E847">
        <f t="shared" si="66"/>
        <v>4.509999999999998</v>
      </c>
      <c r="F847">
        <f t="shared" si="67"/>
        <v>37.419469999999968</v>
      </c>
      <c r="G847">
        <f t="shared" si="68"/>
        <v>68.840208999999945</v>
      </c>
      <c r="H847">
        <f t="shared" si="69"/>
        <v>20.340099999999982</v>
      </c>
    </row>
    <row r="848" spans="1:8" ht="16">
      <c r="A848" s="2">
        <v>847</v>
      </c>
      <c r="B848" s="2">
        <v>56</v>
      </c>
      <c r="C848" s="2">
        <v>73</v>
      </c>
      <c r="D848">
        <f t="shared" si="65"/>
        <v>5.296999999999997</v>
      </c>
      <c r="E848">
        <f t="shared" si="66"/>
        <v>12.509999999999998</v>
      </c>
      <c r="F848">
        <f t="shared" si="67"/>
        <v>66.265469999999951</v>
      </c>
      <c r="G848">
        <f t="shared" si="68"/>
        <v>28.05820899999997</v>
      </c>
      <c r="H848">
        <f t="shared" si="69"/>
        <v>156.50009999999995</v>
      </c>
    </row>
    <row r="849" spans="1:8" ht="16">
      <c r="A849" s="2">
        <v>848</v>
      </c>
      <c r="B849" s="2">
        <v>63</v>
      </c>
      <c r="C849" s="2">
        <v>68</v>
      </c>
      <c r="D849">
        <f t="shared" si="65"/>
        <v>12.296999999999997</v>
      </c>
      <c r="E849">
        <f t="shared" si="66"/>
        <v>7.509999999999998</v>
      </c>
      <c r="F849">
        <f t="shared" si="67"/>
        <v>92.350469999999959</v>
      </c>
      <c r="G849">
        <f t="shared" si="68"/>
        <v>151.21620899999994</v>
      </c>
      <c r="H849">
        <f t="shared" si="69"/>
        <v>56.400099999999973</v>
      </c>
    </row>
    <row r="850" spans="1:8" ht="16">
      <c r="A850" s="2">
        <v>849</v>
      </c>
      <c r="B850" s="2">
        <v>58</v>
      </c>
      <c r="C850" s="2">
        <v>65</v>
      </c>
      <c r="D850">
        <f t="shared" si="65"/>
        <v>7.296999999999997</v>
      </c>
      <c r="E850">
        <f t="shared" si="66"/>
        <v>4.509999999999998</v>
      </c>
      <c r="F850">
        <f t="shared" si="67"/>
        <v>32.90946999999997</v>
      </c>
      <c r="G850">
        <f t="shared" si="68"/>
        <v>53.246208999999958</v>
      </c>
      <c r="H850">
        <f t="shared" si="69"/>
        <v>20.340099999999982</v>
      </c>
    </row>
    <row r="851" spans="1:8" ht="16">
      <c r="A851" s="2">
        <v>850</v>
      </c>
      <c r="B851" s="2">
        <v>48</v>
      </c>
      <c r="C851" s="2">
        <v>57</v>
      </c>
      <c r="D851">
        <f t="shared" si="65"/>
        <v>-2.703000000000003</v>
      </c>
      <c r="E851">
        <f t="shared" si="66"/>
        <v>-3.490000000000002</v>
      </c>
      <c r="F851">
        <f t="shared" si="67"/>
        <v>9.4334700000000158</v>
      </c>
      <c r="G851">
        <f t="shared" si="68"/>
        <v>7.3062090000000159</v>
      </c>
      <c r="H851">
        <f t="shared" si="69"/>
        <v>12.180100000000014</v>
      </c>
    </row>
    <row r="852" spans="1:8" ht="16">
      <c r="A852" s="2">
        <v>851</v>
      </c>
      <c r="B852" s="2">
        <v>63</v>
      </c>
      <c r="C852" s="2">
        <v>41</v>
      </c>
      <c r="D852">
        <f t="shared" si="65"/>
        <v>12.296999999999997</v>
      </c>
      <c r="E852">
        <f t="shared" si="66"/>
        <v>-19.490000000000002</v>
      </c>
      <c r="F852">
        <f t="shared" si="67"/>
        <v>-239.66852999999998</v>
      </c>
      <c r="G852">
        <f t="shared" si="68"/>
        <v>151.21620899999994</v>
      </c>
      <c r="H852">
        <f t="shared" si="69"/>
        <v>379.8601000000001</v>
      </c>
    </row>
    <row r="853" spans="1:8" ht="16">
      <c r="A853" s="2">
        <v>852</v>
      </c>
      <c r="B853" s="2">
        <v>54</v>
      </c>
      <c r="C853" s="2">
        <v>58</v>
      </c>
      <c r="D853">
        <f t="shared" si="65"/>
        <v>3.296999999999997</v>
      </c>
      <c r="E853">
        <f t="shared" si="66"/>
        <v>-2.490000000000002</v>
      </c>
      <c r="F853">
        <f t="shared" si="67"/>
        <v>-8.2095299999999991</v>
      </c>
      <c r="G853">
        <f t="shared" si="68"/>
        <v>10.870208999999981</v>
      </c>
      <c r="H853">
        <f t="shared" si="69"/>
        <v>6.2001000000000097</v>
      </c>
    </row>
    <row r="854" spans="1:8" ht="16">
      <c r="A854" s="2">
        <v>853</v>
      </c>
      <c r="B854" s="2">
        <v>48</v>
      </c>
      <c r="C854" s="2">
        <v>52</v>
      </c>
      <c r="D854">
        <f t="shared" si="65"/>
        <v>-2.703000000000003</v>
      </c>
      <c r="E854">
        <f t="shared" si="66"/>
        <v>-8.490000000000002</v>
      </c>
      <c r="F854">
        <f t="shared" si="67"/>
        <v>22.948470000000029</v>
      </c>
      <c r="G854">
        <f t="shared" si="68"/>
        <v>7.3062090000000159</v>
      </c>
      <c r="H854">
        <f t="shared" si="69"/>
        <v>72.08010000000003</v>
      </c>
    </row>
    <row r="855" spans="1:8" ht="16">
      <c r="A855" s="2">
        <v>854</v>
      </c>
      <c r="B855" s="2">
        <v>54</v>
      </c>
      <c r="C855" s="2">
        <v>64</v>
      </c>
      <c r="D855">
        <f t="shared" si="65"/>
        <v>3.296999999999997</v>
      </c>
      <c r="E855">
        <f t="shared" si="66"/>
        <v>3.509999999999998</v>
      </c>
      <c r="F855">
        <f t="shared" si="67"/>
        <v>11.572469999999983</v>
      </c>
      <c r="G855">
        <f t="shared" si="68"/>
        <v>10.870208999999981</v>
      </c>
      <c r="H855">
        <f t="shared" si="69"/>
        <v>12.320099999999986</v>
      </c>
    </row>
    <row r="856" spans="1:8" ht="16">
      <c r="A856" s="2">
        <v>855</v>
      </c>
      <c r="B856" s="2">
        <v>44</v>
      </c>
      <c r="C856" s="2">
        <v>60</v>
      </c>
      <c r="D856">
        <f t="shared" si="65"/>
        <v>-6.703000000000003</v>
      </c>
      <c r="E856">
        <f t="shared" si="66"/>
        <v>-0.49000000000000199</v>
      </c>
      <c r="F856">
        <f t="shared" si="67"/>
        <v>3.2844700000000149</v>
      </c>
      <c r="G856">
        <f t="shared" si="68"/>
        <v>44.93020900000004</v>
      </c>
      <c r="H856">
        <f t="shared" si="69"/>
        <v>0.24010000000000195</v>
      </c>
    </row>
    <row r="857" spans="1:8" ht="16">
      <c r="A857" s="2">
        <v>856</v>
      </c>
      <c r="B857" s="2">
        <v>49</v>
      </c>
      <c r="C857" s="2">
        <v>60</v>
      </c>
      <c r="D857">
        <f t="shared" si="65"/>
        <v>-1.703000000000003</v>
      </c>
      <c r="E857">
        <f t="shared" si="66"/>
        <v>-0.49000000000000199</v>
      </c>
      <c r="F857">
        <f t="shared" si="67"/>
        <v>0.83447000000000482</v>
      </c>
      <c r="G857">
        <f t="shared" si="68"/>
        <v>2.90020900000001</v>
      </c>
      <c r="H857">
        <f t="shared" si="69"/>
        <v>0.24010000000000195</v>
      </c>
    </row>
    <row r="858" spans="1:8" ht="16">
      <c r="A858" s="2">
        <v>857</v>
      </c>
      <c r="B858" s="2">
        <v>43</v>
      </c>
      <c r="C858" s="2">
        <v>59</v>
      </c>
      <c r="D858">
        <f t="shared" si="65"/>
        <v>-7.703000000000003</v>
      </c>
      <c r="E858">
        <f t="shared" si="66"/>
        <v>-1.490000000000002</v>
      </c>
      <c r="F858">
        <f t="shared" si="67"/>
        <v>11.47747000000002</v>
      </c>
      <c r="G858">
        <f t="shared" si="68"/>
        <v>59.336209000000046</v>
      </c>
      <c r="H858">
        <f t="shared" si="69"/>
        <v>2.2201000000000057</v>
      </c>
    </row>
    <row r="859" spans="1:8" ht="16">
      <c r="A859" s="2">
        <v>858</v>
      </c>
      <c r="B859" s="2">
        <v>56</v>
      </c>
      <c r="C859" s="2">
        <v>51</v>
      </c>
      <c r="D859">
        <f t="shared" si="65"/>
        <v>5.296999999999997</v>
      </c>
      <c r="E859">
        <f t="shared" si="66"/>
        <v>-9.490000000000002</v>
      </c>
      <c r="F859">
        <f t="shared" si="67"/>
        <v>-50.268529999999984</v>
      </c>
      <c r="G859">
        <f t="shared" si="68"/>
        <v>28.05820899999997</v>
      </c>
      <c r="H859">
        <f t="shared" si="69"/>
        <v>90.060100000000034</v>
      </c>
    </row>
    <row r="860" spans="1:8" ht="16">
      <c r="A860" s="2">
        <v>859</v>
      </c>
      <c r="B860" s="2">
        <v>47</v>
      </c>
      <c r="C860" s="2">
        <v>71</v>
      </c>
      <c r="D860">
        <f t="shared" si="65"/>
        <v>-3.703000000000003</v>
      </c>
      <c r="E860">
        <f t="shared" si="66"/>
        <v>10.509999999999998</v>
      </c>
      <c r="F860">
        <f t="shared" si="67"/>
        <v>-38.918530000000025</v>
      </c>
      <c r="G860">
        <f t="shared" si="68"/>
        <v>13.712209000000023</v>
      </c>
      <c r="H860">
        <f t="shared" si="69"/>
        <v>110.46009999999995</v>
      </c>
    </row>
    <row r="861" spans="1:8" ht="16">
      <c r="A861" s="2">
        <v>860</v>
      </c>
      <c r="B861" s="2">
        <v>65</v>
      </c>
      <c r="C861" s="2">
        <v>51</v>
      </c>
      <c r="D861">
        <f t="shared" si="65"/>
        <v>14.296999999999997</v>
      </c>
      <c r="E861">
        <f t="shared" si="66"/>
        <v>-9.490000000000002</v>
      </c>
      <c r="F861">
        <f t="shared" si="67"/>
        <v>-135.67852999999999</v>
      </c>
      <c r="G861">
        <f t="shared" si="68"/>
        <v>204.40420899999992</v>
      </c>
      <c r="H861">
        <f t="shared" si="69"/>
        <v>90.060100000000034</v>
      </c>
    </row>
    <row r="862" spans="1:8" ht="16">
      <c r="A862" s="2">
        <v>861</v>
      </c>
      <c r="B862" s="2">
        <v>47</v>
      </c>
      <c r="C862" s="2">
        <v>61</v>
      </c>
      <c r="D862">
        <f t="shared" si="65"/>
        <v>-3.703000000000003</v>
      </c>
      <c r="E862">
        <f t="shared" si="66"/>
        <v>0.50999999999999801</v>
      </c>
      <c r="F862">
        <f t="shared" si="67"/>
        <v>-1.888529999999994</v>
      </c>
      <c r="G862">
        <f t="shared" si="68"/>
        <v>13.712209000000023</v>
      </c>
      <c r="H862">
        <f t="shared" si="69"/>
        <v>0.26009999999999794</v>
      </c>
    </row>
    <row r="863" spans="1:8" ht="16">
      <c r="A863" s="2">
        <v>862</v>
      </c>
      <c r="B863" s="2">
        <v>57</v>
      </c>
      <c r="C863" s="2">
        <v>73</v>
      </c>
      <c r="D863">
        <f t="shared" si="65"/>
        <v>6.296999999999997</v>
      </c>
      <c r="E863">
        <f t="shared" si="66"/>
        <v>12.509999999999998</v>
      </c>
      <c r="F863">
        <f t="shared" si="67"/>
        <v>78.775469999999956</v>
      </c>
      <c r="G863">
        <f t="shared" si="68"/>
        <v>39.652208999999964</v>
      </c>
      <c r="H863">
        <f t="shared" si="69"/>
        <v>156.50009999999995</v>
      </c>
    </row>
    <row r="864" spans="1:8" ht="16">
      <c r="A864" s="2">
        <v>863</v>
      </c>
      <c r="B864" s="2">
        <v>61</v>
      </c>
      <c r="C864" s="2">
        <v>48</v>
      </c>
      <c r="D864">
        <f t="shared" si="65"/>
        <v>10.296999999999997</v>
      </c>
      <c r="E864">
        <f t="shared" si="66"/>
        <v>-12.490000000000002</v>
      </c>
      <c r="F864">
        <f t="shared" si="67"/>
        <v>-128.60952999999998</v>
      </c>
      <c r="G864">
        <f t="shared" si="68"/>
        <v>106.02820899999993</v>
      </c>
      <c r="H864">
        <f t="shared" si="69"/>
        <v>156.00010000000006</v>
      </c>
    </row>
    <row r="865" spans="1:8" ht="16">
      <c r="A865" s="2">
        <v>864</v>
      </c>
      <c r="B865" s="2">
        <v>60</v>
      </c>
      <c r="C865" s="2">
        <v>47</v>
      </c>
      <c r="D865">
        <f t="shared" si="65"/>
        <v>9.296999999999997</v>
      </c>
      <c r="E865">
        <f t="shared" si="66"/>
        <v>-13.490000000000002</v>
      </c>
      <c r="F865">
        <f t="shared" si="67"/>
        <v>-125.41652999999998</v>
      </c>
      <c r="G865">
        <f t="shared" si="68"/>
        <v>86.434208999999939</v>
      </c>
      <c r="H865">
        <f t="shared" si="69"/>
        <v>181.98010000000005</v>
      </c>
    </row>
    <row r="866" spans="1:8" ht="16">
      <c r="A866" s="2">
        <v>865</v>
      </c>
      <c r="B866" s="2">
        <v>37</v>
      </c>
      <c r="C866" s="2">
        <v>51</v>
      </c>
      <c r="D866">
        <f t="shared" si="65"/>
        <v>-13.703000000000003</v>
      </c>
      <c r="E866">
        <f t="shared" si="66"/>
        <v>-9.490000000000002</v>
      </c>
      <c r="F866">
        <f t="shared" si="67"/>
        <v>130.04147000000006</v>
      </c>
      <c r="G866">
        <f t="shared" si="68"/>
        <v>187.77220900000009</v>
      </c>
      <c r="H866">
        <f t="shared" si="69"/>
        <v>90.060100000000034</v>
      </c>
    </row>
    <row r="867" spans="1:8" ht="16">
      <c r="A867" s="2">
        <v>866</v>
      </c>
      <c r="B867" s="2">
        <v>38</v>
      </c>
      <c r="C867" s="2">
        <v>77</v>
      </c>
      <c r="D867">
        <f t="shared" si="65"/>
        <v>-12.703000000000003</v>
      </c>
      <c r="E867">
        <f t="shared" si="66"/>
        <v>16.509999999999998</v>
      </c>
      <c r="F867">
        <f t="shared" si="67"/>
        <v>-209.72653000000003</v>
      </c>
      <c r="G867">
        <f t="shared" si="68"/>
        <v>161.36620900000008</v>
      </c>
      <c r="H867">
        <f t="shared" si="69"/>
        <v>272.58009999999996</v>
      </c>
    </row>
    <row r="868" spans="1:8" ht="16">
      <c r="A868" s="2">
        <v>867</v>
      </c>
      <c r="B868" s="2">
        <v>47</v>
      </c>
      <c r="C868" s="2">
        <v>64</v>
      </c>
      <c r="D868">
        <f t="shared" si="65"/>
        <v>-3.703000000000003</v>
      </c>
      <c r="E868">
        <f t="shared" si="66"/>
        <v>3.509999999999998</v>
      </c>
      <c r="F868">
        <f t="shared" si="67"/>
        <v>-12.997530000000003</v>
      </c>
      <c r="G868">
        <f t="shared" si="68"/>
        <v>13.712209000000023</v>
      </c>
      <c r="H868">
        <f t="shared" si="69"/>
        <v>12.320099999999986</v>
      </c>
    </row>
    <row r="869" spans="1:8" ht="16">
      <c r="A869" s="2">
        <v>868</v>
      </c>
      <c r="B869" s="2">
        <v>51</v>
      </c>
      <c r="C869" s="2">
        <v>57</v>
      </c>
      <c r="D869">
        <f t="shared" si="65"/>
        <v>0.29699999999999704</v>
      </c>
      <c r="E869">
        <f t="shared" si="66"/>
        <v>-3.490000000000002</v>
      </c>
      <c r="F869">
        <f t="shared" si="67"/>
        <v>-1.0365299999999902</v>
      </c>
      <c r="G869">
        <f t="shared" si="68"/>
        <v>8.8208999999998247E-2</v>
      </c>
      <c r="H869">
        <f t="shared" si="69"/>
        <v>12.180100000000014</v>
      </c>
    </row>
    <row r="870" spans="1:8" ht="16">
      <c r="A870" s="2">
        <v>869</v>
      </c>
      <c r="B870" s="2">
        <v>40</v>
      </c>
      <c r="C870" s="2">
        <v>75</v>
      </c>
      <c r="D870">
        <f t="shared" si="65"/>
        <v>-10.703000000000003</v>
      </c>
      <c r="E870">
        <f t="shared" si="66"/>
        <v>14.509999999999998</v>
      </c>
      <c r="F870">
        <f t="shared" si="67"/>
        <v>-155.30053000000001</v>
      </c>
      <c r="G870">
        <f t="shared" si="68"/>
        <v>114.55420900000006</v>
      </c>
      <c r="H870">
        <f t="shared" si="69"/>
        <v>210.54009999999994</v>
      </c>
    </row>
    <row r="871" spans="1:8" ht="16">
      <c r="A871" s="2">
        <v>870</v>
      </c>
      <c r="B871" s="2">
        <v>33</v>
      </c>
      <c r="C871" s="2">
        <v>79</v>
      </c>
      <c r="D871">
        <f t="shared" si="65"/>
        <v>-17.703000000000003</v>
      </c>
      <c r="E871">
        <f t="shared" si="66"/>
        <v>18.509999999999998</v>
      </c>
      <c r="F871">
        <f t="shared" si="67"/>
        <v>-327.68253000000004</v>
      </c>
      <c r="G871">
        <f t="shared" si="68"/>
        <v>313.39620900000011</v>
      </c>
      <c r="H871">
        <f t="shared" si="69"/>
        <v>342.62009999999992</v>
      </c>
    </row>
    <row r="872" spans="1:8" ht="16">
      <c r="A872" s="2">
        <v>871</v>
      </c>
      <c r="B872" s="2">
        <v>66</v>
      </c>
      <c r="C872" s="2">
        <v>42</v>
      </c>
      <c r="D872">
        <f t="shared" si="65"/>
        <v>15.296999999999997</v>
      </c>
      <c r="E872">
        <f t="shared" si="66"/>
        <v>-18.490000000000002</v>
      </c>
      <c r="F872">
        <f t="shared" si="67"/>
        <v>-282.84152999999998</v>
      </c>
      <c r="G872">
        <f t="shared" si="68"/>
        <v>233.99820899999992</v>
      </c>
      <c r="H872">
        <f t="shared" si="69"/>
        <v>341.88010000000008</v>
      </c>
    </row>
    <row r="873" spans="1:8" ht="16">
      <c r="A873" s="2">
        <v>872</v>
      </c>
      <c r="B873" s="2">
        <v>56</v>
      </c>
      <c r="C873" s="2">
        <v>61</v>
      </c>
      <c r="D873">
        <f t="shared" si="65"/>
        <v>5.296999999999997</v>
      </c>
      <c r="E873">
        <f t="shared" si="66"/>
        <v>0.50999999999999801</v>
      </c>
      <c r="F873">
        <f t="shared" si="67"/>
        <v>2.701469999999988</v>
      </c>
      <c r="G873">
        <f t="shared" si="68"/>
        <v>28.05820899999997</v>
      </c>
      <c r="H873">
        <f t="shared" si="69"/>
        <v>0.26009999999999794</v>
      </c>
    </row>
    <row r="874" spans="1:8" ht="16">
      <c r="A874" s="2">
        <v>873</v>
      </c>
      <c r="B874" s="2">
        <v>46</v>
      </c>
      <c r="C874" s="2">
        <v>59</v>
      </c>
      <c r="D874">
        <f t="shared" si="65"/>
        <v>-4.703000000000003</v>
      </c>
      <c r="E874">
        <f t="shared" si="66"/>
        <v>-1.490000000000002</v>
      </c>
      <c r="F874">
        <f t="shared" si="67"/>
        <v>7.0074700000000139</v>
      </c>
      <c r="G874">
        <f t="shared" si="68"/>
        <v>22.118209000000029</v>
      </c>
      <c r="H874">
        <f t="shared" si="69"/>
        <v>2.2201000000000057</v>
      </c>
    </row>
    <row r="875" spans="1:8" ht="16">
      <c r="A875" s="2">
        <v>874</v>
      </c>
      <c r="B875" s="2">
        <v>46</v>
      </c>
      <c r="C875" s="2">
        <v>68</v>
      </c>
      <c r="D875">
        <f t="shared" si="65"/>
        <v>-4.703000000000003</v>
      </c>
      <c r="E875">
        <f t="shared" si="66"/>
        <v>7.509999999999998</v>
      </c>
      <c r="F875">
        <f t="shared" si="67"/>
        <v>-35.319530000000015</v>
      </c>
      <c r="G875">
        <f t="shared" si="68"/>
        <v>22.118209000000029</v>
      </c>
      <c r="H875">
        <f t="shared" si="69"/>
        <v>56.400099999999973</v>
      </c>
    </row>
    <row r="876" spans="1:8" ht="16">
      <c r="A876" s="2">
        <v>875</v>
      </c>
      <c r="B876" s="2">
        <v>61</v>
      </c>
      <c r="C876" s="2">
        <v>73</v>
      </c>
      <c r="D876">
        <f t="shared" si="65"/>
        <v>10.296999999999997</v>
      </c>
      <c r="E876">
        <f t="shared" si="66"/>
        <v>12.509999999999998</v>
      </c>
      <c r="F876">
        <f t="shared" si="67"/>
        <v>128.81546999999995</v>
      </c>
      <c r="G876">
        <f t="shared" si="68"/>
        <v>106.02820899999993</v>
      </c>
      <c r="H876">
        <f t="shared" si="69"/>
        <v>156.50009999999995</v>
      </c>
    </row>
    <row r="877" spans="1:8" ht="16">
      <c r="A877" s="2">
        <v>876</v>
      </c>
      <c r="B877" s="2">
        <v>60</v>
      </c>
      <c r="C877" s="2">
        <v>66</v>
      </c>
      <c r="D877">
        <f t="shared" si="65"/>
        <v>9.296999999999997</v>
      </c>
      <c r="E877">
        <f t="shared" si="66"/>
        <v>5.509999999999998</v>
      </c>
      <c r="F877">
        <f t="shared" si="67"/>
        <v>51.226469999999964</v>
      </c>
      <c r="G877">
        <f t="shared" si="68"/>
        <v>86.434208999999939</v>
      </c>
      <c r="H877">
        <f t="shared" si="69"/>
        <v>30.360099999999978</v>
      </c>
    </row>
    <row r="878" spans="1:8" ht="16">
      <c r="A878" s="2">
        <v>877</v>
      </c>
      <c r="B878" s="2">
        <v>55</v>
      </c>
      <c r="C878" s="2">
        <v>47</v>
      </c>
      <c r="D878">
        <f t="shared" si="65"/>
        <v>4.296999999999997</v>
      </c>
      <c r="E878">
        <f t="shared" si="66"/>
        <v>-13.490000000000002</v>
      </c>
      <c r="F878">
        <f t="shared" si="67"/>
        <v>-57.96652999999997</v>
      </c>
      <c r="G878">
        <f t="shared" si="68"/>
        <v>18.464208999999975</v>
      </c>
      <c r="H878">
        <f t="shared" si="69"/>
        <v>181.98010000000005</v>
      </c>
    </row>
    <row r="879" spans="1:8" ht="16">
      <c r="A879" s="2">
        <v>878</v>
      </c>
      <c r="B879" s="2">
        <v>58</v>
      </c>
      <c r="C879" s="2">
        <v>54</v>
      </c>
      <c r="D879">
        <f t="shared" si="65"/>
        <v>7.296999999999997</v>
      </c>
      <c r="E879">
        <f t="shared" si="66"/>
        <v>-6.490000000000002</v>
      </c>
      <c r="F879">
        <f t="shared" si="67"/>
        <v>-47.357529999999997</v>
      </c>
      <c r="G879">
        <f t="shared" si="68"/>
        <v>53.246208999999958</v>
      </c>
      <c r="H879">
        <f t="shared" si="69"/>
        <v>42.120100000000029</v>
      </c>
    </row>
    <row r="880" spans="1:8" ht="16">
      <c r="A880" s="2">
        <v>879</v>
      </c>
      <c r="B880" s="2">
        <v>65</v>
      </c>
      <c r="C880" s="2">
        <v>40</v>
      </c>
      <c r="D880">
        <f t="shared" si="65"/>
        <v>14.296999999999997</v>
      </c>
      <c r="E880">
        <f t="shared" si="66"/>
        <v>-20.490000000000002</v>
      </c>
      <c r="F880">
        <f t="shared" si="67"/>
        <v>-292.94552999999996</v>
      </c>
      <c r="G880">
        <f t="shared" si="68"/>
        <v>204.40420899999992</v>
      </c>
      <c r="H880">
        <f t="shared" si="69"/>
        <v>419.84010000000006</v>
      </c>
    </row>
    <row r="881" spans="1:8" ht="16">
      <c r="A881" s="2">
        <v>880</v>
      </c>
      <c r="B881" s="2">
        <v>36</v>
      </c>
      <c r="C881" s="2">
        <v>62</v>
      </c>
      <c r="D881">
        <f t="shared" si="65"/>
        <v>-14.703000000000003</v>
      </c>
      <c r="E881">
        <f t="shared" si="66"/>
        <v>1.509999999999998</v>
      </c>
      <c r="F881">
        <f t="shared" si="67"/>
        <v>-22.201529999999977</v>
      </c>
      <c r="G881">
        <f t="shared" si="68"/>
        <v>216.17820900000009</v>
      </c>
      <c r="H881">
        <f t="shared" si="69"/>
        <v>2.2800999999999938</v>
      </c>
    </row>
    <row r="882" spans="1:8" ht="16">
      <c r="A882" s="2">
        <v>881</v>
      </c>
      <c r="B882" s="2">
        <v>56</v>
      </c>
      <c r="C882" s="2">
        <v>49</v>
      </c>
      <c r="D882">
        <f t="shared" si="65"/>
        <v>5.296999999999997</v>
      </c>
      <c r="E882">
        <f t="shared" si="66"/>
        <v>-11.490000000000002</v>
      </c>
      <c r="F882">
        <f t="shared" si="67"/>
        <v>-60.862529999999978</v>
      </c>
      <c r="G882">
        <f t="shared" si="68"/>
        <v>28.05820899999997</v>
      </c>
      <c r="H882">
        <f t="shared" si="69"/>
        <v>132.02010000000004</v>
      </c>
    </row>
    <row r="883" spans="1:8" ht="16">
      <c r="A883" s="2">
        <v>882</v>
      </c>
      <c r="B883" s="2">
        <v>50</v>
      </c>
      <c r="C883" s="2">
        <v>67</v>
      </c>
      <c r="D883">
        <f t="shared" si="65"/>
        <v>-0.70300000000000296</v>
      </c>
      <c r="E883">
        <f t="shared" si="66"/>
        <v>6.509999999999998</v>
      </c>
      <c r="F883">
        <f t="shared" si="67"/>
        <v>-4.5765300000000178</v>
      </c>
      <c r="G883">
        <f t="shared" si="68"/>
        <v>0.49420900000000417</v>
      </c>
      <c r="H883">
        <f t="shared" si="69"/>
        <v>42.380099999999977</v>
      </c>
    </row>
    <row r="884" spans="1:8" ht="16">
      <c r="A884" s="2">
        <v>883</v>
      </c>
      <c r="B884" s="2">
        <v>56</v>
      </c>
      <c r="C884" s="2">
        <v>68</v>
      </c>
      <c r="D884">
        <f t="shared" si="65"/>
        <v>5.296999999999997</v>
      </c>
      <c r="E884">
        <f t="shared" si="66"/>
        <v>7.509999999999998</v>
      </c>
      <c r="F884">
        <f t="shared" si="67"/>
        <v>39.780469999999966</v>
      </c>
      <c r="G884">
        <f t="shared" si="68"/>
        <v>28.05820899999997</v>
      </c>
      <c r="H884">
        <f t="shared" si="69"/>
        <v>56.400099999999973</v>
      </c>
    </row>
    <row r="885" spans="1:8" ht="16">
      <c r="A885" s="2">
        <v>884</v>
      </c>
      <c r="B885" s="2">
        <v>34</v>
      </c>
      <c r="C885" s="2">
        <v>49</v>
      </c>
      <c r="D885">
        <f t="shared" si="65"/>
        <v>-16.703000000000003</v>
      </c>
      <c r="E885">
        <f t="shared" si="66"/>
        <v>-11.490000000000002</v>
      </c>
      <c r="F885">
        <f t="shared" si="67"/>
        <v>191.91747000000007</v>
      </c>
      <c r="G885">
        <f t="shared" si="68"/>
        <v>278.99020900000011</v>
      </c>
      <c r="H885">
        <f t="shared" si="69"/>
        <v>132.02010000000004</v>
      </c>
    </row>
    <row r="886" spans="1:8" ht="16">
      <c r="A886" s="2">
        <v>885</v>
      </c>
      <c r="B886" s="2">
        <v>61</v>
      </c>
      <c r="C886" s="2">
        <v>49</v>
      </c>
      <c r="D886">
        <f t="shared" si="65"/>
        <v>10.296999999999997</v>
      </c>
      <c r="E886">
        <f t="shared" si="66"/>
        <v>-11.490000000000002</v>
      </c>
      <c r="F886">
        <f t="shared" si="67"/>
        <v>-118.31252999999998</v>
      </c>
      <c r="G886">
        <f t="shared" si="68"/>
        <v>106.02820899999993</v>
      </c>
      <c r="H886">
        <f t="shared" si="69"/>
        <v>132.02010000000004</v>
      </c>
    </row>
    <row r="887" spans="1:8" ht="16">
      <c r="A887" s="2">
        <v>886</v>
      </c>
      <c r="B887" s="2">
        <v>41</v>
      </c>
      <c r="C887" s="2">
        <v>37</v>
      </c>
      <c r="D887">
        <f t="shared" si="65"/>
        <v>-9.703000000000003</v>
      </c>
      <c r="E887">
        <f t="shared" si="66"/>
        <v>-23.490000000000002</v>
      </c>
      <c r="F887">
        <f t="shared" si="67"/>
        <v>227.92347000000009</v>
      </c>
      <c r="G887">
        <f t="shared" si="68"/>
        <v>94.148209000000051</v>
      </c>
      <c r="H887">
        <f t="shared" si="69"/>
        <v>551.78010000000006</v>
      </c>
    </row>
    <row r="888" spans="1:8" ht="16">
      <c r="A888" s="2">
        <v>887</v>
      </c>
      <c r="B888" s="2">
        <v>51</v>
      </c>
      <c r="C888" s="2">
        <v>54</v>
      </c>
      <c r="D888">
        <f t="shared" si="65"/>
        <v>0.29699999999999704</v>
      </c>
      <c r="E888">
        <f t="shared" si="66"/>
        <v>-6.490000000000002</v>
      </c>
      <c r="F888">
        <f t="shared" si="67"/>
        <v>-1.9275299999999813</v>
      </c>
      <c r="G888">
        <f t="shared" si="68"/>
        <v>8.8208999999998247E-2</v>
      </c>
      <c r="H888">
        <f t="shared" si="69"/>
        <v>42.120100000000029</v>
      </c>
    </row>
    <row r="889" spans="1:8" ht="16">
      <c r="A889" s="2">
        <v>888</v>
      </c>
      <c r="B889" s="2">
        <v>44</v>
      </c>
      <c r="C889" s="2">
        <v>50</v>
      </c>
      <c r="D889">
        <f t="shared" si="65"/>
        <v>-6.703000000000003</v>
      </c>
      <c r="E889">
        <f t="shared" si="66"/>
        <v>-10.490000000000002</v>
      </c>
      <c r="F889">
        <f t="shared" si="67"/>
        <v>70.314470000000043</v>
      </c>
      <c r="G889">
        <f t="shared" si="68"/>
        <v>44.93020900000004</v>
      </c>
      <c r="H889">
        <f t="shared" si="69"/>
        <v>110.04010000000004</v>
      </c>
    </row>
    <row r="890" spans="1:8" ht="16">
      <c r="A890" s="2">
        <v>889</v>
      </c>
      <c r="B890" s="2">
        <v>51</v>
      </c>
      <c r="C890" s="2">
        <v>63</v>
      </c>
      <c r="D890">
        <f t="shared" si="65"/>
        <v>0.29699999999999704</v>
      </c>
      <c r="E890">
        <f t="shared" si="66"/>
        <v>2.509999999999998</v>
      </c>
      <c r="F890">
        <f t="shared" si="67"/>
        <v>0.74546999999999197</v>
      </c>
      <c r="G890">
        <f t="shared" si="68"/>
        <v>8.8208999999998247E-2</v>
      </c>
      <c r="H890">
        <f t="shared" si="69"/>
        <v>6.3000999999999898</v>
      </c>
    </row>
    <row r="891" spans="1:8" ht="16">
      <c r="A891" s="2">
        <v>890</v>
      </c>
      <c r="B891" s="2">
        <v>53</v>
      </c>
      <c r="C891" s="2">
        <v>26</v>
      </c>
      <c r="D891">
        <f t="shared" si="65"/>
        <v>2.296999999999997</v>
      </c>
      <c r="E891">
        <f t="shared" si="66"/>
        <v>-34.49</v>
      </c>
      <c r="F891">
        <f t="shared" si="67"/>
        <v>-79.223529999999897</v>
      </c>
      <c r="G891">
        <f t="shared" si="68"/>
        <v>5.2762089999999864</v>
      </c>
      <c r="H891">
        <f t="shared" si="69"/>
        <v>1189.5601000000001</v>
      </c>
    </row>
    <row r="892" spans="1:8" ht="16">
      <c r="A892" s="2">
        <v>891</v>
      </c>
      <c r="B892" s="2">
        <v>54</v>
      </c>
      <c r="C892" s="2">
        <v>60</v>
      </c>
      <c r="D892">
        <f t="shared" si="65"/>
        <v>3.296999999999997</v>
      </c>
      <c r="E892">
        <f t="shared" si="66"/>
        <v>-0.49000000000000199</v>
      </c>
      <c r="F892">
        <f t="shared" si="67"/>
        <v>-1.615530000000005</v>
      </c>
      <c r="G892">
        <f t="shared" si="68"/>
        <v>10.870208999999981</v>
      </c>
      <c r="H892">
        <f t="shared" si="69"/>
        <v>0.24010000000000195</v>
      </c>
    </row>
    <row r="893" spans="1:8" ht="16">
      <c r="A893" s="2">
        <v>892</v>
      </c>
      <c r="B893" s="2">
        <v>47</v>
      </c>
      <c r="C893" s="2">
        <v>61</v>
      </c>
      <c r="D893">
        <f t="shared" si="65"/>
        <v>-3.703000000000003</v>
      </c>
      <c r="E893">
        <f t="shared" si="66"/>
        <v>0.50999999999999801</v>
      </c>
      <c r="F893">
        <f t="shared" si="67"/>
        <v>-1.888529999999994</v>
      </c>
      <c r="G893">
        <f t="shared" si="68"/>
        <v>13.712209000000023</v>
      </c>
      <c r="H893">
        <f t="shared" si="69"/>
        <v>0.26009999999999794</v>
      </c>
    </row>
    <row r="894" spans="1:8" ht="16">
      <c r="A894" s="2">
        <v>893</v>
      </c>
      <c r="B894" s="2">
        <v>52</v>
      </c>
      <c r="C894" s="2">
        <v>66</v>
      </c>
      <c r="D894">
        <f t="shared" si="65"/>
        <v>1.296999999999997</v>
      </c>
      <c r="E894">
        <f t="shared" si="66"/>
        <v>5.509999999999998</v>
      </c>
      <c r="F894">
        <f t="shared" si="67"/>
        <v>7.1464699999999812</v>
      </c>
      <c r="G894">
        <f t="shared" si="68"/>
        <v>1.6822089999999923</v>
      </c>
      <c r="H894">
        <f t="shared" si="69"/>
        <v>30.360099999999978</v>
      </c>
    </row>
    <row r="895" spans="1:8" ht="16">
      <c r="A895" s="2">
        <v>894</v>
      </c>
      <c r="B895" s="2">
        <v>60</v>
      </c>
      <c r="C895" s="2">
        <v>57</v>
      </c>
      <c r="D895">
        <f t="shared" si="65"/>
        <v>9.296999999999997</v>
      </c>
      <c r="E895">
        <f t="shared" si="66"/>
        <v>-3.490000000000002</v>
      </c>
      <c r="F895">
        <f t="shared" si="67"/>
        <v>-32.44653000000001</v>
      </c>
      <c r="G895">
        <f t="shared" si="68"/>
        <v>86.434208999999939</v>
      </c>
      <c r="H895">
        <f t="shared" si="69"/>
        <v>12.180100000000014</v>
      </c>
    </row>
    <row r="896" spans="1:8" ht="16">
      <c r="A896" s="2">
        <v>895</v>
      </c>
      <c r="B896" s="2">
        <v>67</v>
      </c>
      <c r="C896" s="2">
        <v>58</v>
      </c>
      <c r="D896">
        <f t="shared" si="65"/>
        <v>16.296999999999997</v>
      </c>
      <c r="E896">
        <f t="shared" si="66"/>
        <v>-2.490000000000002</v>
      </c>
      <c r="F896">
        <f t="shared" si="67"/>
        <v>-40.579530000000027</v>
      </c>
      <c r="G896">
        <f t="shared" si="68"/>
        <v>265.59220899999991</v>
      </c>
      <c r="H896">
        <f t="shared" si="69"/>
        <v>6.2001000000000097</v>
      </c>
    </row>
    <row r="897" spans="1:8" ht="16">
      <c r="A897" s="2">
        <v>896</v>
      </c>
      <c r="B897" s="2">
        <v>35</v>
      </c>
      <c r="C897" s="2">
        <v>75</v>
      </c>
      <c r="D897">
        <f t="shared" si="65"/>
        <v>-15.703000000000003</v>
      </c>
      <c r="E897">
        <f t="shared" si="66"/>
        <v>14.509999999999998</v>
      </c>
      <c r="F897">
        <f t="shared" si="67"/>
        <v>-227.85053000000002</v>
      </c>
      <c r="G897">
        <f t="shared" si="68"/>
        <v>246.5842090000001</v>
      </c>
      <c r="H897">
        <f t="shared" si="69"/>
        <v>210.54009999999994</v>
      </c>
    </row>
    <row r="898" spans="1:8" ht="16">
      <c r="A898" s="2">
        <v>897</v>
      </c>
      <c r="B898" s="2">
        <v>34</v>
      </c>
      <c r="C898" s="2">
        <v>70</v>
      </c>
      <c r="D898">
        <f t="shared" si="65"/>
        <v>-16.703000000000003</v>
      </c>
      <c r="E898">
        <f t="shared" si="66"/>
        <v>9.509999999999998</v>
      </c>
      <c r="F898">
        <f t="shared" si="67"/>
        <v>-158.84553</v>
      </c>
      <c r="G898">
        <f t="shared" si="68"/>
        <v>278.99020900000011</v>
      </c>
      <c r="H898">
        <f t="shared" si="69"/>
        <v>90.440099999999958</v>
      </c>
    </row>
    <row r="899" spans="1:8" ht="16">
      <c r="A899" s="2">
        <v>898</v>
      </c>
      <c r="B899" s="2">
        <v>50</v>
      </c>
      <c r="C899" s="2">
        <v>45</v>
      </c>
      <c r="D899">
        <f t="shared" ref="D899:D962" si="70">B899-$K$2</f>
        <v>-0.70300000000000296</v>
      </c>
      <c r="E899">
        <f t="shared" ref="E899:E962" si="71">C899-$K$3</f>
        <v>-15.490000000000002</v>
      </c>
      <c r="F899">
        <f t="shared" ref="F899:F962" si="72">D899*E899</f>
        <v>10.889470000000047</v>
      </c>
      <c r="G899">
        <f t="shared" ref="G899:G962" si="73">D899^2</f>
        <v>0.49420900000000417</v>
      </c>
      <c r="H899">
        <f t="shared" ref="H899:H962" si="74">E899^2</f>
        <v>239.94010000000006</v>
      </c>
    </row>
    <row r="900" spans="1:8" ht="16">
      <c r="A900" s="2">
        <v>899</v>
      </c>
      <c r="B900" s="2">
        <v>51</v>
      </c>
      <c r="C900" s="2">
        <v>49</v>
      </c>
      <c r="D900">
        <f t="shared" si="70"/>
        <v>0.29699999999999704</v>
      </c>
      <c r="E900">
        <f t="shared" si="71"/>
        <v>-11.490000000000002</v>
      </c>
      <c r="F900">
        <f t="shared" si="72"/>
        <v>-3.4125299999999665</v>
      </c>
      <c r="G900">
        <f t="shared" si="73"/>
        <v>8.8208999999998247E-2</v>
      </c>
      <c r="H900">
        <f t="shared" si="74"/>
        <v>132.02010000000004</v>
      </c>
    </row>
    <row r="901" spans="1:8" ht="16">
      <c r="A901" s="2">
        <v>900</v>
      </c>
      <c r="B901" s="2">
        <v>48</v>
      </c>
      <c r="C901" s="2">
        <v>71</v>
      </c>
      <c r="D901">
        <f t="shared" si="70"/>
        <v>-2.703000000000003</v>
      </c>
      <c r="E901">
        <f t="shared" si="71"/>
        <v>10.509999999999998</v>
      </c>
      <c r="F901">
        <f t="shared" si="72"/>
        <v>-28.408530000000027</v>
      </c>
      <c r="G901">
        <f t="shared" si="73"/>
        <v>7.3062090000000159</v>
      </c>
      <c r="H901">
        <f t="shared" si="74"/>
        <v>110.46009999999995</v>
      </c>
    </row>
    <row r="902" spans="1:8" ht="16">
      <c r="A902" s="2">
        <v>901</v>
      </c>
      <c r="B902" s="2">
        <v>74</v>
      </c>
      <c r="C902" s="2">
        <v>61</v>
      </c>
      <c r="D902">
        <f t="shared" si="70"/>
        <v>23.296999999999997</v>
      </c>
      <c r="E902">
        <f t="shared" si="71"/>
        <v>0.50999999999999801</v>
      </c>
      <c r="F902">
        <f t="shared" si="72"/>
        <v>11.881469999999952</v>
      </c>
      <c r="G902">
        <f t="shared" si="73"/>
        <v>542.75020899999981</v>
      </c>
      <c r="H902">
        <f t="shared" si="74"/>
        <v>0.26009999999999794</v>
      </c>
    </row>
    <row r="903" spans="1:8" ht="16">
      <c r="A903" s="2">
        <v>902</v>
      </c>
      <c r="B903" s="2">
        <v>50</v>
      </c>
      <c r="C903" s="2">
        <v>67</v>
      </c>
      <c r="D903">
        <f t="shared" si="70"/>
        <v>-0.70300000000000296</v>
      </c>
      <c r="E903">
        <f t="shared" si="71"/>
        <v>6.509999999999998</v>
      </c>
      <c r="F903">
        <f t="shared" si="72"/>
        <v>-4.5765300000000178</v>
      </c>
      <c r="G903">
        <f t="shared" si="73"/>
        <v>0.49420900000000417</v>
      </c>
      <c r="H903">
        <f t="shared" si="74"/>
        <v>42.380099999999977</v>
      </c>
    </row>
    <row r="904" spans="1:8" ht="16">
      <c r="A904" s="2">
        <v>903</v>
      </c>
      <c r="B904" s="2">
        <v>54</v>
      </c>
      <c r="C904" s="2">
        <v>58</v>
      </c>
      <c r="D904">
        <f t="shared" si="70"/>
        <v>3.296999999999997</v>
      </c>
      <c r="E904">
        <f t="shared" si="71"/>
        <v>-2.490000000000002</v>
      </c>
      <c r="F904">
        <f t="shared" si="72"/>
        <v>-8.2095299999999991</v>
      </c>
      <c r="G904">
        <f t="shared" si="73"/>
        <v>10.870208999999981</v>
      </c>
      <c r="H904">
        <f t="shared" si="74"/>
        <v>6.2001000000000097</v>
      </c>
    </row>
    <row r="905" spans="1:8" ht="16">
      <c r="A905" s="2">
        <v>904</v>
      </c>
      <c r="B905" s="2">
        <v>69</v>
      </c>
      <c r="C905" s="2">
        <v>39</v>
      </c>
      <c r="D905">
        <f t="shared" si="70"/>
        <v>18.296999999999997</v>
      </c>
      <c r="E905">
        <f t="shared" si="71"/>
        <v>-21.490000000000002</v>
      </c>
      <c r="F905">
        <f t="shared" si="72"/>
        <v>-393.20252999999997</v>
      </c>
      <c r="G905">
        <f t="shared" si="73"/>
        <v>334.7802089999999</v>
      </c>
      <c r="H905">
        <f t="shared" si="74"/>
        <v>461.82010000000008</v>
      </c>
    </row>
    <row r="906" spans="1:8" ht="16">
      <c r="A906" s="2">
        <v>905</v>
      </c>
      <c r="B906" s="2">
        <v>56</v>
      </c>
      <c r="C906" s="2">
        <v>72</v>
      </c>
      <c r="D906">
        <f t="shared" si="70"/>
        <v>5.296999999999997</v>
      </c>
      <c r="E906">
        <f t="shared" si="71"/>
        <v>11.509999999999998</v>
      </c>
      <c r="F906">
        <f t="shared" si="72"/>
        <v>60.968469999999954</v>
      </c>
      <c r="G906">
        <f t="shared" si="73"/>
        <v>28.05820899999997</v>
      </c>
      <c r="H906">
        <f t="shared" si="74"/>
        <v>132.48009999999996</v>
      </c>
    </row>
    <row r="907" spans="1:8" ht="16">
      <c r="A907" s="2">
        <v>906</v>
      </c>
      <c r="B907" s="2">
        <v>46</v>
      </c>
      <c r="C907" s="2">
        <v>68</v>
      </c>
      <c r="D907">
        <f t="shared" si="70"/>
        <v>-4.703000000000003</v>
      </c>
      <c r="E907">
        <f t="shared" si="71"/>
        <v>7.509999999999998</v>
      </c>
      <c r="F907">
        <f t="shared" si="72"/>
        <v>-35.319530000000015</v>
      </c>
      <c r="G907">
        <f t="shared" si="73"/>
        <v>22.118209000000029</v>
      </c>
      <c r="H907">
        <f t="shared" si="74"/>
        <v>56.400099999999973</v>
      </c>
    </row>
    <row r="908" spans="1:8" ht="16">
      <c r="A908" s="2">
        <v>907</v>
      </c>
      <c r="B908" s="2">
        <v>51</v>
      </c>
      <c r="C908" s="2">
        <v>59</v>
      </c>
      <c r="D908">
        <f t="shared" si="70"/>
        <v>0.29699999999999704</v>
      </c>
      <c r="E908">
        <f t="shared" si="71"/>
        <v>-1.490000000000002</v>
      </c>
      <c r="F908">
        <f t="shared" si="72"/>
        <v>-0.4425299999999962</v>
      </c>
      <c r="G908">
        <f t="shared" si="73"/>
        <v>8.8208999999998247E-2</v>
      </c>
      <c r="H908">
        <f t="shared" si="74"/>
        <v>2.2201000000000057</v>
      </c>
    </row>
    <row r="909" spans="1:8" ht="16">
      <c r="A909" s="2">
        <v>908</v>
      </c>
      <c r="B909" s="2">
        <v>50</v>
      </c>
      <c r="C909" s="2">
        <v>55</v>
      </c>
      <c r="D909">
        <f t="shared" si="70"/>
        <v>-0.70300000000000296</v>
      </c>
      <c r="E909">
        <f t="shared" si="71"/>
        <v>-5.490000000000002</v>
      </c>
      <c r="F909">
        <f t="shared" si="72"/>
        <v>3.8594700000000177</v>
      </c>
      <c r="G909">
        <f t="shared" si="73"/>
        <v>0.49420900000000417</v>
      </c>
      <c r="H909">
        <f t="shared" si="74"/>
        <v>30.140100000000022</v>
      </c>
    </row>
    <row r="910" spans="1:8" ht="16">
      <c r="A910" s="2">
        <v>909</v>
      </c>
      <c r="B910" s="2">
        <v>42</v>
      </c>
      <c r="C910" s="2">
        <v>56</v>
      </c>
      <c r="D910">
        <f t="shared" si="70"/>
        <v>-8.703000000000003</v>
      </c>
      <c r="E910">
        <f t="shared" si="71"/>
        <v>-4.490000000000002</v>
      </c>
      <c r="F910">
        <f t="shared" si="72"/>
        <v>39.076470000000029</v>
      </c>
      <c r="G910">
        <f t="shared" si="73"/>
        <v>75.742209000000045</v>
      </c>
      <c r="H910">
        <f t="shared" si="74"/>
        <v>20.160100000000018</v>
      </c>
    </row>
    <row r="911" spans="1:8" ht="16">
      <c r="A911" s="2">
        <v>910</v>
      </c>
      <c r="B911" s="2">
        <v>61</v>
      </c>
      <c r="C911" s="2">
        <v>67</v>
      </c>
      <c r="D911">
        <f t="shared" si="70"/>
        <v>10.296999999999997</v>
      </c>
      <c r="E911">
        <f t="shared" si="71"/>
        <v>6.509999999999998</v>
      </c>
      <c r="F911">
        <f t="shared" si="72"/>
        <v>67.033469999999966</v>
      </c>
      <c r="G911">
        <f t="shared" si="73"/>
        <v>106.02820899999993</v>
      </c>
      <c r="H911">
        <f t="shared" si="74"/>
        <v>42.380099999999977</v>
      </c>
    </row>
    <row r="912" spans="1:8" ht="16">
      <c r="A912" s="2">
        <v>911</v>
      </c>
      <c r="B912" s="2">
        <v>54</v>
      </c>
      <c r="C912" s="2">
        <v>56</v>
      </c>
      <c r="D912">
        <f t="shared" si="70"/>
        <v>3.296999999999997</v>
      </c>
      <c r="E912">
        <f t="shared" si="71"/>
        <v>-4.490000000000002</v>
      </c>
      <c r="F912">
        <f t="shared" si="72"/>
        <v>-14.803529999999993</v>
      </c>
      <c r="G912">
        <f t="shared" si="73"/>
        <v>10.870208999999981</v>
      </c>
      <c r="H912">
        <f t="shared" si="74"/>
        <v>20.160100000000018</v>
      </c>
    </row>
    <row r="913" spans="1:8" ht="16">
      <c r="A913" s="2">
        <v>912</v>
      </c>
      <c r="B913" s="2">
        <v>57</v>
      </c>
      <c r="C913" s="2">
        <v>100</v>
      </c>
      <c r="D913">
        <f t="shared" si="70"/>
        <v>6.296999999999997</v>
      </c>
      <c r="E913">
        <f t="shared" si="71"/>
        <v>39.51</v>
      </c>
      <c r="F913">
        <f t="shared" si="72"/>
        <v>248.79446999999988</v>
      </c>
      <c r="G913">
        <f t="shared" si="73"/>
        <v>39.652208999999964</v>
      </c>
      <c r="H913">
        <f t="shared" si="74"/>
        <v>1561.0400999999999</v>
      </c>
    </row>
    <row r="914" spans="1:8" ht="16">
      <c r="A914" s="2">
        <v>913</v>
      </c>
      <c r="B914" s="2">
        <v>56</v>
      </c>
      <c r="C914" s="2">
        <v>51</v>
      </c>
      <c r="D914">
        <f t="shared" si="70"/>
        <v>5.296999999999997</v>
      </c>
      <c r="E914">
        <f t="shared" si="71"/>
        <v>-9.490000000000002</v>
      </c>
      <c r="F914">
        <f t="shared" si="72"/>
        <v>-50.268529999999984</v>
      </c>
      <c r="G914">
        <f t="shared" si="73"/>
        <v>28.05820899999997</v>
      </c>
      <c r="H914">
        <f t="shared" si="74"/>
        <v>90.060100000000034</v>
      </c>
    </row>
    <row r="915" spans="1:8" ht="16">
      <c r="A915" s="2">
        <v>914</v>
      </c>
      <c r="B915" s="2">
        <v>45</v>
      </c>
      <c r="C915" s="2">
        <v>58</v>
      </c>
      <c r="D915">
        <f t="shared" si="70"/>
        <v>-5.703000000000003</v>
      </c>
      <c r="E915">
        <f t="shared" si="71"/>
        <v>-2.490000000000002</v>
      </c>
      <c r="F915">
        <f t="shared" si="72"/>
        <v>14.200470000000019</v>
      </c>
      <c r="G915">
        <f t="shared" si="73"/>
        <v>32.524209000000035</v>
      </c>
      <c r="H915">
        <f t="shared" si="74"/>
        <v>6.2001000000000097</v>
      </c>
    </row>
    <row r="916" spans="1:8" ht="16">
      <c r="A916" s="2">
        <v>915</v>
      </c>
      <c r="B916" s="2">
        <v>56</v>
      </c>
      <c r="C916" s="2">
        <v>39</v>
      </c>
      <c r="D916">
        <f t="shared" si="70"/>
        <v>5.296999999999997</v>
      </c>
      <c r="E916">
        <f t="shared" si="71"/>
        <v>-21.490000000000002</v>
      </c>
      <c r="F916">
        <f t="shared" si="72"/>
        <v>-113.83252999999995</v>
      </c>
      <c r="G916">
        <f t="shared" si="73"/>
        <v>28.05820899999997</v>
      </c>
      <c r="H916">
        <f t="shared" si="74"/>
        <v>461.82010000000008</v>
      </c>
    </row>
    <row r="917" spans="1:8" ht="16">
      <c r="A917" s="2">
        <v>916</v>
      </c>
      <c r="B917" s="2">
        <v>54</v>
      </c>
      <c r="C917" s="2">
        <v>55</v>
      </c>
      <c r="D917">
        <f t="shared" si="70"/>
        <v>3.296999999999997</v>
      </c>
      <c r="E917">
        <f t="shared" si="71"/>
        <v>-5.490000000000002</v>
      </c>
      <c r="F917">
        <f t="shared" si="72"/>
        <v>-18.100529999999992</v>
      </c>
      <c r="G917">
        <f t="shared" si="73"/>
        <v>10.870208999999981</v>
      </c>
      <c r="H917">
        <f t="shared" si="74"/>
        <v>30.140100000000022</v>
      </c>
    </row>
    <row r="918" spans="1:8" ht="16">
      <c r="A918" s="2">
        <v>917</v>
      </c>
      <c r="B918" s="2">
        <v>62</v>
      </c>
      <c r="C918" s="2">
        <v>62</v>
      </c>
      <c r="D918">
        <f t="shared" si="70"/>
        <v>11.296999999999997</v>
      </c>
      <c r="E918">
        <f t="shared" si="71"/>
        <v>1.509999999999998</v>
      </c>
      <c r="F918">
        <f t="shared" si="72"/>
        <v>17.058469999999971</v>
      </c>
      <c r="G918">
        <f t="shared" si="73"/>
        <v>127.62220899999993</v>
      </c>
      <c r="H918">
        <f t="shared" si="74"/>
        <v>2.2800999999999938</v>
      </c>
    </row>
    <row r="919" spans="1:8" ht="16">
      <c r="A919" s="2">
        <v>918</v>
      </c>
      <c r="B919" s="2">
        <v>77</v>
      </c>
      <c r="C919" s="2">
        <v>51</v>
      </c>
      <c r="D919">
        <f t="shared" si="70"/>
        <v>26.296999999999997</v>
      </c>
      <c r="E919">
        <f t="shared" si="71"/>
        <v>-9.490000000000002</v>
      </c>
      <c r="F919">
        <f t="shared" si="72"/>
        <v>-249.55853000000002</v>
      </c>
      <c r="G919">
        <f t="shared" si="73"/>
        <v>691.53220899999985</v>
      </c>
      <c r="H919">
        <f t="shared" si="74"/>
        <v>90.060100000000034</v>
      </c>
    </row>
    <row r="920" spans="1:8" ht="16">
      <c r="A920" s="2">
        <v>919</v>
      </c>
      <c r="B920" s="2">
        <v>50</v>
      </c>
      <c r="C920" s="2">
        <v>58</v>
      </c>
      <c r="D920">
        <f t="shared" si="70"/>
        <v>-0.70300000000000296</v>
      </c>
      <c r="E920">
        <f t="shared" si="71"/>
        <v>-2.490000000000002</v>
      </c>
      <c r="F920">
        <f t="shared" si="72"/>
        <v>1.7504700000000089</v>
      </c>
      <c r="G920">
        <f t="shared" si="73"/>
        <v>0.49420900000000417</v>
      </c>
      <c r="H920">
        <f t="shared" si="74"/>
        <v>6.2001000000000097</v>
      </c>
    </row>
    <row r="921" spans="1:8" ht="16">
      <c r="A921" s="2">
        <v>920</v>
      </c>
      <c r="B921" s="2">
        <v>39</v>
      </c>
      <c r="C921" s="2">
        <v>51</v>
      </c>
      <c r="D921">
        <f t="shared" si="70"/>
        <v>-11.703000000000003</v>
      </c>
      <c r="E921">
        <f t="shared" si="71"/>
        <v>-9.490000000000002</v>
      </c>
      <c r="F921">
        <f t="shared" si="72"/>
        <v>111.06147000000006</v>
      </c>
      <c r="G921">
        <f t="shared" si="73"/>
        <v>136.96020900000008</v>
      </c>
      <c r="H921">
        <f t="shared" si="74"/>
        <v>90.060100000000034</v>
      </c>
    </row>
    <row r="922" spans="1:8" ht="16">
      <c r="A922" s="2">
        <v>921</v>
      </c>
      <c r="B922" s="2">
        <v>50</v>
      </c>
      <c r="C922" s="2">
        <v>55</v>
      </c>
      <c r="D922">
        <f t="shared" si="70"/>
        <v>-0.70300000000000296</v>
      </c>
      <c r="E922">
        <f t="shared" si="71"/>
        <v>-5.490000000000002</v>
      </c>
      <c r="F922">
        <f t="shared" si="72"/>
        <v>3.8594700000000177</v>
      </c>
      <c r="G922">
        <f t="shared" si="73"/>
        <v>0.49420900000000417</v>
      </c>
      <c r="H922">
        <f t="shared" si="74"/>
        <v>30.140100000000022</v>
      </c>
    </row>
    <row r="923" spans="1:8" ht="16">
      <c r="A923" s="2">
        <v>922</v>
      </c>
      <c r="B923" s="2">
        <v>43</v>
      </c>
      <c r="C923" s="2">
        <v>50</v>
      </c>
      <c r="D923">
        <f t="shared" si="70"/>
        <v>-7.703000000000003</v>
      </c>
      <c r="E923">
        <f t="shared" si="71"/>
        <v>-10.490000000000002</v>
      </c>
      <c r="F923">
        <f t="shared" si="72"/>
        <v>80.804470000000052</v>
      </c>
      <c r="G923">
        <f t="shared" si="73"/>
        <v>59.336209000000046</v>
      </c>
      <c r="H923">
        <f t="shared" si="74"/>
        <v>110.04010000000004</v>
      </c>
    </row>
    <row r="924" spans="1:8" ht="16">
      <c r="A924" s="2">
        <v>923</v>
      </c>
      <c r="B924" s="2">
        <v>41</v>
      </c>
      <c r="C924" s="2">
        <v>79</v>
      </c>
      <c r="D924">
        <f t="shared" si="70"/>
        <v>-9.703000000000003</v>
      </c>
      <c r="E924">
        <f t="shared" si="71"/>
        <v>18.509999999999998</v>
      </c>
      <c r="F924">
        <f t="shared" si="72"/>
        <v>-179.60253000000003</v>
      </c>
      <c r="G924">
        <f t="shared" si="73"/>
        <v>94.148209000000051</v>
      </c>
      <c r="H924">
        <f t="shared" si="74"/>
        <v>342.62009999999992</v>
      </c>
    </row>
    <row r="925" spans="1:8" ht="16">
      <c r="A925" s="2">
        <v>924</v>
      </c>
      <c r="B925" s="2">
        <v>65</v>
      </c>
      <c r="C925" s="2">
        <v>47</v>
      </c>
      <c r="D925">
        <f t="shared" si="70"/>
        <v>14.296999999999997</v>
      </c>
      <c r="E925">
        <f t="shared" si="71"/>
        <v>-13.490000000000002</v>
      </c>
      <c r="F925">
        <f t="shared" si="72"/>
        <v>-192.86652999999998</v>
      </c>
      <c r="G925">
        <f t="shared" si="73"/>
        <v>204.40420899999992</v>
      </c>
      <c r="H925">
        <f t="shared" si="74"/>
        <v>181.98010000000005</v>
      </c>
    </row>
    <row r="926" spans="1:8" ht="16">
      <c r="A926" s="2">
        <v>925</v>
      </c>
      <c r="B926" s="2">
        <v>60</v>
      </c>
      <c r="C926" s="2">
        <v>61</v>
      </c>
      <c r="D926">
        <f t="shared" si="70"/>
        <v>9.296999999999997</v>
      </c>
      <c r="E926">
        <f t="shared" si="71"/>
        <v>0.50999999999999801</v>
      </c>
      <c r="F926">
        <f t="shared" si="72"/>
        <v>4.7414699999999801</v>
      </c>
      <c r="G926">
        <f t="shared" si="73"/>
        <v>86.434208999999939</v>
      </c>
      <c r="H926">
        <f t="shared" si="74"/>
        <v>0.26009999999999794</v>
      </c>
    </row>
    <row r="927" spans="1:8" ht="16">
      <c r="A927" s="2">
        <v>926</v>
      </c>
      <c r="B927" s="2">
        <v>34</v>
      </c>
      <c r="C927" s="2">
        <v>46</v>
      </c>
      <c r="D927">
        <f t="shared" si="70"/>
        <v>-16.703000000000003</v>
      </c>
      <c r="E927">
        <f t="shared" si="71"/>
        <v>-14.490000000000002</v>
      </c>
      <c r="F927">
        <f t="shared" si="72"/>
        <v>242.02647000000007</v>
      </c>
      <c r="G927">
        <f t="shared" si="73"/>
        <v>278.99020900000011</v>
      </c>
      <c r="H927">
        <f t="shared" si="74"/>
        <v>209.96010000000007</v>
      </c>
    </row>
    <row r="928" spans="1:8" ht="16">
      <c r="A928" s="2">
        <v>927</v>
      </c>
      <c r="B928" s="2">
        <v>53</v>
      </c>
      <c r="C928" s="2">
        <v>60</v>
      </c>
      <c r="D928">
        <f t="shared" si="70"/>
        <v>2.296999999999997</v>
      </c>
      <c r="E928">
        <f t="shared" si="71"/>
        <v>-0.49000000000000199</v>
      </c>
      <c r="F928">
        <f t="shared" si="72"/>
        <v>-1.125530000000003</v>
      </c>
      <c r="G928">
        <f t="shared" si="73"/>
        <v>5.2762089999999864</v>
      </c>
      <c r="H928">
        <f t="shared" si="74"/>
        <v>0.24010000000000195</v>
      </c>
    </row>
    <row r="929" spans="1:8" ht="16">
      <c r="A929" s="2">
        <v>928</v>
      </c>
      <c r="B929" s="2">
        <v>52</v>
      </c>
      <c r="C929" s="2">
        <v>54</v>
      </c>
      <c r="D929">
        <f t="shared" si="70"/>
        <v>1.296999999999997</v>
      </c>
      <c r="E929">
        <f t="shared" si="71"/>
        <v>-6.490000000000002</v>
      </c>
      <c r="F929">
        <f t="shared" si="72"/>
        <v>-8.4175299999999833</v>
      </c>
      <c r="G929">
        <f t="shared" si="73"/>
        <v>1.6822089999999923</v>
      </c>
      <c r="H929">
        <f t="shared" si="74"/>
        <v>42.120100000000029</v>
      </c>
    </row>
    <row r="930" spans="1:8" ht="16">
      <c r="A930" s="2">
        <v>929</v>
      </c>
      <c r="B930" s="2">
        <v>37</v>
      </c>
      <c r="C930" s="2">
        <v>74</v>
      </c>
      <c r="D930">
        <f t="shared" si="70"/>
        <v>-13.703000000000003</v>
      </c>
      <c r="E930">
        <f t="shared" si="71"/>
        <v>13.509999999999998</v>
      </c>
      <c r="F930">
        <f t="shared" si="72"/>
        <v>-185.12753000000001</v>
      </c>
      <c r="G930">
        <f t="shared" si="73"/>
        <v>187.77220900000009</v>
      </c>
      <c r="H930">
        <f t="shared" si="74"/>
        <v>182.52009999999996</v>
      </c>
    </row>
    <row r="931" spans="1:8" ht="16">
      <c r="A931" s="2">
        <v>930</v>
      </c>
      <c r="B931" s="2">
        <v>53</v>
      </c>
      <c r="C931" s="2">
        <v>62</v>
      </c>
      <c r="D931">
        <f t="shared" si="70"/>
        <v>2.296999999999997</v>
      </c>
      <c r="E931">
        <f t="shared" si="71"/>
        <v>1.509999999999998</v>
      </c>
      <c r="F931">
        <f t="shared" si="72"/>
        <v>3.4684699999999911</v>
      </c>
      <c r="G931">
        <f t="shared" si="73"/>
        <v>5.2762089999999864</v>
      </c>
      <c r="H931">
        <f t="shared" si="74"/>
        <v>2.2800999999999938</v>
      </c>
    </row>
    <row r="932" spans="1:8" ht="16">
      <c r="A932" s="2">
        <v>931</v>
      </c>
      <c r="B932" s="2">
        <v>50</v>
      </c>
      <c r="C932" s="2">
        <v>43</v>
      </c>
      <c r="D932">
        <f t="shared" si="70"/>
        <v>-0.70300000000000296</v>
      </c>
      <c r="E932">
        <f t="shared" si="71"/>
        <v>-17.490000000000002</v>
      </c>
      <c r="F932">
        <f t="shared" si="72"/>
        <v>12.295470000000053</v>
      </c>
      <c r="G932">
        <f t="shared" si="73"/>
        <v>0.49420900000000417</v>
      </c>
      <c r="H932">
        <f t="shared" si="74"/>
        <v>305.90010000000007</v>
      </c>
    </row>
    <row r="933" spans="1:8" ht="16">
      <c r="A933" s="2">
        <v>932</v>
      </c>
      <c r="B933" s="2">
        <v>52</v>
      </c>
      <c r="C933" s="2">
        <v>54</v>
      </c>
      <c r="D933">
        <f t="shared" si="70"/>
        <v>1.296999999999997</v>
      </c>
      <c r="E933">
        <f t="shared" si="71"/>
        <v>-6.490000000000002</v>
      </c>
      <c r="F933">
        <f t="shared" si="72"/>
        <v>-8.4175299999999833</v>
      </c>
      <c r="G933">
        <f t="shared" si="73"/>
        <v>1.6822089999999923</v>
      </c>
      <c r="H933">
        <f t="shared" si="74"/>
        <v>42.120100000000029</v>
      </c>
    </row>
    <row r="934" spans="1:8" ht="16">
      <c r="A934" s="2">
        <v>933</v>
      </c>
      <c r="B934" s="2">
        <v>43</v>
      </c>
      <c r="C934" s="2">
        <v>64</v>
      </c>
      <c r="D934">
        <f t="shared" si="70"/>
        <v>-7.703000000000003</v>
      </c>
      <c r="E934">
        <f t="shared" si="71"/>
        <v>3.509999999999998</v>
      </c>
      <c r="F934">
        <f t="shared" si="72"/>
        <v>-27.037529999999997</v>
      </c>
      <c r="G934">
        <f t="shared" si="73"/>
        <v>59.336209000000046</v>
      </c>
      <c r="H934">
        <f t="shared" si="74"/>
        <v>12.320099999999986</v>
      </c>
    </row>
    <row r="935" spans="1:8" ht="16">
      <c r="A935" s="2">
        <v>934</v>
      </c>
      <c r="B935" s="2">
        <v>43</v>
      </c>
      <c r="C935" s="2">
        <v>57</v>
      </c>
      <c r="D935">
        <f t="shared" si="70"/>
        <v>-7.703000000000003</v>
      </c>
      <c r="E935">
        <f t="shared" si="71"/>
        <v>-3.490000000000002</v>
      </c>
      <c r="F935">
        <f t="shared" si="72"/>
        <v>26.883470000000024</v>
      </c>
      <c r="G935">
        <f t="shared" si="73"/>
        <v>59.336209000000046</v>
      </c>
      <c r="H935">
        <f t="shared" si="74"/>
        <v>12.180100000000014</v>
      </c>
    </row>
    <row r="936" spans="1:8" ht="16">
      <c r="A936" s="2">
        <v>935</v>
      </c>
      <c r="B936" s="2">
        <v>60</v>
      </c>
      <c r="C936" s="2">
        <v>44</v>
      </c>
      <c r="D936">
        <f t="shared" si="70"/>
        <v>9.296999999999997</v>
      </c>
      <c r="E936">
        <f t="shared" si="71"/>
        <v>-16.490000000000002</v>
      </c>
      <c r="F936">
        <f t="shared" si="72"/>
        <v>-153.30752999999996</v>
      </c>
      <c r="G936">
        <f t="shared" si="73"/>
        <v>86.434208999999939</v>
      </c>
      <c r="H936">
        <f t="shared" si="74"/>
        <v>271.92010000000005</v>
      </c>
    </row>
    <row r="937" spans="1:8" ht="16">
      <c r="A937" s="2">
        <v>936</v>
      </c>
      <c r="B937" s="2">
        <v>61</v>
      </c>
      <c r="C937" s="2">
        <v>66</v>
      </c>
      <c r="D937">
        <f t="shared" si="70"/>
        <v>10.296999999999997</v>
      </c>
      <c r="E937">
        <f t="shared" si="71"/>
        <v>5.509999999999998</v>
      </c>
      <c r="F937">
        <f t="shared" si="72"/>
        <v>56.736469999999962</v>
      </c>
      <c r="G937">
        <f t="shared" si="73"/>
        <v>106.02820899999993</v>
      </c>
      <c r="H937">
        <f t="shared" si="74"/>
        <v>30.360099999999978</v>
      </c>
    </row>
    <row r="938" spans="1:8" ht="16">
      <c r="A938" s="2">
        <v>937</v>
      </c>
      <c r="B938" s="2">
        <v>49</v>
      </c>
      <c r="C938" s="2">
        <v>66</v>
      </c>
      <c r="D938">
        <f t="shared" si="70"/>
        <v>-1.703000000000003</v>
      </c>
      <c r="E938">
        <f t="shared" si="71"/>
        <v>5.509999999999998</v>
      </c>
      <c r="F938">
        <f t="shared" si="72"/>
        <v>-9.3835300000000128</v>
      </c>
      <c r="G938">
        <f t="shared" si="73"/>
        <v>2.90020900000001</v>
      </c>
      <c r="H938">
        <f t="shared" si="74"/>
        <v>30.360099999999978</v>
      </c>
    </row>
    <row r="939" spans="1:8" ht="16">
      <c r="A939" s="2">
        <v>938</v>
      </c>
      <c r="B939" s="2">
        <v>55</v>
      </c>
      <c r="C939" s="2">
        <v>62</v>
      </c>
      <c r="D939">
        <f t="shared" si="70"/>
        <v>4.296999999999997</v>
      </c>
      <c r="E939">
        <f t="shared" si="71"/>
        <v>1.509999999999998</v>
      </c>
      <c r="F939">
        <f t="shared" si="72"/>
        <v>6.4884699999999871</v>
      </c>
      <c r="G939">
        <f t="shared" si="73"/>
        <v>18.464208999999975</v>
      </c>
      <c r="H939">
        <f t="shared" si="74"/>
        <v>2.2800999999999938</v>
      </c>
    </row>
    <row r="940" spans="1:8" ht="16">
      <c r="A940" s="2">
        <v>939</v>
      </c>
      <c r="B940" s="2">
        <v>62</v>
      </c>
      <c r="C940" s="2">
        <v>48</v>
      </c>
      <c r="D940">
        <f t="shared" si="70"/>
        <v>11.296999999999997</v>
      </c>
      <c r="E940">
        <f t="shared" si="71"/>
        <v>-12.490000000000002</v>
      </c>
      <c r="F940">
        <f t="shared" si="72"/>
        <v>-141.09952999999999</v>
      </c>
      <c r="G940">
        <f t="shared" si="73"/>
        <v>127.62220899999993</v>
      </c>
      <c r="H940">
        <f t="shared" si="74"/>
        <v>156.00010000000006</v>
      </c>
    </row>
    <row r="941" spans="1:8" ht="16">
      <c r="A941" s="2">
        <v>940</v>
      </c>
      <c r="B941" s="2">
        <v>49</v>
      </c>
      <c r="C941" s="2">
        <v>52</v>
      </c>
      <c r="D941">
        <f t="shared" si="70"/>
        <v>-1.703000000000003</v>
      </c>
      <c r="E941">
        <f t="shared" si="71"/>
        <v>-8.490000000000002</v>
      </c>
      <c r="F941">
        <f t="shared" si="72"/>
        <v>14.458470000000029</v>
      </c>
      <c r="G941">
        <f t="shared" si="73"/>
        <v>2.90020900000001</v>
      </c>
      <c r="H941">
        <f t="shared" si="74"/>
        <v>72.08010000000003</v>
      </c>
    </row>
    <row r="942" spans="1:8" ht="16">
      <c r="A942" s="2">
        <v>941</v>
      </c>
      <c r="B942" s="2">
        <v>64</v>
      </c>
      <c r="C942" s="2">
        <v>60</v>
      </c>
      <c r="D942">
        <f t="shared" si="70"/>
        <v>13.296999999999997</v>
      </c>
      <c r="E942">
        <f t="shared" si="71"/>
        <v>-0.49000000000000199</v>
      </c>
      <c r="F942">
        <f t="shared" si="72"/>
        <v>-6.5155300000000249</v>
      </c>
      <c r="G942">
        <f t="shared" si="73"/>
        <v>176.81020899999993</v>
      </c>
      <c r="H942">
        <f t="shared" si="74"/>
        <v>0.24010000000000195</v>
      </c>
    </row>
    <row r="943" spans="1:8" ht="16">
      <c r="A943" s="2">
        <v>942</v>
      </c>
      <c r="B943" s="2">
        <v>47</v>
      </c>
      <c r="C943" s="2">
        <v>54</v>
      </c>
      <c r="D943">
        <f t="shared" si="70"/>
        <v>-3.703000000000003</v>
      </c>
      <c r="E943">
        <f t="shared" si="71"/>
        <v>-6.490000000000002</v>
      </c>
      <c r="F943">
        <f t="shared" si="72"/>
        <v>24.032470000000025</v>
      </c>
      <c r="G943">
        <f t="shared" si="73"/>
        <v>13.712209000000023</v>
      </c>
      <c r="H943">
        <f t="shared" si="74"/>
        <v>42.120100000000029</v>
      </c>
    </row>
    <row r="944" spans="1:8" ht="16">
      <c r="A944" s="2">
        <v>943</v>
      </c>
      <c r="B944" s="2">
        <v>47</v>
      </c>
      <c r="C944" s="2">
        <v>72</v>
      </c>
      <c r="D944">
        <f t="shared" si="70"/>
        <v>-3.703000000000003</v>
      </c>
      <c r="E944">
        <f t="shared" si="71"/>
        <v>11.509999999999998</v>
      </c>
      <c r="F944">
        <f t="shared" si="72"/>
        <v>-42.621530000000028</v>
      </c>
      <c r="G944">
        <f t="shared" si="73"/>
        <v>13.712209000000023</v>
      </c>
      <c r="H944">
        <f t="shared" si="74"/>
        <v>132.48009999999996</v>
      </c>
    </row>
    <row r="945" spans="1:8" ht="16">
      <c r="A945" s="2">
        <v>944</v>
      </c>
      <c r="B945" s="2">
        <v>47</v>
      </c>
      <c r="C945" s="2">
        <v>69</v>
      </c>
      <c r="D945">
        <f t="shared" si="70"/>
        <v>-3.703000000000003</v>
      </c>
      <c r="E945">
        <f t="shared" si="71"/>
        <v>8.509999999999998</v>
      </c>
      <c r="F945">
        <f t="shared" si="72"/>
        <v>-31.512530000000019</v>
      </c>
      <c r="G945">
        <f t="shared" si="73"/>
        <v>13.712209000000023</v>
      </c>
      <c r="H945">
        <f t="shared" si="74"/>
        <v>72.420099999999962</v>
      </c>
    </row>
    <row r="946" spans="1:8" ht="16">
      <c r="A946" s="2">
        <v>945</v>
      </c>
      <c r="B946" s="2">
        <v>48</v>
      </c>
      <c r="C946" s="2">
        <v>55</v>
      </c>
      <c r="D946">
        <f t="shared" si="70"/>
        <v>-2.703000000000003</v>
      </c>
      <c r="E946">
        <f t="shared" si="71"/>
        <v>-5.490000000000002</v>
      </c>
      <c r="F946">
        <f t="shared" si="72"/>
        <v>14.839470000000022</v>
      </c>
      <c r="G946">
        <f t="shared" si="73"/>
        <v>7.3062090000000159</v>
      </c>
      <c r="H946">
        <f t="shared" si="74"/>
        <v>30.140100000000022</v>
      </c>
    </row>
    <row r="947" spans="1:8" ht="16">
      <c r="A947" s="2">
        <v>946</v>
      </c>
      <c r="B947" s="2">
        <v>46</v>
      </c>
      <c r="C947" s="2">
        <v>59</v>
      </c>
      <c r="D947">
        <f t="shared" si="70"/>
        <v>-4.703000000000003</v>
      </c>
      <c r="E947">
        <f t="shared" si="71"/>
        <v>-1.490000000000002</v>
      </c>
      <c r="F947">
        <f t="shared" si="72"/>
        <v>7.0074700000000139</v>
      </c>
      <c r="G947">
        <f t="shared" si="73"/>
        <v>22.118209000000029</v>
      </c>
      <c r="H947">
        <f t="shared" si="74"/>
        <v>2.2201000000000057</v>
      </c>
    </row>
    <row r="948" spans="1:8" ht="16">
      <c r="A948" s="2">
        <v>947</v>
      </c>
      <c r="B948" s="2">
        <v>67</v>
      </c>
      <c r="C948" s="2">
        <v>71</v>
      </c>
      <c r="D948">
        <f t="shared" si="70"/>
        <v>16.296999999999997</v>
      </c>
      <c r="E948">
        <f t="shared" si="71"/>
        <v>10.509999999999998</v>
      </c>
      <c r="F948">
        <f t="shared" si="72"/>
        <v>171.28146999999993</v>
      </c>
      <c r="G948">
        <f t="shared" si="73"/>
        <v>265.59220899999991</v>
      </c>
      <c r="H948">
        <f t="shared" si="74"/>
        <v>110.46009999999995</v>
      </c>
    </row>
    <row r="949" spans="1:8" ht="16">
      <c r="A949" s="2">
        <v>948</v>
      </c>
      <c r="B949" s="2">
        <v>59</v>
      </c>
      <c r="C949" s="2">
        <v>59</v>
      </c>
      <c r="D949">
        <f t="shared" si="70"/>
        <v>8.296999999999997</v>
      </c>
      <c r="E949">
        <f t="shared" si="71"/>
        <v>-1.490000000000002</v>
      </c>
      <c r="F949">
        <f t="shared" si="72"/>
        <v>-12.362530000000012</v>
      </c>
      <c r="G949">
        <f t="shared" si="73"/>
        <v>68.840208999999945</v>
      </c>
      <c r="H949">
        <f t="shared" si="74"/>
        <v>2.2201000000000057</v>
      </c>
    </row>
    <row r="950" spans="1:8" ht="16">
      <c r="A950" s="2">
        <v>949</v>
      </c>
      <c r="B950" s="2">
        <v>51</v>
      </c>
      <c r="C950" s="2">
        <v>59</v>
      </c>
      <c r="D950">
        <f t="shared" si="70"/>
        <v>0.29699999999999704</v>
      </c>
      <c r="E950">
        <f t="shared" si="71"/>
        <v>-1.490000000000002</v>
      </c>
      <c r="F950">
        <f t="shared" si="72"/>
        <v>-0.4425299999999962</v>
      </c>
      <c r="G950">
        <f t="shared" si="73"/>
        <v>8.8208999999998247E-2</v>
      </c>
      <c r="H950">
        <f t="shared" si="74"/>
        <v>2.2201000000000057</v>
      </c>
    </row>
    <row r="951" spans="1:8" ht="16">
      <c r="A951" s="2">
        <v>950</v>
      </c>
      <c r="B951" s="2">
        <v>56</v>
      </c>
      <c r="C951" s="2">
        <v>59</v>
      </c>
      <c r="D951">
        <f t="shared" si="70"/>
        <v>5.296999999999997</v>
      </c>
      <c r="E951">
        <f t="shared" si="71"/>
        <v>-1.490000000000002</v>
      </c>
      <c r="F951">
        <f t="shared" si="72"/>
        <v>-7.892530000000006</v>
      </c>
      <c r="G951">
        <f t="shared" si="73"/>
        <v>28.05820899999997</v>
      </c>
      <c r="H951">
        <f t="shared" si="74"/>
        <v>2.2201000000000057</v>
      </c>
    </row>
    <row r="952" spans="1:8" ht="16">
      <c r="A952" s="2">
        <v>951</v>
      </c>
      <c r="B952" s="2">
        <v>53</v>
      </c>
      <c r="C952" s="2">
        <v>68</v>
      </c>
      <c r="D952">
        <f t="shared" si="70"/>
        <v>2.296999999999997</v>
      </c>
      <c r="E952">
        <f t="shared" si="71"/>
        <v>7.509999999999998</v>
      </c>
      <c r="F952">
        <f t="shared" si="72"/>
        <v>17.250469999999972</v>
      </c>
      <c r="G952">
        <f t="shared" si="73"/>
        <v>5.2762089999999864</v>
      </c>
      <c r="H952">
        <f t="shared" si="74"/>
        <v>56.400099999999973</v>
      </c>
    </row>
    <row r="953" spans="1:8" ht="16">
      <c r="A953" s="2">
        <v>952</v>
      </c>
      <c r="B953" s="2">
        <v>26</v>
      </c>
      <c r="C953" s="2">
        <v>69</v>
      </c>
      <c r="D953">
        <f t="shared" si="70"/>
        <v>-24.703000000000003</v>
      </c>
      <c r="E953">
        <f t="shared" si="71"/>
        <v>8.509999999999998</v>
      </c>
      <c r="F953">
        <f t="shared" si="72"/>
        <v>-210.22252999999998</v>
      </c>
      <c r="G953">
        <f t="shared" si="73"/>
        <v>610.2382090000001</v>
      </c>
      <c r="H953">
        <f t="shared" si="74"/>
        <v>72.420099999999962</v>
      </c>
    </row>
    <row r="954" spans="1:8" ht="16">
      <c r="A954" s="2">
        <v>953</v>
      </c>
      <c r="B954" s="2">
        <v>50</v>
      </c>
      <c r="C954" s="2">
        <v>55</v>
      </c>
      <c r="D954">
        <f t="shared" si="70"/>
        <v>-0.70300000000000296</v>
      </c>
      <c r="E954">
        <f t="shared" si="71"/>
        <v>-5.490000000000002</v>
      </c>
      <c r="F954">
        <f t="shared" si="72"/>
        <v>3.8594700000000177</v>
      </c>
      <c r="G954">
        <f t="shared" si="73"/>
        <v>0.49420900000000417</v>
      </c>
      <c r="H954">
        <f t="shared" si="74"/>
        <v>30.140100000000022</v>
      </c>
    </row>
    <row r="955" spans="1:8" ht="16">
      <c r="A955" s="2">
        <v>954</v>
      </c>
      <c r="B955" s="2">
        <v>64</v>
      </c>
      <c r="C955" s="2">
        <v>59</v>
      </c>
      <c r="D955">
        <f t="shared" si="70"/>
        <v>13.296999999999997</v>
      </c>
      <c r="E955">
        <f t="shared" si="71"/>
        <v>-1.490000000000002</v>
      </c>
      <c r="F955">
        <f t="shared" si="72"/>
        <v>-19.812530000000024</v>
      </c>
      <c r="G955">
        <f t="shared" si="73"/>
        <v>176.81020899999993</v>
      </c>
      <c r="H955">
        <f t="shared" si="74"/>
        <v>2.2201000000000057</v>
      </c>
    </row>
    <row r="956" spans="1:8" ht="16">
      <c r="A956" s="2">
        <v>955</v>
      </c>
      <c r="B956" s="2">
        <v>63</v>
      </c>
      <c r="C956" s="2">
        <v>75</v>
      </c>
      <c r="D956">
        <f t="shared" si="70"/>
        <v>12.296999999999997</v>
      </c>
      <c r="E956">
        <f t="shared" si="71"/>
        <v>14.509999999999998</v>
      </c>
      <c r="F956">
        <f t="shared" si="72"/>
        <v>178.42946999999992</v>
      </c>
      <c r="G956">
        <f t="shared" si="73"/>
        <v>151.21620899999994</v>
      </c>
      <c r="H956">
        <f t="shared" si="74"/>
        <v>210.54009999999994</v>
      </c>
    </row>
    <row r="957" spans="1:8" ht="16">
      <c r="A957" s="2">
        <v>956</v>
      </c>
      <c r="B957" s="2">
        <v>59</v>
      </c>
      <c r="C957" s="2">
        <v>57</v>
      </c>
      <c r="D957">
        <f t="shared" si="70"/>
        <v>8.296999999999997</v>
      </c>
      <c r="E957">
        <f t="shared" si="71"/>
        <v>-3.490000000000002</v>
      </c>
      <c r="F957">
        <f t="shared" si="72"/>
        <v>-28.956530000000008</v>
      </c>
      <c r="G957">
        <f t="shared" si="73"/>
        <v>68.840208999999945</v>
      </c>
      <c r="H957">
        <f t="shared" si="74"/>
        <v>12.180100000000014</v>
      </c>
    </row>
    <row r="958" spans="1:8" ht="16">
      <c r="A958" s="2">
        <v>957</v>
      </c>
      <c r="B958" s="2">
        <v>56</v>
      </c>
      <c r="C958" s="2">
        <v>42</v>
      </c>
      <c r="D958">
        <f t="shared" si="70"/>
        <v>5.296999999999997</v>
      </c>
      <c r="E958">
        <f t="shared" si="71"/>
        <v>-18.490000000000002</v>
      </c>
      <c r="F958">
        <f t="shared" si="72"/>
        <v>-97.941529999999958</v>
      </c>
      <c r="G958">
        <f t="shared" si="73"/>
        <v>28.05820899999997</v>
      </c>
      <c r="H958">
        <f t="shared" si="74"/>
        <v>341.88010000000008</v>
      </c>
    </row>
    <row r="959" spans="1:8" ht="16">
      <c r="A959" s="2">
        <v>958</v>
      </c>
      <c r="B959" s="2">
        <v>62</v>
      </c>
      <c r="C959" s="2">
        <v>68</v>
      </c>
      <c r="D959">
        <f t="shared" si="70"/>
        <v>11.296999999999997</v>
      </c>
      <c r="E959">
        <f t="shared" si="71"/>
        <v>7.509999999999998</v>
      </c>
      <c r="F959">
        <f t="shared" si="72"/>
        <v>84.840469999999954</v>
      </c>
      <c r="G959">
        <f t="shared" si="73"/>
        <v>127.62220899999993</v>
      </c>
      <c r="H959">
        <f t="shared" si="74"/>
        <v>56.400099999999973</v>
      </c>
    </row>
    <row r="960" spans="1:8" ht="16">
      <c r="A960" s="2">
        <v>959</v>
      </c>
      <c r="B960" s="2">
        <v>50</v>
      </c>
      <c r="C960" s="2">
        <v>57</v>
      </c>
      <c r="D960">
        <f t="shared" si="70"/>
        <v>-0.70300000000000296</v>
      </c>
      <c r="E960">
        <f t="shared" si="71"/>
        <v>-3.490000000000002</v>
      </c>
      <c r="F960">
        <f t="shared" si="72"/>
        <v>2.4534700000000118</v>
      </c>
      <c r="G960">
        <f t="shared" si="73"/>
        <v>0.49420900000000417</v>
      </c>
      <c r="H960">
        <f t="shared" si="74"/>
        <v>12.180100000000014</v>
      </c>
    </row>
    <row r="961" spans="1:8" ht="16">
      <c r="A961" s="2">
        <v>960</v>
      </c>
      <c r="B961" s="2">
        <v>57</v>
      </c>
      <c r="C961" s="2">
        <v>58</v>
      </c>
      <c r="D961">
        <f t="shared" si="70"/>
        <v>6.296999999999997</v>
      </c>
      <c r="E961">
        <f t="shared" si="71"/>
        <v>-2.490000000000002</v>
      </c>
      <c r="F961">
        <f t="shared" si="72"/>
        <v>-15.679530000000005</v>
      </c>
      <c r="G961">
        <f t="shared" si="73"/>
        <v>39.652208999999964</v>
      </c>
      <c r="H961">
        <f t="shared" si="74"/>
        <v>6.2001000000000097</v>
      </c>
    </row>
    <row r="962" spans="1:8" ht="16">
      <c r="A962" s="2">
        <v>961</v>
      </c>
      <c r="B962" s="2">
        <v>56</v>
      </c>
      <c r="C962" s="2">
        <v>67</v>
      </c>
      <c r="D962">
        <f t="shared" si="70"/>
        <v>5.296999999999997</v>
      </c>
      <c r="E962">
        <f t="shared" si="71"/>
        <v>6.509999999999998</v>
      </c>
      <c r="F962">
        <f t="shared" si="72"/>
        <v>34.483469999999969</v>
      </c>
      <c r="G962">
        <f t="shared" si="73"/>
        <v>28.05820899999997</v>
      </c>
      <c r="H962">
        <f t="shared" si="74"/>
        <v>42.380099999999977</v>
      </c>
    </row>
    <row r="963" spans="1:8" ht="16">
      <c r="A963" s="2">
        <v>962</v>
      </c>
      <c r="B963" s="2">
        <v>45</v>
      </c>
      <c r="C963" s="2">
        <v>61</v>
      </c>
      <c r="D963">
        <f t="shared" ref="D963:D1001" si="75">B963-$K$2</f>
        <v>-5.703000000000003</v>
      </c>
      <c r="E963">
        <f t="shared" ref="E963:E1001" si="76">C963-$K$3</f>
        <v>0.50999999999999801</v>
      </c>
      <c r="F963">
        <f t="shared" ref="F963:F1001" si="77">D963*E963</f>
        <v>-2.9085299999999901</v>
      </c>
      <c r="G963">
        <f t="shared" ref="G963:G1001" si="78">D963^2</f>
        <v>32.524209000000035</v>
      </c>
      <c r="H963">
        <f t="shared" ref="H963:H1001" si="79">E963^2</f>
        <v>0.26009999999999794</v>
      </c>
    </row>
    <row r="964" spans="1:8" ht="16">
      <c r="A964" s="2">
        <v>963</v>
      </c>
      <c r="B964" s="2">
        <v>61</v>
      </c>
      <c r="C964" s="2">
        <v>64</v>
      </c>
      <c r="D964">
        <f t="shared" si="75"/>
        <v>10.296999999999997</v>
      </c>
      <c r="E964">
        <f t="shared" si="76"/>
        <v>3.509999999999998</v>
      </c>
      <c r="F964">
        <f t="shared" si="77"/>
        <v>36.142469999999967</v>
      </c>
      <c r="G964">
        <f t="shared" si="78"/>
        <v>106.02820899999993</v>
      </c>
      <c r="H964">
        <f t="shared" si="79"/>
        <v>12.320099999999986</v>
      </c>
    </row>
    <row r="965" spans="1:8" ht="16">
      <c r="A965" s="2">
        <v>964</v>
      </c>
      <c r="B965" s="2">
        <v>67</v>
      </c>
      <c r="C965" s="2">
        <v>61</v>
      </c>
      <c r="D965">
        <f t="shared" si="75"/>
        <v>16.296999999999997</v>
      </c>
      <c r="E965">
        <f t="shared" si="76"/>
        <v>0.50999999999999801</v>
      </c>
      <c r="F965">
        <f t="shared" si="77"/>
        <v>8.3114699999999662</v>
      </c>
      <c r="G965">
        <f t="shared" si="78"/>
        <v>265.59220899999991</v>
      </c>
      <c r="H965">
        <f t="shared" si="79"/>
        <v>0.26009999999999794</v>
      </c>
    </row>
    <row r="966" spans="1:8" ht="16">
      <c r="A966" s="2">
        <v>965</v>
      </c>
      <c r="B966" s="2">
        <v>56</v>
      </c>
      <c r="C966" s="2">
        <v>62</v>
      </c>
      <c r="D966">
        <f t="shared" si="75"/>
        <v>5.296999999999997</v>
      </c>
      <c r="E966">
        <f t="shared" si="76"/>
        <v>1.509999999999998</v>
      </c>
      <c r="F966">
        <f t="shared" si="77"/>
        <v>7.9984699999999851</v>
      </c>
      <c r="G966">
        <f t="shared" si="78"/>
        <v>28.05820899999997</v>
      </c>
      <c r="H966">
        <f t="shared" si="79"/>
        <v>2.2800999999999938</v>
      </c>
    </row>
    <row r="967" spans="1:8" ht="16">
      <c r="A967" s="2">
        <v>966</v>
      </c>
      <c r="B967" s="2">
        <v>62</v>
      </c>
      <c r="C967" s="2">
        <v>64</v>
      </c>
      <c r="D967">
        <f t="shared" si="75"/>
        <v>11.296999999999997</v>
      </c>
      <c r="E967">
        <f t="shared" si="76"/>
        <v>3.509999999999998</v>
      </c>
      <c r="F967">
        <f t="shared" si="77"/>
        <v>39.652469999999965</v>
      </c>
      <c r="G967">
        <f t="shared" si="78"/>
        <v>127.62220899999993</v>
      </c>
      <c r="H967">
        <f t="shared" si="79"/>
        <v>12.320099999999986</v>
      </c>
    </row>
    <row r="968" spans="1:8" ht="16">
      <c r="A968" s="2">
        <v>967</v>
      </c>
      <c r="B968" s="2">
        <v>50</v>
      </c>
      <c r="C968" s="2">
        <v>59</v>
      </c>
      <c r="D968">
        <f t="shared" si="75"/>
        <v>-0.70300000000000296</v>
      </c>
      <c r="E968">
        <f t="shared" si="76"/>
        <v>-1.490000000000002</v>
      </c>
      <c r="F968">
        <f t="shared" si="77"/>
        <v>1.0474700000000059</v>
      </c>
      <c r="G968">
        <f t="shared" si="78"/>
        <v>0.49420900000000417</v>
      </c>
      <c r="H968">
        <f t="shared" si="79"/>
        <v>2.2201000000000057</v>
      </c>
    </row>
    <row r="969" spans="1:8" ht="16">
      <c r="A969" s="2">
        <v>968</v>
      </c>
      <c r="B969" s="2">
        <v>55</v>
      </c>
      <c r="C969" s="2">
        <v>61</v>
      </c>
      <c r="D969">
        <f t="shared" si="75"/>
        <v>4.296999999999997</v>
      </c>
      <c r="E969">
        <f t="shared" si="76"/>
        <v>0.50999999999999801</v>
      </c>
      <c r="F969">
        <f t="shared" si="77"/>
        <v>2.19146999999999</v>
      </c>
      <c r="G969">
        <f t="shared" si="78"/>
        <v>18.464208999999975</v>
      </c>
      <c r="H969">
        <f t="shared" si="79"/>
        <v>0.26009999999999794</v>
      </c>
    </row>
    <row r="970" spans="1:8" ht="16">
      <c r="A970" s="2">
        <v>969</v>
      </c>
      <c r="B970" s="2">
        <v>53</v>
      </c>
      <c r="C970" s="2">
        <v>64</v>
      </c>
      <c r="D970">
        <f t="shared" si="75"/>
        <v>2.296999999999997</v>
      </c>
      <c r="E970">
        <f t="shared" si="76"/>
        <v>3.509999999999998</v>
      </c>
      <c r="F970">
        <f t="shared" si="77"/>
        <v>8.0624699999999851</v>
      </c>
      <c r="G970">
        <f t="shared" si="78"/>
        <v>5.2762089999999864</v>
      </c>
      <c r="H970">
        <f t="shared" si="79"/>
        <v>12.320099999999986</v>
      </c>
    </row>
    <row r="971" spans="1:8" ht="16">
      <c r="A971" s="2">
        <v>970</v>
      </c>
      <c r="B971" s="2">
        <v>50</v>
      </c>
      <c r="C971" s="2">
        <v>66</v>
      </c>
      <c r="D971">
        <f t="shared" si="75"/>
        <v>-0.70300000000000296</v>
      </c>
      <c r="E971">
        <f t="shared" si="76"/>
        <v>5.509999999999998</v>
      </c>
      <c r="F971">
        <f t="shared" si="77"/>
        <v>-3.8735300000000148</v>
      </c>
      <c r="G971">
        <f t="shared" si="78"/>
        <v>0.49420900000000417</v>
      </c>
      <c r="H971">
        <f t="shared" si="79"/>
        <v>30.360099999999978</v>
      </c>
    </row>
    <row r="972" spans="1:8" ht="16">
      <c r="A972" s="2">
        <v>971</v>
      </c>
      <c r="B972" s="2">
        <v>42</v>
      </c>
      <c r="C972" s="2">
        <v>63</v>
      </c>
      <c r="D972">
        <f t="shared" si="75"/>
        <v>-8.703000000000003</v>
      </c>
      <c r="E972">
        <f t="shared" si="76"/>
        <v>2.509999999999998</v>
      </c>
      <c r="F972">
        <f t="shared" si="77"/>
        <v>-21.844529999999992</v>
      </c>
      <c r="G972">
        <f t="shared" si="78"/>
        <v>75.742209000000045</v>
      </c>
      <c r="H972">
        <f t="shared" si="79"/>
        <v>6.3000999999999898</v>
      </c>
    </row>
    <row r="973" spans="1:8" ht="16">
      <c r="A973" s="2">
        <v>972</v>
      </c>
      <c r="B973" s="2">
        <v>53</v>
      </c>
      <c r="C973" s="2">
        <v>64</v>
      </c>
      <c r="D973">
        <f t="shared" si="75"/>
        <v>2.296999999999997</v>
      </c>
      <c r="E973">
        <f t="shared" si="76"/>
        <v>3.509999999999998</v>
      </c>
      <c r="F973">
        <f t="shared" si="77"/>
        <v>8.0624699999999851</v>
      </c>
      <c r="G973">
        <f t="shared" si="78"/>
        <v>5.2762089999999864</v>
      </c>
      <c r="H973">
        <f t="shared" si="79"/>
        <v>12.320099999999986</v>
      </c>
    </row>
    <row r="974" spans="1:8" ht="16">
      <c r="A974" s="2">
        <v>973</v>
      </c>
      <c r="B974" s="2">
        <v>39</v>
      </c>
      <c r="C974" s="2">
        <v>66</v>
      </c>
      <c r="D974">
        <f t="shared" si="75"/>
        <v>-11.703000000000003</v>
      </c>
      <c r="E974">
        <f t="shared" si="76"/>
        <v>5.509999999999998</v>
      </c>
      <c r="F974">
        <f t="shared" si="77"/>
        <v>-64.483529999999988</v>
      </c>
      <c r="G974">
        <f t="shared" si="78"/>
        <v>136.96020900000008</v>
      </c>
      <c r="H974">
        <f t="shared" si="79"/>
        <v>30.360099999999978</v>
      </c>
    </row>
    <row r="975" spans="1:8" ht="16">
      <c r="A975" s="2">
        <v>974</v>
      </c>
      <c r="B975" s="2">
        <v>66</v>
      </c>
      <c r="C975" s="2">
        <v>70</v>
      </c>
      <c r="D975">
        <f t="shared" si="75"/>
        <v>15.296999999999997</v>
      </c>
      <c r="E975">
        <f t="shared" si="76"/>
        <v>9.509999999999998</v>
      </c>
      <c r="F975">
        <f t="shared" si="77"/>
        <v>145.47446999999994</v>
      </c>
      <c r="G975">
        <f t="shared" si="78"/>
        <v>233.99820899999992</v>
      </c>
      <c r="H975">
        <f t="shared" si="79"/>
        <v>90.440099999999958</v>
      </c>
    </row>
    <row r="976" spans="1:8" ht="16">
      <c r="A976" s="2">
        <v>975</v>
      </c>
      <c r="B976" s="2">
        <v>36</v>
      </c>
      <c r="C976" s="2">
        <v>62</v>
      </c>
      <c r="D976">
        <f t="shared" si="75"/>
        <v>-14.703000000000003</v>
      </c>
      <c r="E976">
        <f t="shared" si="76"/>
        <v>1.509999999999998</v>
      </c>
      <c r="F976">
        <f t="shared" si="77"/>
        <v>-22.201529999999977</v>
      </c>
      <c r="G976">
        <f t="shared" si="78"/>
        <v>216.17820900000009</v>
      </c>
      <c r="H976">
        <f t="shared" si="79"/>
        <v>2.2800999999999938</v>
      </c>
    </row>
    <row r="977" spans="1:8" ht="16">
      <c r="A977" s="2">
        <v>976</v>
      </c>
      <c r="B977" s="2">
        <v>49</v>
      </c>
      <c r="C977" s="2">
        <v>63</v>
      </c>
      <c r="D977">
        <f t="shared" si="75"/>
        <v>-1.703000000000003</v>
      </c>
      <c r="E977">
        <f t="shared" si="76"/>
        <v>2.509999999999998</v>
      </c>
      <c r="F977">
        <f t="shared" si="77"/>
        <v>-4.2745300000000039</v>
      </c>
      <c r="G977">
        <f t="shared" si="78"/>
        <v>2.90020900000001</v>
      </c>
      <c r="H977">
        <f t="shared" si="79"/>
        <v>6.3000999999999898</v>
      </c>
    </row>
    <row r="978" spans="1:8" ht="16">
      <c r="A978" s="2">
        <v>977</v>
      </c>
      <c r="B978" s="2">
        <v>48</v>
      </c>
      <c r="C978" s="2">
        <v>65</v>
      </c>
      <c r="D978">
        <f t="shared" si="75"/>
        <v>-2.703000000000003</v>
      </c>
      <c r="E978">
        <f t="shared" si="76"/>
        <v>4.509999999999998</v>
      </c>
      <c r="F978">
        <f t="shared" si="77"/>
        <v>-12.190530000000008</v>
      </c>
      <c r="G978">
        <f t="shared" si="78"/>
        <v>7.3062090000000159</v>
      </c>
      <c r="H978">
        <f t="shared" si="79"/>
        <v>20.340099999999982</v>
      </c>
    </row>
    <row r="979" spans="1:8" ht="16">
      <c r="A979" s="2">
        <v>978</v>
      </c>
      <c r="B979" s="2">
        <v>59</v>
      </c>
      <c r="C979" s="2">
        <v>60</v>
      </c>
      <c r="D979">
        <f t="shared" si="75"/>
        <v>8.296999999999997</v>
      </c>
      <c r="E979">
        <f t="shared" si="76"/>
        <v>-0.49000000000000199</v>
      </c>
      <c r="F979">
        <f t="shared" si="77"/>
        <v>-4.065530000000015</v>
      </c>
      <c r="G979">
        <f t="shared" si="78"/>
        <v>68.840208999999945</v>
      </c>
      <c r="H979">
        <f t="shared" si="79"/>
        <v>0.24010000000000195</v>
      </c>
    </row>
    <row r="980" spans="1:8" ht="16">
      <c r="A980" s="2">
        <v>979</v>
      </c>
      <c r="B980" s="2">
        <v>44</v>
      </c>
      <c r="C980" s="2">
        <v>58</v>
      </c>
      <c r="D980">
        <f t="shared" si="75"/>
        <v>-6.703000000000003</v>
      </c>
      <c r="E980">
        <f t="shared" si="76"/>
        <v>-2.490000000000002</v>
      </c>
      <c r="F980">
        <f t="shared" si="77"/>
        <v>16.690470000000019</v>
      </c>
      <c r="G980">
        <f t="shared" si="78"/>
        <v>44.93020900000004</v>
      </c>
      <c r="H980">
        <f t="shared" si="79"/>
        <v>6.2001000000000097</v>
      </c>
    </row>
    <row r="981" spans="1:8" ht="16">
      <c r="A981" s="2">
        <v>980</v>
      </c>
      <c r="B981" s="2">
        <v>51</v>
      </c>
      <c r="C981" s="2">
        <v>79</v>
      </c>
      <c r="D981">
        <f t="shared" si="75"/>
        <v>0.29699999999999704</v>
      </c>
      <c r="E981">
        <f t="shared" si="76"/>
        <v>18.509999999999998</v>
      </c>
      <c r="F981">
        <f t="shared" si="77"/>
        <v>5.4974699999999448</v>
      </c>
      <c r="G981">
        <f t="shared" si="78"/>
        <v>8.8208999999998247E-2</v>
      </c>
      <c r="H981">
        <f t="shared" si="79"/>
        <v>342.62009999999992</v>
      </c>
    </row>
    <row r="982" spans="1:8" ht="16">
      <c r="A982" s="2">
        <v>981</v>
      </c>
      <c r="B982" s="2">
        <v>55</v>
      </c>
      <c r="C982" s="2">
        <v>63</v>
      </c>
      <c r="D982">
        <f t="shared" si="75"/>
        <v>4.296999999999997</v>
      </c>
      <c r="E982">
        <f t="shared" si="76"/>
        <v>2.509999999999998</v>
      </c>
      <c r="F982">
        <f t="shared" si="77"/>
        <v>10.785469999999984</v>
      </c>
      <c r="G982">
        <f t="shared" si="78"/>
        <v>18.464208999999975</v>
      </c>
      <c r="H982">
        <f t="shared" si="79"/>
        <v>6.3000999999999898</v>
      </c>
    </row>
    <row r="983" spans="1:8" ht="16">
      <c r="A983" s="2">
        <v>982</v>
      </c>
      <c r="B983" s="2">
        <v>48</v>
      </c>
      <c r="C983" s="2">
        <v>59</v>
      </c>
      <c r="D983">
        <f t="shared" si="75"/>
        <v>-2.703000000000003</v>
      </c>
      <c r="E983">
        <f t="shared" si="76"/>
        <v>-1.490000000000002</v>
      </c>
      <c r="F983">
        <f t="shared" si="77"/>
        <v>4.0274700000000099</v>
      </c>
      <c r="G983">
        <f t="shared" si="78"/>
        <v>7.3062090000000159</v>
      </c>
      <c r="H983">
        <f t="shared" si="79"/>
        <v>2.2201000000000057</v>
      </c>
    </row>
    <row r="984" spans="1:8" ht="16">
      <c r="A984" s="2">
        <v>983</v>
      </c>
      <c r="B984" s="2">
        <v>56</v>
      </c>
      <c r="C984" s="2">
        <v>44</v>
      </c>
      <c r="D984">
        <f t="shared" si="75"/>
        <v>5.296999999999997</v>
      </c>
      <c r="E984">
        <f t="shared" si="76"/>
        <v>-16.490000000000002</v>
      </c>
      <c r="F984">
        <f t="shared" si="77"/>
        <v>-87.347529999999963</v>
      </c>
      <c r="G984">
        <f t="shared" si="78"/>
        <v>28.05820899999997</v>
      </c>
      <c r="H984">
        <f t="shared" si="79"/>
        <v>271.92010000000005</v>
      </c>
    </row>
    <row r="985" spans="1:8" ht="16">
      <c r="A985" s="2">
        <v>984</v>
      </c>
      <c r="B985" s="2">
        <v>45</v>
      </c>
      <c r="C985" s="2">
        <v>48</v>
      </c>
      <c r="D985">
        <f t="shared" si="75"/>
        <v>-5.703000000000003</v>
      </c>
      <c r="E985">
        <f t="shared" si="76"/>
        <v>-12.490000000000002</v>
      </c>
      <c r="F985">
        <f t="shared" si="77"/>
        <v>71.230470000000054</v>
      </c>
      <c r="G985">
        <f t="shared" si="78"/>
        <v>32.524209000000035</v>
      </c>
      <c r="H985">
        <f t="shared" si="79"/>
        <v>156.00010000000006</v>
      </c>
    </row>
    <row r="986" spans="1:8" ht="16">
      <c r="A986" s="2">
        <v>985</v>
      </c>
      <c r="B986" s="2">
        <v>37</v>
      </c>
      <c r="C986" s="2">
        <v>38</v>
      </c>
      <c r="D986">
        <f t="shared" si="75"/>
        <v>-13.703000000000003</v>
      </c>
      <c r="E986">
        <f t="shared" si="76"/>
        <v>-22.490000000000002</v>
      </c>
      <c r="F986">
        <f t="shared" si="77"/>
        <v>308.18047000000007</v>
      </c>
      <c r="G986">
        <f t="shared" si="78"/>
        <v>187.77220900000009</v>
      </c>
      <c r="H986">
        <f t="shared" si="79"/>
        <v>505.8001000000001</v>
      </c>
    </row>
    <row r="987" spans="1:8" ht="16">
      <c r="A987" s="2">
        <v>986</v>
      </c>
      <c r="B987" s="2">
        <v>51</v>
      </c>
      <c r="C987" s="2">
        <v>53</v>
      </c>
      <c r="D987">
        <f t="shared" si="75"/>
        <v>0.29699999999999704</v>
      </c>
      <c r="E987">
        <f t="shared" si="76"/>
        <v>-7.490000000000002</v>
      </c>
      <c r="F987">
        <f t="shared" si="77"/>
        <v>-2.2245299999999784</v>
      </c>
      <c r="G987">
        <f t="shared" si="78"/>
        <v>8.8208999999998247E-2</v>
      </c>
      <c r="H987">
        <f t="shared" si="79"/>
        <v>56.100100000000033</v>
      </c>
    </row>
    <row r="988" spans="1:8" ht="16">
      <c r="A988" s="2">
        <v>987</v>
      </c>
      <c r="B988" s="2">
        <v>66</v>
      </c>
      <c r="C988" s="2">
        <v>73</v>
      </c>
      <c r="D988">
        <f t="shared" si="75"/>
        <v>15.296999999999997</v>
      </c>
      <c r="E988">
        <f t="shared" si="76"/>
        <v>12.509999999999998</v>
      </c>
      <c r="F988">
        <f t="shared" si="77"/>
        <v>191.36546999999993</v>
      </c>
      <c r="G988">
        <f t="shared" si="78"/>
        <v>233.99820899999992</v>
      </c>
      <c r="H988">
        <f t="shared" si="79"/>
        <v>156.50009999999995</v>
      </c>
    </row>
    <row r="989" spans="1:8" ht="16">
      <c r="A989" s="2">
        <v>988</v>
      </c>
      <c r="B989" s="2">
        <v>60</v>
      </c>
      <c r="C989" s="2">
        <v>65</v>
      </c>
      <c r="D989">
        <f t="shared" si="75"/>
        <v>9.296999999999997</v>
      </c>
      <c r="E989">
        <f t="shared" si="76"/>
        <v>4.509999999999998</v>
      </c>
      <c r="F989">
        <f t="shared" si="77"/>
        <v>41.929469999999966</v>
      </c>
      <c r="G989">
        <f t="shared" si="78"/>
        <v>86.434208999999939</v>
      </c>
      <c r="H989">
        <f t="shared" si="79"/>
        <v>20.340099999999982</v>
      </c>
    </row>
    <row r="990" spans="1:8" ht="16">
      <c r="A990" s="2">
        <v>989</v>
      </c>
      <c r="B990" s="2">
        <v>61</v>
      </c>
      <c r="C990" s="2">
        <v>45</v>
      </c>
      <c r="D990">
        <f t="shared" si="75"/>
        <v>10.296999999999997</v>
      </c>
      <c r="E990">
        <f t="shared" si="76"/>
        <v>-15.490000000000002</v>
      </c>
      <c r="F990">
        <f t="shared" si="77"/>
        <v>-159.50052999999997</v>
      </c>
      <c r="G990">
        <f t="shared" si="78"/>
        <v>106.02820899999993</v>
      </c>
      <c r="H990">
        <f t="shared" si="79"/>
        <v>239.94010000000006</v>
      </c>
    </row>
    <row r="991" spans="1:8" ht="16">
      <c r="A991" s="2">
        <v>990</v>
      </c>
      <c r="B991" s="2">
        <v>28</v>
      </c>
      <c r="C991" s="2">
        <v>67</v>
      </c>
      <c r="D991">
        <f t="shared" si="75"/>
        <v>-22.703000000000003</v>
      </c>
      <c r="E991">
        <f t="shared" si="76"/>
        <v>6.509999999999998</v>
      </c>
      <c r="F991">
        <f t="shared" si="77"/>
        <v>-147.79652999999996</v>
      </c>
      <c r="G991">
        <f t="shared" si="78"/>
        <v>515.42620900000009</v>
      </c>
      <c r="H991">
        <f t="shared" si="79"/>
        <v>42.380099999999977</v>
      </c>
    </row>
    <row r="992" spans="1:8" ht="16">
      <c r="A992" s="2">
        <v>991</v>
      </c>
      <c r="B992" s="2">
        <v>51</v>
      </c>
      <c r="C992" s="2">
        <v>63</v>
      </c>
      <c r="D992">
        <f t="shared" si="75"/>
        <v>0.29699999999999704</v>
      </c>
      <c r="E992">
        <f t="shared" si="76"/>
        <v>2.509999999999998</v>
      </c>
      <c r="F992">
        <f t="shared" si="77"/>
        <v>0.74546999999999197</v>
      </c>
      <c r="G992">
        <f t="shared" si="78"/>
        <v>8.8208999999998247E-2</v>
      </c>
      <c r="H992">
        <f t="shared" si="79"/>
        <v>6.3000999999999898</v>
      </c>
    </row>
    <row r="993" spans="1:8" ht="16">
      <c r="A993" s="2">
        <v>992</v>
      </c>
      <c r="B993" s="2">
        <v>57</v>
      </c>
      <c r="C993" s="2">
        <v>72</v>
      </c>
      <c r="D993">
        <f t="shared" si="75"/>
        <v>6.296999999999997</v>
      </c>
      <c r="E993">
        <f t="shared" si="76"/>
        <v>11.509999999999998</v>
      </c>
      <c r="F993">
        <f t="shared" si="77"/>
        <v>72.478469999999959</v>
      </c>
      <c r="G993">
        <f t="shared" si="78"/>
        <v>39.652208999999964</v>
      </c>
      <c r="H993">
        <f t="shared" si="79"/>
        <v>132.48009999999996</v>
      </c>
    </row>
    <row r="994" spans="1:8" ht="16">
      <c r="A994" s="2">
        <v>993</v>
      </c>
      <c r="B994" s="2">
        <v>54</v>
      </c>
      <c r="C994" s="2">
        <v>53</v>
      </c>
      <c r="D994">
        <f t="shared" si="75"/>
        <v>3.296999999999997</v>
      </c>
      <c r="E994">
        <f t="shared" si="76"/>
        <v>-7.490000000000002</v>
      </c>
      <c r="F994">
        <f t="shared" si="77"/>
        <v>-24.694529999999986</v>
      </c>
      <c r="G994">
        <f t="shared" si="78"/>
        <v>10.870208999999981</v>
      </c>
      <c r="H994">
        <f t="shared" si="79"/>
        <v>56.100100000000033</v>
      </c>
    </row>
    <row r="995" spans="1:8" ht="16">
      <c r="A995" s="2">
        <v>994</v>
      </c>
      <c r="B995" s="2">
        <v>43</v>
      </c>
      <c r="C995" s="2">
        <v>54</v>
      </c>
      <c r="D995">
        <f t="shared" si="75"/>
        <v>-7.703000000000003</v>
      </c>
      <c r="E995">
        <f t="shared" si="76"/>
        <v>-6.490000000000002</v>
      </c>
      <c r="F995">
        <f t="shared" si="77"/>
        <v>49.992470000000033</v>
      </c>
      <c r="G995">
        <f t="shared" si="78"/>
        <v>59.336209000000046</v>
      </c>
      <c r="H995">
        <f t="shared" si="79"/>
        <v>42.120100000000029</v>
      </c>
    </row>
    <row r="996" spans="1:8" ht="16">
      <c r="A996" s="2">
        <v>995</v>
      </c>
      <c r="B996" s="2">
        <v>70</v>
      </c>
      <c r="C996" s="2">
        <v>60</v>
      </c>
      <c r="D996">
        <f t="shared" si="75"/>
        <v>19.296999999999997</v>
      </c>
      <c r="E996">
        <f t="shared" si="76"/>
        <v>-0.49000000000000199</v>
      </c>
      <c r="F996">
        <f t="shared" si="77"/>
        <v>-9.4555300000000368</v>
      </c>
      <c r="G996">
        <f t="shared" si="78"/>
        <v>372.37420899999989</v>
      </c>
      <c r="H996">
        <f t="shared" si="79"/>
        <v>0.24010000000000195</v>
      </c>
    </row>
    <row r="997" spans="1:8" ht="16">
      <c r="A997" s="2">
        <v>996</v>
      </c>
      <c r="B997" s="2">
        <v>42</v>
      </c>
      <c r="C997" s="2">
        <v>72</v>
      </c>
      <c r="D997">
        <f t="shared" si="75"/>
        <v>-8.703000000000003</v>
      </c>
      <c r="E997">
        <f t="shared" si="76"/>
        <v>11.509999999999998</v>
      </c>
      <c r="F997">
        <f t="shared" si="77"/>
        <v>-100.17153000000002</v>
      </c>
      <c r="G997">
        <f t="shared" si="78"/>
        <v>75.742209000000045</v>
      </c>
      <c r="H997">
        <f t="shared" si="79"/>
        <v>132.48009999999996</v>
      </c>
    </row>
    <row r="998" spans="1:8" ht="16">
      <c r="A998" s="2">
        <v>997</v>
      </c>
      <c r="B998" s="2">
        <v>33</v>
      </c>
      <c r="C998" s="2">
        <v>65</v>
      </c>
      <c r="D998">
        <f t="shared" si="75"/>
        <v>-17.703000000000003</v>
      </c>
      <c r="E998">
        <f t="shared" si="76"/>
        <v>4.509999999999998</v>
      </c>
      <c r="F998">
        <f t="shared" si="77"/>
        <v>-79.840529999999973</v>
      </c>
      <c r="G998">
        <f t="shared" si="78"/>
        <v>313.39620900000011</v>
      </c>
      <c r="H998">
        <f t="shared" si="79"/>
        <v>20.340099999999982</v>
      </c>
    </row>
    <row r="999" spans="1:8" ht="16">
      <c r="A999" s="2">
        <v>998</v>
      </c>
      <c r="B999" s="2">
        <v>58</v>
      </c>
      <c r="C999" s="2">
        <v>68</v>
      </c>
      <c r="D999">
        <f t="shared" si="75"/>
        <v>7.296999999999997</v>
      </c>
      <c r="E999">
        <f t="shared" si="76"/>
        <v>7.509999999999998</v>
      </c>
      <c r="F999">
        <f t="shared" si="77"/>
        <v>54.800469999999962</v>
      </c>
      <c r="G999">
        <f t="shared" si="78"/>
        <v>53.246208999999958</v>
      </c>
      <c r="H999">
        <f t="shared" si="79"/>
        <v>56.400099999999973</v>
      </c>
    </row>
    <row r="1000" spans="1:8" ht="16">
      <c r="A1000" s="2">
        <v>999</v>
      </c>
      <c r="B1000" s="2">
        <v>56</v>
      </c>
      <c r="C1000" s="2">
        <v>55</v>
      </c>
      <c r="D1000">
        <f t="shared" si="75"/>
        <v>5.296999999999997</v>
      </c>
      <c r="E1000">
        <f t="shared" si="76"/>
        <v>-5.490000000000002</v>
      </c>
      <c r="F1000">
        <f t="shared" si="77"/>
        <v>-29.080529999999996</v>
      </c>
      <c r="G1000">
        <f t="shared" si="78"/>
        <v>28.05820899999997</v>
      </c>
      <c r="H1000">
        <f t="shared" si="79"/>
        <v>30.140100000000022</v>
      </c>
    </row>
    <row r="1001" spans="1:8" ht="16">
      <c r="A1001" s="2">
        <v>1000</v>
      </c>
      <c r="B1001" s="2">
        <v>62</v>
      </c>
      <c r="C1001" s="2">
        <v>45</v>
      </c>
      <c r="D1001">
        <f t="shared" si="75"/>
        <v>11.296999999999997</v>
      </c>
      <c r="E1001">
        <f t="shared" si="76"/>
        <v>-15.490000000000002</v>
      </c>
      <c r="F1001">
        <f t="shared" si="77"/>
        <v>-174.99052999999998</v>
      </c>
      <c r="G1001">
        <f t="shared" si="78"/>
        <v>127.62220899999993</v>
      </c>
      <c r="H1001">
        <f t="shared" si="79"/>
        <v>239.94010000000006</v>
      </c>
    </row>
  </sheetData>
  <mergeCells count="6">
    <mergeCell ref="I8:J8"/>
    <mergeCell ref="M2:T2"/>
    <mergeCell ref="I4:J4"/>
    <mergeCell ref="I5:J5"/>
    <mergeCell ref="I6:J6"/>
    <mergeCell ref="I7:J7"/>
  </mergeCells>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0712C-DCA0-400C-9302-9B8309B82C69}">
  <dimension ref="A1:J1001"/>
  <sheetViews>
    <sheetView workbookViewId="0">
      <selection activeCell="O16" sqref="O16"/>
    </sheetView>
  </sheetViews>
  <sheetFormatPr baseColWidth="10" defaultColWidth="8.83203125" defaultRowHeight="15"/>
  <cols>
    <col min="1" max="1" width="13.5" customWidth="1"/>
    <col min="2" max="2" width="13.33203125" customWidth="1"/>
    <col min="5" max="5" width="17.6640625" customWidth="1"/>
    <col min="6" max="6" width="14.33203125" customWidth="1"/>
    <col min="7" max="7" width="15.5" customWidth="1"/>
  </cols>
  <sheetData>
    <row r="1" spans="1:10" ht="34">
      <c r="A1" s="3" t="s">
        <v>215</v>
      </c>
      <c r="B1" s="3" t="s">
        <v>216</v>
      </c>
      <c r="C1" s="58" t="s">
        <v>205</v>
      </c>
      <c r="D1" s="58" t="s">
        <v>208</v>
      </c>
      <c r="E1" s="58" t="s">
        <v>206</v>
      </c>
      <c r="F1" s="58" t="s">
        <v>207</v>
      </c>
      <c r="G1" s="58" t="s">
        <v>209</v>
      </c>
    </row>
    <row r="2" spans="1:10" ht="16">
      <c r="A2" s="2">
        <v>29</v>
      </c>
      <c r="B2" s="2">
        <v>10.29</v>
      </c>
      <c r="C2">
        <f>A2-$J$2</f>
        <v>-21.703000000000003</v>
      </c>
      <c r="D2">
        <f>B2-$J$3</f>
        <v>2.2457999999999974</v>
      </c>
      <c r="E2">
        <f>C2*D2</f>
        <v>-48.740597399999949</v>
      </c>
      <c r="F2">
        <f>C2^2</f>
        <v>471.02020900000014</v>
      </c>
      <c r="G2">
        <f>D2^2</f>
        <v>5.0436176399999884</v>
      </c>
      <c r="I2" s="6" t="s">
        <v>217</v>
      </c>
      <c r="J2" s="6">
        <f>AVERAGE(A:A)</f>
        <v>50.703000000000003</v>
      </c>
    </row>
    <row r="3" spans="1:10" ht="16">
      <c r="A3" s="2">
        <v>46</v>
      </c>
      <c r="B3" s="2">
        <v>11.42</v>
      </c>
      <c r="C3">
        <f t="shared" ref="C3:C66" si="0">A3-$J$2</f>
        <v>-4.703000000000003</v>
      </c>
      <c r="D3">
        <f t="shared" ref="D3:D66" si="1">B3-$J$3</f>
        <v>3.3757999999999981</v>
      </c>
      <c r="E3">
        <f t="shared" ref="E3:E66" si="2">C3*D3</f>
        <v>-15.8763874</v>
      </c>
      <c r="F3">
        <f t="shared" ref="F3:F66" si="3">C3^2</f>
        <v>22.118209000000029</v>
      </c>
      <c r="G3">
        <f t="shared" ref="G3:G66" si="4">D3^2</f>
        <v>11.396025639999987</v>
      </c>
      <c r="I3" s="6" t="s">
        <v>218</v>
      </c>
      <c r="J3" s="6">
        <f>AVERAGE(B:B)</f>
        <v>8.0442000000000018</v>
      </c>
    </row>
    <row r="4" spans="1:10" ht="16">
      <c r="A4" s="2">
        <v>70</v>
      </c>
      <c r="B4" s="2">
        <v>5.63</v>
      </c>
      <c r="C4">
        <f t="shared" si="0"/>
        <v>19.296999999999997</v>
      </c>
      <c r="D4">
        <f t="shared" si="1"/>
        <v>-2.4142000000000019</v>
      </c>
      <c r="E4">
        <f t="shared" si="2"/>
        <v>-46.586817400000029</v>
      </c>
      <c r="F4">
        <f t="shared" si="3"/>
        <v>372.37420899999989</v>
      </c>
      <c r="G4">
        <f t="shared" si="4"/>
        <v>5.8283616400000096</v>
      </c>
    </row>
    <row r="5" spans="1:10" ht="16">
      <c r="A5" s="2">
        <v>46</v>
      </c>
      <c r="B5" s="2">
        <v>10.17</v>
      </c>
      <c r="C5">
        <f t="shared" si="0"/>
        <v>-4.703000000000003</v>
      </c>
      <c r="D5">
        <f t="shared" si="1"/>
        <v>2.1257999999999981</v>
      </c>
      <c r="E5">
        <f t="shared" si="2"/>
        <v>-9.9976373999999968</v>
      </c>
      <c r="F5">
        <f t="shared" si="3"/>
        <v>22.118209000000029</v>
      </c>
      <c r="G5">
        <f t="shared" si="4"/>
        <v>4.5190256399999917</v>
      </c>
      <c r="H5" s="91" t="s">
        <v>210</v>
      </c>
      <c r="I5" s="91"/>
      <c r="J5" s="6">
        <f>SUM(E2:E1001)</f>
        <v>-296.8925999999995</v>
      </c>
    </row>
    <row r="6" spans="1:10" ht="16">
      <c r="A6" s="2">
        <v>32</v>
      </c>
      <c r="B6" s="2">
        <v>10.6</v>
      </c>
      <c r="C6">
        <f t="shared" si="0"/>
        <v>-18.703000000000003</v>
      </c>
      <c r="D6">
        <f t="shared" si="1"/>
        <v>2.5557999999999979</v>
      </c>
      <c r="E6">
        <f t="shared" si="2"/>
        <v>-47.80112739999997</v>
      </c>
      <c r="F6">
        <f t="shared" si="3"/>
        <v>349.80220900000012</v>
      </c>
      <c r="G6">
        <f t="shared" si="4"/>
        <v>6.5321136399999888</v>
      </c>
      <c r="H6" s="91" t="s">
        <v>212</v>
      </c>
      <c r="I6" s="91"/>
      <c r="J6" s="6">
        <f>SUM(F2:F1001)</f>
        <v>102726.79099999985</v>
      </c>
    </row>
    <row r="7" spans="1:10" ht="16">
      <c r="A7" s="2">
        <v>65</v>
      </c>
      <c r="B7" s="2">
        <v>6.8</v>
      </c>
      <c r="C7">
        <f t="shared" si="0"/>
        <v>14.296999999999997</v>
      </c>
      <c r="D7">
        <f t="shared" si="1"/>
        <v>-1.244200000000002</v>
      </c>
      <c r="E7">
        <f t="shared" si="2"/>
        <v>-17.788327400000025</v>
      </c>
      <c r="F7">
        <f t="shared" si="3"/>
        <v>204.40420899999992</v>
      </c>
      <c r="G7">
        <f t="shared" si="4"/>
        <v>1.548033640000005</v>
      </c>
      <c r="H7" s="91" t="s">
        <v>211</v>
      </c>
      <c r="I7" s="91"/>
      <c r="J7" s="6">
        <f>SUM(G2:G1001)</f>
        <v>3928.093760000002</v>
      </c>
    </row>
    <row r="8" spans="1:10" ht="16">
      <c r="A8" s="2">
        <v>50</v>
      </c>
      <c r="B8" s="2">
        <v>5.25</v>
      </c>
      <c r="C8">
        <f t="shared" si="0"/>
        <v>-0.70300000000000296</v>
      </c>
      <c r="D8">
        <f t="shared" si="1"/>
        <v>-2.7942000000000018</v>
      </c>
      <c r="E8">
        <f t="shared" si="2"/>
        <v>1.9643226000000096</v>
      </c>
      <c r="F8">
        <f t="shared" si="3"/>
        <v>0.49420900000000417</v>
      </c>
      <c r="G8">
        <f t="shared" si="4"/>
        <v>7.8075536400000098</v>
      </c>
      <c r="H8" s="91" t="s">
        <v>213</v>
      </c>
      <c r="I8" s="91"/>
      <c r="J8" s="6">
        <f>J5/(SQRT(J6)*SQRT(J7))</f>
        <v>-1.4779733031763819E-2</v>
      </c>
    </row>
    <row r="9" spans="1:10" ht="16">
      <c r="A9" s="2">
        <v>74</v>
      </c>
      <c r="B9" s="2">
        <v>7.3</v>
      </c>
      <c r="C9">
        <f t="shared" si="0"/>
        <v>23.296999999999997</v>
      </c>
      <c r="D9">
        <f t="shared" si="1"/>
        <v>-0.74420000000000197</v>
      </c>
      <c r="E9">
        <f t="shared" si="2"/>
        <v>-17.337627400000045</v>
      </c>
      <c r="F9">
        <f t="shared" si="3"/>
        <v>542.75020899999981</v>
      </c>
      <c r="G9">
        <f t="shared" si="4"/>
        <v>0.5538336400000029</v>
      </c>
      <c r="H9" s="91" t="s">
        <v>214</v>
      </c>
      <c r="I9" s="91"/>
      <c r="J9" s="6">
        <f>CORREL(A:A,B:B)</f>
        <v>-1.4779733031763817E-2</v>
      </c>
    </row>
    <row r="10" spans="1:10" ht="16">
      <c r="A10" s="2">
        <v>46</v>
      </c>
      <c r="B10" s="2">
        <v>6.53</v>
      </c>
      <c r="C10">
        <f t="shared" si="0"/>
        <v>-4.703000000000003</v>
      </c>
      <c r="D10">
        <f t="shared" si="1"/>
        <v>-1.5142000000000015</v>
      </c>
      <c r="E10">
        <f t="shared" si="2"/>
        <v>7.1212826000000113</v>
      </c>
      <c r="F10">
        <f t="shared" si="3"/>
        <v>22.118209000000029</v>
      </c>
      <c r="G10">
        <f t="shared" si="4"/>
        <v>2.2928016400000049</v>
      </c>
    </row>
    <row r="11" spans="1:10" ht="16">
      <c r="A11" s="2">
        <v>57</v>
      </c>
      <c r="B11" s="2">
        <v>9.69</v>
      </c>
      <c r="C11">
        <f t="shared" si="0"/>
        <v>6.296999999999997</v>
      </c>
      <c r="D11">
        <f t="shared" si="1"/>
        <v>1.6457999999999977</v>
      </c>
      <c r="E11">
        <f t="shared" si="2"/>
        <v>10.363602599999981</v>
      </c>
      <c r="F11">
        <f t="shared" si="3"/>
        <v>39.652208999999964</v>
      </c>
      <c r="G11">
        <f t="shared" si="4"/>
        <v>2.7086576399999927</v>
      </c>
    </row>
    <row r="12" spans="1:10" ht="16">
      <c r="A12" s="2">
        <v>50</v>
      </c>
      <c r="B12" s="2">
        <v>6.74</v>
      </c>
      <c r="C12">
        <f t="shared" si="0"/>
        <v>-0.70300000000000296</v>
      </c>
      <c r="D12">
        <f t="shared" si="1"/>
        <v>-1.3042000000000016</v>
      </c>
      <c r="E12">
        <f t="shared" si="2"/>
        <v>0.91685260000000501</v>
      </c>
      <c r="F12">
        <f t="shared" si="3"/>
        <v>0.49420900000000417</v>
      </c>
      <c r="G12">
        <f t="shared" si="4"/>
        <v>1.700937640000004</v>
      </c>
    </row>
    <row r="13" spans="1:10" ht="16">
      <c r="A13" s="2">
        <v>58</v>
      </c>
      <c r="B13" s="2">
        <v>11.45</v>
      </c>
      <c r="C13">
        <f t="shared" si="0"/>
        <v>7.296999999999997</v>
      </c>
      <c r="D13">
        <f t="shared" si="1"/>
        <v>3.4057999999999975</v>
      </c>
      <c r="E13">
        <f t="shared" si="2"/>
        <v>24.852122599999973</v>
      </c>
      <c r="F13">
        <f t="shared" si="3"/>
        <v>53.246208999999958</v>
      </c>
      <c r="G13">
        <f t="shared" si="4"/>
        <v>11.599473639999983</v>
      </c>
    </row>
    <row r="14" spans="1:10" ht="16">
      <c r="A14" s="2">
        <v>60</v>
      </c>
      <c r="B14" s="2">
        <v>5.85</v>
      </c>
      <c r="C14">
        <f t="shared" si="0"/>
        <v>9.296999999999997</v>
      </c>
      <c r="D14">
        <f t="shared" si="1"/>
        <v>-2.1942000000000021</v>
      </c>
      <c r="E14">
        <f t="shared" si="2"/>
        <v>-20.399477400000013</v>
      </c>
      <c r="F14">
        <f t="shared" si="3"/>
        <v>86.434208999999939</v>
      </c>
      <c r="G14">
        <f t="shared" si="4"/>
        <v>4.8145136400000093</v>
      </c>
    </row>
    <row r="15" spans="1:10" ht="16">
      <c r="A15" s="2">
        <v>58</v>
      </c>
      <c r="B15" s="2">
        <v>7.68</v>
      </c>
      <c r="C15">
        <f t="shared" si="0"/>
        <v>7.296999999999997</v>
      </c>
      <c r="D15">
        <f t="shared" si="1"/>
        <v>-0.36420000000000208</v>
      </c>
      <c r="E15">
        <f t="shared" si="2"/>
        <v>-2.6575674000000142</v>
      </c>
      <c r="F15">
        <f t="shared" si="3"/>
        <v>53.246208999999958</v>
      </c>
      <c r="G15">
        <f t="shared" si="4"/>
        <v>0.1326416400000015</v>
      </c>
    </row>
    <row r="16" spans="1:10" ht="16">
      <c r="A16" s="2">
        <v>46</v>
      </c>
      <c r="B16" s="2">
        <v>7.69</v>
      </c>
      <c r="C16">
        <f t="shared" si="0"/>
        <v>-4.703000000000003</v>
      </c>
      <c r="D16">
        <f t="shared" si="1"/>
        <v>-0.3542000000000014</v>
      </c>
      <c r="E16">
        <f t="shared" si="2"/>
        <v>1.6658026000000077</v>
      </c>
      <c r="F16">
        <f t="shared" si="3"/>
        <v>22.118209000000029</v>
      </c>
      <c r="G16">
        <f t="shared" si="4"/>
        <v>0.12545764000000098</v>
      </c>
    </row>
    <row r="17" spans="1:7" ht="16">
      <c r="A17" s="2">
        <v>44</v>
      </c>
      <c r="B17" s="2">
        <v>7.88</v>
      </c>
      <c r="C17">
        <f t="shared" si="0"/>
        <v>-6.703000000000003</v>
      </c>
      <c r="D17">
        <f t="shared" si="1"/>
        <v>-0.1642000000000019</v>
      </c>
      <c r="E17">
        <f t="shared" si="2"/>
        <v>1.1006326000000133</v>
      </c>
      <c r="F17">
        <f t="shared" si="3"/>
        <v>44.93020900000004</v>
      </c>
      <c r="G17">
        <f t="shared" si="4"/>
        <v>2.6961640000000623E-2</v>
      </c>
    </row>
    <row r="18" spans="1:7" ht="16">
      <c r="A18" s="2">
        <v>66</v>
      </c>
      <c r="B18" s="2">
        <v>9.67</v>
      </c>
      <c r="C18">
        <f t="shared" si="0"/>
        <v>15.296999999999997</v>
      </c>
      <c r="D18">
        <f t="shared" si="1"/>
        <v>1.6257999999999981</v>
      </c>
      <c r="E18">
        <f t="shared" si="2"/>
        <v>24.869862599999966</v>
      </c>
      <c r="F18">
        <f t="shared" si="3"/>
        <v>233.99820899999992</v>
      </c>
      <c r="G18">
        <f t="shared" si="4"/>
        <v>2.643225639999994</v>
      </c>
    </row>
    <row r="19" spans="1:7" ht="16">
      <c r="A19" s="2">
        <v>61</v>
      </c>
      <c r="B19" s="2">
        <v>4.16</v>
      </c>
      <c r="C19">
        <f t="shared" si="0"/>
        <v>10.296999999999997</v>
      </c>
      <c r="D19">
        <f t="shared" si="1"/>
        <v>-3.8842000000000017</v>
      </c>
      <c r="E19">
        <f t="shared" si="2"/>
        <v>-39.995607400000004</v>
      </c>
      <c r="F19">
        <f t="shared" si="3"/>
        <v>106.02820899999993</v>
      </c>
      <c r="G19">
        <f t="shared" si="4"/>
        <v>15.087009640000012</v>
      </c>
    </row>
    <row r="20" spans="1:7" ht="16">
      <c r="A20" s="2">
        <v>55</v>
      </c>
      <c r="B20" s="2">
        <v>7.68</v>
      </c>
      <c r="C20">
        <f t="shared" si="0"/>
        <v>4.296999999999997</v>
      </c>
      <c r="D20">
        <f t="shared" si="1"/>
        <v>-0.36420000000000208</v>
      </c>
      <c r="E20">
        <f t="shared" si="2"/>
        <v>-1.5649674000000078</v>
      </c>
      <c r="F20">
        <f t="shared" si="3"/>
        <v>18.464208999999975</v>
      </c>
      <c r="G20">
        <f t="shared" si="4"/>
        <v>0.1326416400000015</v>
      </c>
    </row>
    <row r="21" spans="1:7" ht="16">
      <c r="A21" s="2">
        <v>42</v>
      </c>
      <c r="B21" s="2">
        <v>10.8</v>
      </c>
      <c r="C21">
        <f t="shared" si="0"/>
        <v>-8.703000000000003</v>
      </c>
      <c r="D21">
        <f t="shared" si="1"/>
        <v>2.7557999999999989</v>
      </c>
      <c r="E21">
        <f t="shared" si="2"/>
        <v>-23.983727399999999</v>
      </c>
      <c r="F21">
        <f t="shared" si="3"/>
        <v>75.742209000000045</v>
      </c>
      <c r="G21">
        <f t="shared" si="4"/>
        <v>7.5944336399999939</v>
      </c>
    </row>
    <row r="22" spans="1:7" ht="16">
      <c r="A22" s="2">
        <v>47</v>
      </c>
      <c r="B22" s="2">
        <v>6.89</v>
      </c>
      <c r="C22">
        <f t="shared" si="0"/>
        <v>-3.703000000000003</v>
      </c>
      <c r="D22">
        <f t="shared" si="1"/>
        <v>-1.1542000000000021</v>
      </c>
      <c r="E22">
        <f t="shared" si="2"/>
        <v>4.2740026000000109</v>
      </c>
      <c r="F22">
        <f t="shared" si="3"/>
        <v>13.712209000000023</v>
      </c>
      <c r="G22">
        <f t="shared" si="4"/>
        <v>1.3321776400000049</v>
      </c>
    </row>
    <row r="23" spans="1:7" ht="16">
      <c r="A23" s="2">
        <v>61</v>
      </c>
      <c r="B23" s="2">
        <v>8.01</v>
      </c>
      <c r="C23">
        <f t="shared" si="0"/>
        <v>10.296999999999997</v>
      </c>
      <c r="D23">
        <f t="shared" si="1"/>
        <v>-3.4200000000002007E-2</v>
      </c>
      <c r="E23">
        <f t="shared" si="2"/>
        <v>-0.35215740000002055</v>
      </c>
      <c r="F23">
        <f t="shared" si="3"/>
        <v>106.02820899999993</v>
      </c>
      <c r="G23">
        <f t="shared" si="4"/>
        <v>1.1696400000001373E-3</v>
      </c>
    </row>
    <row r="24" spans="1:7" ht="16">
      <c r="A24" s="2">
        <v>38</v>
      </c>
      <c r="B24" s="2">
        <v>9.36</v>
      </c>
      <c r="C24">
        <f t="shared" si="0"/>
        <v>-12.703000000000003</v>
      </c>
      <c r="D24">
        <f t="shared" si="1"/>
        <v>1.3157999999999976</v>
      </c>
      <c r="E24">
        <f t="shared" si="2"/>
        <v>-16.714607399999974</v>
      </c>
      <c r="F24">
        <f t="shared" si="3"/>
        <v>161.36620900000008</v>
      </c>
      <c r="G24">
        <f t="shared" si="4"/>
        <v>1.7313296399999938</v>
      </c>
    </row>
    <row r="25" spans="1:7" ht="16">
      <c r="A25" s="2">
        <v>56</v>
      </c>
      <c r="B25" s="2">
        <v>6.71</v>
      </c>
      <c r="C25">
        <f t="shared" si="0"/>
        <v>5.296999999999997</v>
      </c>
      <c r="D25">
        <f t="shared" si="1"/>
        <v>-1.3342000000000018</v>
      </c>
      <c r="E25">
        <f t="shared" si="2"/>
        <v>-7.0672574000000061</v>
      </c>
      <c r="F25">
        <f t="shared" si="3"/>
        <v>28.05820899999997</v>
      </c>
      <c r="G25">
        <f t="shared" si="4"/>
        <v>1.7800896400000048</v>
      </c>
    </row>
    <row r="26" spans="1:7" ht="16">
      <c r="A26" s="2">
        <v>52</v>
      </c>
      <c r="B26" s="2">
        <v>9.85</v>
      </c>
      <c r="C26">
        <f t="shared" si="0"/>
        <v>1.296999999999997</v>
      </c>
      <c r="D26">
        <f t="shared" si="1"/>
        <v>1.8057999999999979</v>
      </c>
      <c r="E26">
        <f t="shared" si="2"/>
        <v>2.3421225999999917</v>
      </c>
      <c r="F26">
        <f t="shared" si="3"/>
        <v>1.6822089999999923</v>
      </c>
      <c r="G26">
        <f t="shared" si="4"/>
        <v>3.2609136399999921</v>
      </c>
    </row>
    <row r="27" spans="1:7" ht="16">
      <c r="A27" s="2">
        <v>40</v>
      </c>
      <c r="B27" s="2">
        <v>6.82</v>
      </c>
      <c r="C27">
        <f t="shared" si="0"/>
        <v>-10.703000000000003</v>
      </c>
      <c r="D27">
        <f t="shared" si="1"/>
        <v>-1.2242000000000015</v>
      </c>
      <c r="E27">
        <f t="shared" si="2"/>
        <v>13.10261260000002</v>
      </c>
      <c r="F27">
        <f t="shared" si="3"/>
        <v>114.55420900000006</v>
      </c>
      <c r="G27">
        <f t="shared" si="4"/>
        <v>1.4986656400000038</v>
      </c>
    </row>
    <row r="28" spans="1:7" ht="16">
      <c r="A28" s="2">
        <v>69</v>
      </c>
      <c r="B28" s="2">
        <v>5.96</v>
      </c>
      <c r="C28">
        <f t="shared" si="0"/>
        <v>18.296999999999997</v>
      </c>
      <c r="D28">
        <f t="shared" si="1"/>
        <v>-2.0842000000000018</v>
      </c>
      <c r="E28">
        <f t="shared" si="2"/>
        <v>-38.134607400000029</v>
      </c>
      <c r="F28">
        <f t="shared" si="3"/>
        <v>334.7802089999999</v>
      </c>
      <c r="G28">
        <f t="shared" si="4"/>
        <v>4.3438896400000075</v>
      </c>
    </row>
    <row r="29" spans="1:7" ht="16">
      <c r="A29" s="2">
        <v>52</v>
      </c>
      <c r="B29" s="2">
        <v>8.36</v>
      </c>
      <c r="C29">
        <f t="shared" si="0"/>
        <v>1.296999999999997</v>
      </c>
      <c r="D29">
        <f t="shared" si="1"/>
        <v>0.31579999999999764</v>
      </c>
      <c r="E29">
        <f t="shared" si="2"/>
        <v>0.40959259999999598</v>
      </c>
      <c r="F29">
        <f t="shared" si="3"/>
        <v>1.6822089999999923</v>
      </c>
      <c r="G29">
        <f t="shared" si="4"/>
        <v>9.9729639999998509E-2</v>
      </c>
    </row>
    <row r="30" spans="1:7" ht="16">
      <c r="A30" s="2">
        <v>36</v>
      </c>
      <c r="B30" s="2">
        <v>9.43</v>
      </c>
      <c r="C30">
        <f t="shared" si="0"/>
        <v>-14.703000000000003</v>
      </c>
      <c r="D30">
        <f t="shared" si="1"/>
        <v>1.3857999999999979</v>
      </c>
      <c r="E30">
        <f t="shared" si="2"/>
        <v>-20.375417399999975</v>
      </c>
      <c r="F30">
        <f t="shared" si="3"/>
        <v>216.17820900000009</v>
      </c>
      <c r="G30">
        <f t="shared" si="4"/>
        <v>1.9204416399999942</v>
      </c>
    </row>
    <row r="31" spans="1:7" ht="16">
      <c r="A31" s="2">
        <v>56</v>
      </c>
      <c r="B31" s="2">
        <v>5.5</v>
      </c>
      <c r="C31">
        <f t="shared" si="0"/>
        <v>5.296999999999997</v>
      </c>
      <c r="D31">
        <f t="shared" si="1"/>
        <v>-2.5442000000000018</v>
      </c>
      <c r="E31">
        <f t="shared" si="2"/>
        <v>-13.476627400000002</v>
      </c>
      <c r="F31">
        <f t="shared" si="3"/>
        <v>28.05820899999997</v>
      </c>
      <c r="G31">
        <f t="shared" si="4"/>
        <v>6.4729536400000089</v>
      </c>
    </row>
    <row r="32" spans="1:7" ht="16">
      <c r="A32" s="2">
        <v>45</v>
      </c>
      <c r="B32" s="2">
        <v>6.97</v>
      </c>
      <c r="C32">
        <f t="shared" si="0"/>
        <v>-5.703000000000003</v>
      </c>
      <c r="D32">
        <f t="shared" si="1"/>
        <v>-1.074200000000002</v>
      </c>
      <c r="E32">
        <f t="shared" si="2"/>
        <v>6.1261626000000149</v>
      </c>
      <c r="F32">
        <f t="shared" si="3"/>
        <v>32.524209000000035</v>
      </c>
      <c r="G32">
        <f t="shared" si="4"/>
        <v>1.1539056400000043</v>
      </c>
    </row>
    <row r="33" spans="1:7" ht="16">
      <c r="A33" s="2">
        <v>49</v>
      </c>
      <c r="B33" s="2">
        <v>8.73</v>
      </c>
      <c r="C33">
        <f t="shared" si="0"/>
        <v>-1.703000000000003</v>
      </c>
      <c r="D33">
        <f t="shared" si="1"/>
        <v>0.68579999999999863</v>
      </c>
      <c r="E33">
        <f t="shared" si="2"/>
        <v>-1.1679173999999997</v>
      </c>
      <c r="F33">
        <f t="shared" si="3"/>
        <v>2.90020900000001</v>
      </c>
      <c r="G33">
        <f t="shared" si="4"/>
        <v>0.4703216399999981</v>
      </c>
    </row>
    <row r="34" spans="1:7" ht="16">
      <c r="A34" s="2">
        <v>51</v>
      </c>
      <c r="B34" s="2">
        <v>6.08</v>
      </c>
      <c r="C34">
        <f t="shared" si="0"/>
        <v>0.29699999999999704</v>
      </c>
      <c r="D34">
        <f t="shared" si="1"/>
        <v>-1.9642000000000017</v>
      </c>
      <c r="E34">
        <f t="shared" si="2"/>
        <v>-0.58336739999999465</v>
      </c>
      <c r="F34">
        <f t="shared" si="3"/>
        <v>8.8208999999998247E-2</v>
      </c>
      <c r="G34">
        <f t="shared" si="4"/>
        <v>3.8580816400000066</v>
      </c>
    </row>
    <row r="35" spans="1:7" ht="16">
      <c r="A35" s="2">
        <v>49</v>
      </c>
      <c r="B35" s="2">
        <v>6.53</v>
      </c>
      <c r="C35">
        <f t="shared" si="0"/>
        <v>-1.703000000000003</v>
      </c>
      <c r="D35">
        <f t="shared" si="1"/>
        <v>-1.5142000000000015</v>
      </c>
      <c r="E35">
        <f t="shared" si="2"/>
        <v>2.5786826000000072</v>
      </c>
      <c r="F35">
        <f t="shared" si="3"/>
        <v>2.90020900000001</v>
      </c>
      <c r="G35">
        <f t="shared" si="4"/>
        <v>2.2928016400000049</v>
      </c>
    </row>
    <row r="36" spans="1:7" ht="16">
      <c r="A36" s="2">
        <v>54</v>
      </c>
      <c r="B36" s="2">
        <v>5.92</v>
      </c>
      <c r="C36">
        <f t="shared" si="0"/>
        <v>3.296999999999997</v>
      </c>
      <c r="D36">
        <f t="shared" si="1"/>
        <v>-2.1242000000000019</v>
      </c>
      <c r="E36">
        <f t="shared" si="2"/>
        <v>-7.0034874</v>
      </c>
      <c r="F36">
        <f t="shared" si="3"/>
        <v>10.870208999999981</v>
      </c>
      <c r="G36">
        <f t="shared" si="4"/>
        <v>4.5122256400000076</v>
      </c>
    </row>
    <row r="37" spans="1:7" ht="16">
      <c r="A37" s="2">
        <v>34</v>
      </c>
      <c r="B37" s="2">
        <v>8.7200000000000006</v>
      </c>
      <c r="C37">
        <f t="shared" si="0"/>
        <v>-16.703000000000003</v>
      </c>
      <c r="D37">
        <f t="shared" si="1"/>
        <v>0.67579999999999885</v>
      </c>
      <c r="E37">
        <f t="shared" si="2"/>
        <v>-11.287887399999983</v>
      </c>
      <c r="F37">
        <f t="shared" si="3"/>
        <v>278.99020900000011</v>
      </c>
      <c r="G37">
        <f t="shared" si="4"/>
        <v>0.45670563999999841</v>
      </c>
    </row>
    <row r="38" spans="1:7" ht="16">
      <c r="A38" s="2">
        <v>57</v>
      </c>
      <c r="B38" s="2">
        <v>7.35</v>
      </c>
      <c r="C38">
        <f t="shared" si="0"/>
        <v>6.296999999999997</v>
      </c>
      <c r="D38">
        <f t="shared" si="1"/>
        <v>-0.69420000000000215</v>
      </c>
      <c r="E38">
        <f t="shared" si="2"/>
        <v>-4.3713774000000116</v>
      </c>
      <c r="F38">
        <f t="shared" si="3"/>
        <v>39.652208999999964</v>
      </c>
      <c r="G38">
        <f t="shared" si="4"/>
        <v>0.48191364000000297</v>
      </c>
    </row>
    <row r="39" spans="1:7" ht="16">
      <c r="A39" s="2">
        <v>63</v>
      </c>
      <c r="B39" s="2">
        <v>6.35</v>
      </c>
      <c r="C39">
        <f t="shared" si="0"/>
        <v>12.296999999999997</v>
      </c>
      <c r="D39">
        <f t="shared" si="1"/>
        <v>-1.6942000000000021</v>
      </c>
      <c r="E39">
        <f t="shared" si="2"/>
        <v>-20.833577400000021</v>
      </c>
      <c r="F39">
        <f t="shared" si="3"/>
        <v>151.21620899999994</v>
      </c>
      <c r="G39">
        <f t="shared" si="4"/>
        <v>2.8703136400000071</v>
      </c>
    </row>
    <row r="40" spans="1:7" ht="16">
      <c r="A40" s="2">
        <v>42</v>
      </c>
      <c r="B40" s="2">
        <v>8.1199999999999992</v>
      </c>
      <c r="C40">
        <f t="shared" si="0"/>
        <v>-8.703000000000003</v>
      </c>
      <c r="D40">
        <f t="shared" si="1"/>
        <v>7.5799999999997425E-2</v>
      </c>
      <c r="E40">
        <f t="shared" si="2"/>
        <v>-0.65968739999997783</v>
      </c>
      <c r="F40">
        <f t="shared" si="3"/>
        <v>75.742209000000045</v>
      </c>
      <c r="G40">
        <f t="shared" si="4"/>
        <v>5.7456399999996095E-3</v>
      </c>
    </row>
    <row r="41" spans="1:7" ht="16">
      <c r="A41" s="2">
        <v>59</v>
      </c>
      <c r="B41" s="2">
        <v>6.04</v>
      </c>
      <c r="C41">
        <f t="shared" si="0"/>
        <v>8.296999999999997</v>
      </c>
      <c r="D41">
        <f t="shared" si="1"/>
        <v>-2.0042000000000018</v>
      </c>
      <c r="E41">
        <f t="shared" si="2"/>
        <v>-16.628847400000009</v>
      </c>
      <c r="F41">
        <f t="shared" si="3"/>
        <v>68.840208999999945</v>
      </c>
      <c r="G41">
        <f t="shared" si="4"/>
        <v>4.0168176400000073</v>
      </c>
    </row>
    <row r="42" spans="1:7" ht="16">
      <c r="A42" s="2">
        <v>50</v>
      </c>
      <c r="B42" s="2">
        <v>6.14</v>
      </c>
      <c r="C42">
        <f t="shared" si="0"/>
        <v>-0.70300000000000296</v>
      </c>
      <c r="D42">
        <f t="shared" si="1"/>
        <v>-1.9042000000000021</v>
      </c>
      <c r="E42">
        <f t="shared" si="2"/>
        <v>1.3386526000000072</v>
      </c>
      <c r="F42">
        <f t="shared" si="3"/>
        <v>0.49420900000000417</v>
      </c>
      <c r="G42">
        <f t="shared" si="4"/>
        <v>3.6259776400000079</v>
      </c>
    </row>
    <row r="43" spans="1:7" ht="16">
      <c r="A43" s="2">
        <v>45</v>
      </c>
      <c r="B43" s="2">
        <v>9.32</v>
      </c>
      <c r="C43">
        <f t="shared" si="0"/>
        <v>-5.703000000000003</v>
      </c>
      <c r="D43">
        <f t="shared" si="1"/>
        <v>1.2757999999999985</v>
      </c>
      <c r="E43">
        <f t="shared" si="2"/>
        <v>-7.2758873999999949</v>
      </c>
      <c r="F43">
        <f t="shared" si="3"/>
        <v>32.524209000000035</v>
      </c>
      <c r="G43">
        <f t="shared" si="4"/>
        <v>1.6276656399999962</v>
      </c>
    </row>
    <row r="44" spans="1:7" ht="16">
      <c r="A44" s="2">
        <v>38</v>
      </c>
      <c r="B44" s="2">
        <v>7.32</v>
      </c>
      <c r="C44">
        <f t="shared" si="0"/>
        <v>-12.703000000000003</v>
      </c>
      <c r="D44">
        <f t="shared" si="1"/>
        <v>-0.72420000000000151</v>
      </c>
      <c r="E44">
        <f t="shared" si="2"/>
        <v>9.1995126000000216</v>
      </c>
      <c r="F44">
        <f t="shared" si="3"/>
        <v>161.36620900000008</v>
      </c>
      <c r="G44">
        <f t="shared" si="4"/>
        <v>0.52446564000000218</v>
      </c>
    </row>
    <row r="45" spans="1:7" ht="16">
      <c r="A45" s="2">
        <v>56</v>
      </c>
      <c r="B45" s="2">
        <v>7.42</v>
      </c>
      <c r="C45">
        <f t="shared" si="0"/>
        <v>5.296999999999997</v>
      </c>
      <c r="D45">
        <f t="shared" si="1"/>
        <v>-0.62420000000000186</v>
      </c>
      <c r="E45">
        <f t="shared" si="2"/>
        <v>-3.3063874000000082</v>
      </c>
      <c r="F45">
        <f t="shared" si="3"/>
        <v>28.05820899999997</v>
      </c>
      <c r="G45">
        <f t="shared" si="4"/>
        <v>0.38962564000000233</v>
      </c>
    </row>
    <row r="46" spans="1:7" ht="16">
      <c r="A46" s="2">
        <v>41</v>
      </c>
      <c r="B46" s="2">
        <v>5.69</v>
      </c>
      <c r="C46">
        <f t="shared" si="0"/>
        <v>-9.703000000000003</v>
      </c>
      <c r="D46">
        <f t="shared" si="1"/>
        <v>-2.3542000000000014</v>
      </c>
      <c r="E46">
        <f t="shared" si="2"/>
        <v>22.84280260000002</v>
      </c>
      <c r="F46">
        <f t="shared" si="3"/>
        <v>94.148209000000051</v>
      </c>
      <c r="G46">
        <f t="shared" si="4"/>
        <v>5.542257640000007</v>
      </c>
    </row>
    <row r="47" spans="1:7" ht="16">
      <c r="A47" s="2">
        <v>59</v>
      </c>
      <c r="B47" s="2">
        <v>10.58</v>
      </c>
      <c r="C47">
        <f t="shared" si="0"/>
        <v>8.296999999999997</v>
      </c>
      <c r="D47">
        <f t="shared" si="1"/>
        <v>2.5357999999999983</v>
      </c>
      <c r="E47">
        <f t="shared" si="2"/>
        <v>21.03953259999998</v>
      </c>
      <c r="F47">
        <f t="shared" si="3"/>
        <v>68.840208999999945</v>
      </c>
      <c r="G47">
        <f t="shared" si="4"/>
        <v>6.4302816399999916</v>
      </c>
    </row>
    <row r="48" spans="1:7" ht="16">
      <c r="A48" s="2">
        <v>70</v>
      </c>
      <c r="B48" s="2">
        <v>6.07</v>
      </c>
      <c r="C48">
        <f t="shared" si="0"/>
        <v>19.296999999999997</v>
      </c>
      <c r="D48">
        <f t="shared" si="1"/>
        <v>-1.9742000000000015</v>
      </c>
      <c r="E48">
        <f t="shared" si="2"/>
        <v>-38.096137400000025</v>
      </c>
      <c r="F48">
        <f t="shared" si="3"/>
        <v>372.37420899999989</v>
      </c>
      <c r="G48">
        <f t="shared" si="4"/>
        <v>3.8974656400000058</v>
      </c>
    </row>
    <row r="49" spans="1:7" ht="16">
      <c r="A49" s="2">
        <v>46</v>
      </c>
      <c r="B49" s="2">
        <v>5.77</v>
      </c>
      <c r="C49">
        <f t="shared" si="0"/>
        <v>-4.703000000000003</v>
      </c>
      <c r="D49">
        <f t="shared" si="1"/>
        <v>-2.2742000000000022</v>
      </c>
      <c r="E49">
        <f t="shared" si="2"/>
        <v>10.695562600000017</v>
      </c>
      <c r="F49">
        <f t="shared" si="3"/>
        <v>22.118209000000029</v>
      </c>
      <c r="G49">
        <f t="shared" si="4"/>
        <v>5.1719856400000097</v>
      </c>
    </row>
    <row r="50" spans="1:7" ht="16">
      <c r="A50" s="2">
        <v>52</v>
      </c>
      <c r="B50" s="2">
        <v>10.039999999999999</v>
      </c>
      <c r="C50">
        <f t="shared" si="0"/>
        <v>1.296999999999997</v>
      </c>
      <c r="D50">
        <f t="shared" si="1"/>
        <v>1.9957999999999974</v>
      </c>
      <c r="E50">
        <f t="shared" si="2"/>
        <v>2.5885525999999905</v>
      </c>
      <c r="F50">
        <f t="shared" si="3"/>
        <v>1.6822089999999923</v>
      </c>
      <c r="G50">
        <f t="shared" si="4"/>
        <v>3.9832176399999892</v>
      </c>
    </row>
    <row r="51" spans="1:7" ht="16">
      <c r="A51" s="2">
        <v>59</v>
      </c>
      <c r="B51" s="2">
        <v>7.19</v>
      </c>
      <c r="C51">
        <f t="shared" si="0"/>
        <v>8.296999999999997</v>
      </c>
      <c r="D51">
        <f t="shared" si="1"/>
        <v>-0.8542000000000014</v>
      </c>
      <c r="E51">
        <f t="shared" si="2"/>
        <v>-7.0872974000000095</v>
      </c>
      <c r="F51">
        <f t="shared" si="3"/>
        <v>68.840208999999945</v>
      </c>
      <c r="G51">
        <f t="shared" si="4"/>
        <v>0.72965764000000244</v>
      </c>
    </row>
    <row r="52" spans="1:7" ht="16">
      <c r="A52" s="2">
        <v>38</v>
      </c>
      <c r="B52" s="2">
        <v>7.18</v>
      </c>
      <c r="C52">
        <f t="shared" si="0"/>
        <v>-12.703000000000003</v>
      </c>
      <c r="D52">
        <f t="shared" si="1"/>
        <v>-0.86420000000000208</v>
      </c>
      <c r="E52">
        <f t="shared" si="2"/>
        <v>10.977932600000029</v>
      </c>
      <c r="F52">
        <f t="shared" si="3"/>
        <v>161.36620900000008</v>
      </c>
      <c r="G52">
        <f t="shared" si="4"/>
        <v>0.74684164000000364</v>
      </c>
    </row>
    <row r="53" spans="1:7" ht="16">
      <c r="A53" s="2">
        <v>44</v>
      </c>
      <c r="B53" s="2">
        <v>8.5500000000000007</v>
      </c>
      <c r="C53">
        <f t="shared" si="0"/>
        <v>-6.703000000000003</v>
      </c>
      <c r="D53">
        <f t="shared" si="1"/>
        <v>0.50579999999999892</v>
      </c>
      <c r="E53">
        <f t="shared" si="2"/>
        <v>-3.3903773999999944</v>
      </c>
      <c r="F53">
        <f t="shared" si="3"/>
        <v>44.93020900000004</v>
      </c>
      <c r="G53">
        <f t="shared" si="4"/>
        <v>0.25583363999999892</v>
      </c>
    </row>
    <row r="54" spans="1:7" ht="16">
      <c r="A54" s="2">
        <v>61</v>
      </c>
      <c r="B54" s="2">
        <v>8.86</v>
      </c>
      <c r="C54">
        <f t="shared" si="0"/>
        <v>10.296999999999997</v>
      </c>
      <c r="D54">
        <f t="shared" si="1"/>
        <v>0.81579999999999764</v>
      </c>
      <c r="E54">
        <f t="shared" si="2"/>
        <v>8.4002925999999736</v>
      </c>
      <c r="F54">
        <f t="shared" si="3"/>
        <v>106.02820899999993</v>
      </c>
      <c r="G54">
        <f t="shared" si="4"/>
        <v>0.66552963999999615</v>
      </c>
    </row>
    <row r="55" spans="1:7" ht="16">
      <c r="A55" s="2">
        <v>42</v>
      </c>
      <c r="B55" s="2">
        <v>9.8000000000000007</v>
      </c>
      <c r="C55">
        <f t="shared" si="0"/>
        <v>-8.703000000000003</v>
      </c>
      <c r="D55">
        <f t="shared" si="1"/>
        <v>1.7557999999999989</v>
      </c>
      <c r="E55">
        <f t="shared" si="2"/>
        <v>-15.280727399999996</v>
      </c>
      <c r="F55">
        <f t="shared" si="3"/>
        <v>75.742209000000045</v>
      </c>
      <c r="G55">
        <f t="shared" si="4"/>
        <v>3.082833639999996</v>
      </c>
    </row>
    <row r="56" spans="1:7" ht="16">
      <c r="A56" s="2">
        <v>57</v>
      </c>
      <c r="B56" s="2">
        <v>7.08</v>
      </c>
      <c r="C56">
        <f t="shared" si="0"/>
        <v>6.296999999999997</v>
      </c>
      <c r="D56">
        <f t="shared" si="1"/>
        <v>-0.96420000000000172</v>
      </c>
      <c r="E56">
        <f t="shared" si="2"/>
        <v>-6.0715674000000082</v>
      </c>
      <c r="F56">
        <f t="shared" si="3"/>
        <v>39.652208999999964</v>
      </c>
      <c r="G56">
        <f t="shared" si="4"/>
        <v>0.92968164000000331</v>
      </c>
    </row>
    <row r="57" spans="1:7" ht="16">
      <c r="A57" s="2">
        <v>40</v>
      </c>
      <c r="B57" s="2">
        <v>10.62</v>
      </c>
      <c r="C57">
        <f t="shared" si="0"/>
        <v>-10.703000000000003</v>
      </c>
      <c r="D57">
        <f t="shared" si="1"/>
        <v>2.5757999999999974</v>
      </c>
      <c r="E57">
        <f t="shared" si="2"/>
        <v>-27.56878739999998</v>
      </c>
      <c r="F57">
        <f t="shared" si="3"/>
        <v>114.55420900000006</v>
      </c>
      <c r="G57">
        <f t="shared" si="4"/>
        <v>6.6347456399999869</v>
      </c>
    </row>
    <row r="58" spans="1:7" ht="16">
      <c r="A58" s="2">
        <v>67</v>
      </c>
      <c r="B58" s="2">
        <v>4.09</v>
      </c>
      <c r="C58">
        <f t="shared" si="0"/>
        <v>16.296999999999997</v>
      </c>
      <c r="D58">
        <f t="shared" si="1"/>
        <v>-3.9542000000000019</v>
      </c>
      <c r="E58">
        <f t="shared" si="2"/>
        <v>-64.44159740000002</v>
      </c>
      <c r="F58">
        <f t="shared" si="3"/>
        <v>265.59220899999991</v>
      </c>
      <c r="G58">
        <f t="shared" si="4"/>
        <v>15.635697640000016</v>
      </c>
    </row>
    <row r="59" spans="1:7" ht="16">
      <c r="A59" s="2">
        <v>57</v>
      </c>
      <c r="B59" s="2">
        <v>10.69</v>
      </c>
      <c r="C59">
        <f t="shared" si="0"/>
        <v>6.296999999999997</v>
      </c>
      <c r="D59">
        <f t="shared" si="1"/>
        <v>2.6457999999999977</v>
      </c>
      <c r="E59">
        <f t="shared" si="2"/>
        <v>16.660602599999979</v>
      </c>
      <c r="F59">
        <f t="shared" si="3"/>
        <v>39.652208999999964</v>
      </c>
      <c r="G59">
        <f t="shared" si="4"/>
        <v>7.0002576399999876</v>
      </c>
    </row>
    <row r="60" spans="1:7" ht="16">
      <c r="A60" s="2">
        <v>65</v>
      </c>
      <c r="B60" s="2">
        <v>6.39</v>
      </c>
      <c r="C60">
        <f t="shared" si="0"/>
        <v>14.296999999999997</v>
      </c>
      <c r="D60">
        <f t="shared" si="1"/>
        <v>-1.6542000000000021</v>
      </c>
      <c r="E60">
        <f t="shared" si="2"/>
        <v>-23.650097400000025</v>
      </c>
      <c r="F60">
        <f t="shared" si="3"/>
        <v>204.40420899999992</v>
      </c>
      <c r="G60">
        <f t="shared" si="4"/>
        <v>2.7363776400000068</v>
      </c>
    </row>
    <row r="61" spans="1:7" ht="16">
      <c r="A61" s="2">
        <v>57</v>
      </c>
      <c r="B61" s="2">
        <v>7.56</v>
      </c>
      <c r="C61">
        <f t="shared" si="0"/>
        <v>6.296999999999997</v>
      </c>
      <c r="D61">
        <f t="shared" si="1"/>
        <v>-0.48420000000000218</v>
      </c>
      <c r="E61">
        <f t="shared" si="2"/>
        <v>-3.0490074000000122</v>
      </c>
      <c r="F61">
        <f t="shared" si="3"/>
        <v>39.652208999999964</v>
      </c>
      <c r="G61">
        <f t="shared" si="4"/>
        <v>0.23444964000000212</v>
      </c>
    </row>
    <row r="62" spans="1:7" ht="16">
      <c r="A62" s="2">
        <v>61</v>
      </c>
      <c r="B62" s="2">
        <v>4.97</v>
      </c>
      <c r="C62">
        <f t="shared" si="0"/>
        <v>10.296999999999997</v>
      </c>
      <c r="D62">
        <f t="shared" si="1"/>
        <v>-3.074200000000002</v>
      </c>
      <c r="E62">
        <f t="shared" si="2"/>
        <v>-31.655037400000012</v>
      </c>
      <c r="F62">
        <f t="shared" si="3"/>
        <v>106.02820899999993</v>
      </c>
      <c r="G62">
        <f t="shared" si="4"/>
        <v>9.4507056400000131</v>
      </c>
    </row>
    <row r="63" spans="1:7" ht="16">
      <c r="A63" s="2">
        <v>42</v>
      </c>
      <c r="B63" s="2">
        <v>10.09</v>
      </c>
      <c r="C63">
        <f t="shared" si="0"/>
        <v>-8.703000000000003</v>
      </c>
      <c r="D63">
        <f t="shared" si="1"/>
        <v>2.0457999999999981</v>
      </c>
      <c r="E63">
        <f t="shared" si="2"/>
        <v>-17.804597399999988</v>
      </c>
      <c r="F63">
        <f t="shared" si="3"/>
        <v>75.742209000000045</v>
      </c>
      <c r="G63">
        <f t="shared" si="4"/>
        <v>4.1852976399999919</v>
      </c>
    </row>
    <row r="64" spans="1:7" ht="16">
      <c r="A64" s="2">
        <v>63</v>
      </c>
      <c r="B64" s="2">
        <v>8.43</v>
      </c>
      <c r="C64">
        <f t="shared" si="0"/>
        <v>12.296999999999997</v>
      </c>
      <c r="D64">
        <f t="shared" si="1"/>
        <v>0.38579999999999792</v>
      </c>
      <c r="E64">
        <f t="shared" si="2"/>
        <v>4.7441825999999736</v>
      </c>
      <c r="F64">
        <f t="shared" si="3"/>
        <v>151.21620899999994</v>
      </c>
      <c r="G64">
        <f t="shared" si="4"/>
        <v>0.14884163999999839</v>
      </c>
    </row>
    <row r="65" spans="1:7" ht="16">
      <c r="A65" s="2">
        <v>62</v>
      </c>
      <c r="B65" s="2">
        <v>5.85</v>
      </c>
      <c r="C65">
        <f t="shared" si="0"/>
        <v>11.296999999999997</v>
      </c>
      <c r="D65">
        <f t="shared" si="1"/>
        <v>-2.1942000000000021</v>
      </c>
      <c r="E65">
        <f t="shared" si="2"/>
        <v>-24.787877400000017</v>
      </c>
      <c r="F65">
        <f t="shared" si="3"/>
        <v>127.62220899999993</v>
      </c>
      <c r="G65">
        <f t="shared" si="4"/>
        <v>4.8145136400000093</v>
      </c>
    </row>
    <row r="66" spans="1:7" ht="16">
      <c r="A66" s="2">
        <v>58</v>
      </c>
      <c r="B66" s="2">
        <v>7.48</v>
      </c>
      <c r="C66">
        <f t="shared" si="0"/>
        <v>7.296999999999997</v>
      </c>
      <c r="D66">
        <f t="shared" si="1"/>
        <v>-0.56420000000000137</v>
      </c>
      <c r="E66">
        <f t="shared" si="2"/>
        <v>-4.116967400000008</v>
      </c>
      <c r="F66">
        <f t="shared" si="3"/>
        <v>53.246208999999958</v>
      </c>
      <c r="G66">
        <f t="shared" si="4"/>
        <v>0.31832164000000152</v>
      </c>
    </row>
    <row r="67" spans="1:7" ht="16">
      <c r="A67" s="2">
        <v>47</v>
      </c>
      <c r="B67" s="2">
        <v>11.7</v>
      </c>
      <c r="C67">
        <f t="shared" ref="C67:C130" si="5">A67-$J$2</f>
        <v>-3.703000000000003</v>
      </c>
      <c r="D67">
        <f t="shared" ref="D67:D130" si="6">B67-$J$3</f>
        <v>3.6557999999999975</v>
      </c>
      <c r="E67">
        <f t="shared" ref="E67:E130" si="7">C67*D67</f>
        <v>-13.537427400000002</v>
      </c>
      <c r="F67">
        <f t="shared" ref="F67:F130" si="8">C67^2</f>
        <v>13.712209000000023</v>
      </c>
      <c r="G67">
        <f t="shared" ref="G67:G130" si="9">D67^2</f>
        <v>13.364873639999981</v>
      </c>
    </row>
    <row r="68" spans="1:7" ht="16">
      <c r="A68" s="2">
        <v>58</v>
      </c>
      <c r="B68" s="2">
        <v>10.18</v>
      </c>
      <c r="C68">
        <f t="shared" si="5"/>
        <v>7.296999999999997</v>
      </c>
      <c r="D68">
        <f t="shared" si="6"/>
        <v>2.1357999999999979</v>
      </c>
      <c r="E68">
        <f t="shared" si="7"/>
        <v>15.584932599999979</v>
      </c>
      <c r="F68">
        <f t="shared" si="8"/>
        <v>53.246208999999958</v>
      </c>
      <c r="G68">
        <f t="shared" si="9"/>
        <v>4.5616416399999915</v>
      </c>
    </row>
    <row r="69" spans="1:7" ht="16">
      <c r="A69" s="2">
        <v>62</v>
      </c>
      <c r="B69" s="2">
        <v>11.17</v>
      </c>
      <c r="C69">
        <f t="shared" si="5"/>
        <v>11.296999999999997</v>
      </c>
      <c r="D69">
        <f t="shared" si="6"/>
        <v>3.1257999999999981</v>
      </c>
      <c r="E69">
        <f t="shared" si="7"/>
        <v>35.312162599999972</v>
      </c>
      <c r="F69">
        <f t="shared" si="8"/>
        <v>127.62220899999993</v>
      </c>
      <c r="G69">
        <f t="shared" si="9"/>
        <v>9.770625639999988</v>
      </c>
    </row>
    <row r="70" spans="1:7" ht="16">
      <c r="A70" s="2">
        <v>39</v>
      </c>
      <c r="B70" s="2">
        <v>6.1</v>
      </c>
      <c r="C70">
        <f t="shared" si="5"/>
        <v>-11.703000000000003</v>
      </c>
      <c r="D70">
        <f t="shared" si="6"/>
        <v>-1.9442000000000021</v>
      </c>
      <c r="E70">
        <f t="shared" si="7"/>
        <v>22.752972600000032</v>
      </c>
      <c r="F70">
        <f t="shared" si="8"/>
        <v>136.96020900000008</v>
      </c>
      <c r="G70">
        <f t="shared" si="9"/>
        <v>3.7799136400000082</v>
      </c>
    </row>
    <row r="71" spans="1:7" ht="16">
      <c r="A71" s="2">
        <v>34</v>
      </c>
      <c r="B71" s="2">
        <v>9.25</v>
      </c>
      <c r="C71">
        <f t="shared" si="5"/>
        <v>-16.703000000000003</v>
      </c>
      <c r="D71">
        <f t="shared" si="6"/>
        <v>1.2057999999999982</v>
      </c>
      <c r="E71">
        <f t="shared" si="7"/>
        <v>-20.140477399999973</v>
      </c>
      <c r="F71">
        <f t="shared" si="8"/>
        <v>278.99020900000011</v>
      </c>
      <c r="G71">
        <f t="shared" si="9"/>
        <v>1.4539536399999957</v>
      </c>
    </row>
    <row r="72" spans="1:7" ht="16">
      <c r="A72" s="2">
        <v>43</v>
      </c>
      <c r="B72" s="2">
        <v>10.79</v>
      </c>
      <c r="C72">
        <f t="shared" si="5"/>
        <v>-7.703000000000003</v>
      </c>
      <c r="D72">
        <f t="shared" si="6"/>
        <v>2.7457999999999974</v>
      </c>
      <c r="E72">
        <f t="shared" si="7"/>
        <v>-21.150897399999987</v>
      </c>
      <c r="F72">
        <f t="shared" si="8"/>
        <v>59.336209000000046</v>
      </c>
      <c r="G72">
        <f t="shared" si="9"/>
        <v>7.5394176399999857</v>
      </c>
    </row>
    <row r="73" spans="1:7" ht="16">
      <c r="A73" s="2">
        <v>46</v>
      </c>
      <c r="B73" s="2">
        <v>7.38</v>
      </c>
      <c r="C73">
        <f t="shared" si="5"/>
        <v>-4.703000000000003</v>
      </c>
      <c r="D73">
        <f t="shared" si="6"/>
        <v>-0.6642000000000019</v>
      </c>
      <c r="E73">
        <f t="shared" si="7"/>
        <v>3.123732600000011</v>
      </c>
      <c r="F73">
        <f t="shared" si="8"/>
        <v>22.118209000000029</v>
      </c>
      <c r="G73">
        <f t="shared" si="9"/>
        <v>0.44116164000000252</v>
      </c>
    </row>
    <row r="74" spans="1:7" ht="16">
      <c r="A74" s="2">
        <v>43</v>
      </c>
      <c r="B74" s="2">
        <v>7.92</v>
      </c>
      <c r="C74">
        <f t="shared" si="5"/>
        <v>-7.703000000000003</v>
      </c>
      <c r="D74">
        <f t="shared" si="6"/>
        <v>-0.12420000000000186</v>
      </c>
      <c r="E74">
        <f t="shared" si="7"/>
        <v>0.95671260000001468</v>
      </c>
      <c r="F74">
        <f t="shared" si="8"/>
        <v>59.336209000000046</v>
      </c>
      <c r="G74">
        <f t="shared" si="9"/>
        <v>1.5425640000000462E-2</v>
      </c>
    </row>
    <row r="75" spans="1:7" ht="16">
      <c r="A75" s="2">
        <v>53</v>
      </c>
      <c r="B75" s="2">
        <v>8.19</v>
      </c>
      <c r="C75">
        <f t="shared" si="5"/>
        <v>2.296999999999997</v>
      </c>
      <c r="D75">
        <f t="shared" si="6"/>
        <v>0.14579999999999771</v>
      </c>
      <c r="E75">
        <f t="shared" si="7"/>
        <v>0.33490259999999433</v>
      </c>
      <c r="F75">
        <f t="shared" si="8"/>
        <v>5.2762089999999864</v>
      </c>
      <c r="G75">
        <f t="shared" si="9"/>
        <v>2.1257639999999332E-2</v>
      </c>
    </row>
    <row r="76" spans="1:7" ht="16">
      <c r="A76" s="2">
        <v>33</v>
      </c>
      <c r="B76" s="2">
        <v>9.31</v>
      </c>
      <c r="C76">
        <f t="shared" si="5"/>
        <v>-17.703000000000003</v>
      </c>
      <c r="D76">
        <f t="shared" si="6"/>
        <v>1.2657999999999987</v>
      </c>
      <c r="E76">
        <f t="shared" si="7"/>
        <v>-22.408457399999982</v>
      </c>
      <c r="F76">
        <f t="shared" si="8"/>
        <v>313.39620900000011</v>
      </c>
      <c r="G76">
        <f t="shared" si="9"/>
        <v>1.6022496399999968</v>
      </c>
    </row>
    <row r="77" spans="1:7" ht="16">
      <c r="A77" s="2">
        <v>55</v>
      </c>
      <c r="B77" s="2">
        <v>6.96</v>
      </c>
      <c r="C77">
        <f t="shared" si="5"/>
        <v>4.296999999999997</v>
      </c>
      <c r="D77">
        <f t="shared" si="6"/>
        <v>-1.0842000000000018</v>
      </c>
      <c r="E77">
        <f t="shared" si="7"/>
        <v>-4.658807400000005</v>
      </c>
      <c r="F77">
        <f t="shared" si="8"/>
        <v>18.464208999999975</v>
      </c>
      <c r="G77">
        <f t="shared" si="9"/>
        <v>1.1754896400000039</v>
      </c>
    </row>
    <row r="78" spans="1:7" ht="16">
      <c r="A78" s="2">
        <v>45</v>
      </c>
      <c r="B78" s="2">
        <v>8.5</v>
      </c>
      <c r="C78">
        <f t="shared" si="5"/>
        <v>-5.703000000000003</v>
      </c>
      <c r="D78">
        <f t="shared" si="6"/>
        <v>0.45579999999999821</v>
      </c>
      <c r="E78">
        <f t="shared" si="7"/>
        <v>-2.5994273999999913</v>
      </c>
      <c r="F78">
        <f t="shared" si="8"/>
        <v>32.524209000000035</v>
      </c>
      <c r="G78">
        <f t="shared" si="9"/>
        <v>0.20775363999999835</v>
      </c>
    </row>
    <row r="79" spans="1:7" ht="16">
      <c r="A79" s="2">
        <v>58</v>
      </c>
      <c r="B79" s="2">
        <v>9.0299999999999994</v>
      </c>
      <c r="C79">
        <f t="shared" si="5"/>
        <v>7.296999999999997</v>
      </c>
      <c r="D79">
        <f t="shared" si="6"/>
        <v>0.98579999999999757</v>
      </c>
      <c r="E79">
        <f t="shared" si="7"/>
        <v>7.1933825999999792</v>
      </c>
      <c r="F79">
        <f t="shared" si="8"/>
        <v>53.246208999999958</v>
      </c>
      <c r="G79">
        <f t="shared" si="9"/>
        <v>0.97180163999999525</v>
      </c>
    </row>
    <row r="80" spans="1:7" ht="16">
      <c r="A80" s="2">
        <v>37</v>
      </c>
      <c r="B80" s="2">
        <v>9.39</v>
      </c>
      <c r="C80">
        <f t="shared" si="5"/>
        <v>-13.703000000000003</v>
      </c>
      <c r="D80">
        <f t="shared" si="6"/>
        <v>1.3457999999999988</v>
      </c>
      <c r="E80">
        <f t="shared" si="7"/>
        <v>-18.441497399999989</v>
      </c>
      <c r="F80">
        <f t="shared" si="8"/>
        <v>187.77220900000009</v>
      </c>
      <c r="G80">
        <f t="shared" si="9"/>
        <v>1.8111776399999968</v>
      </c>
    </row>
    <row r="81" spans="1:7" ht="16">
      <c r="A81" s="2">
        <v>40</v>
      </c>
      <c r="B81" s="2">
        <v>4.8899999999999997</v>
      </c>
      <c r="C81">
        <f t="shared" si="5"/>
        <v>-10.703000000000003</v>
      </c>
      <c r="D81">
        <f t="shared" si="6"/>
        <v>-3.1542000000000021</v>
      </c>
      <c r="E81">
        <f t="shared" si="7"/>
        <v>33.75940260000003</v>
      </c>
      <c r="F81">
        <f t="shared" si="8"/>
        <v>114.55420900000006</v>
      </c>
      <c r="G81">
        <f t="shared" si="9"/>
        <v>9.9489776400000132</v>
      </c>
    </row>
    <row r="82" spans="1:7" ht="16">
      <c r="A82" s="2">
        <v>64</v>
      </c>
      <c r="B82" s="2">
        <v>10.48</v>
      </c>
      <c r="C82">
        <f t="shared" si="5"/>
        <v>13.296999999999997</v>
      </c>
      <c r="D82">
        <f t="shared" si="6"/>
        <v>2.4357999999999986</v>
      </c>
      <c r="E82">
        <f t="shared" si="7"/>
        <v>32.388832599999972</v>
      </c>
      <c r="F82">
        <f t="shared" si="8"/>
        <v>176.81020899999993</v>
      </c>
      <c r="G82">
        <f t="shared" si="9"/>
        <v>5.9331216399999933</v>
      </c>
    </row>
    <row r="83" spans="1:7" ht="16">
      <c r="A83" s="2">
        <v>51</v>
      </c>
      <c r="B83" s="2">
        <v>8.31</v>
      </c>
      <c r="C83">
        <f t="shared" si="5"/>
        <v>0.29699999999999704</v>
      </c>
      <c r="D83">
        <f t="shared" si="6"/>
        <v>0.2657999999999987</v>
      </c>
      <c r="E83">
        <f t="shared" si="7"/>
        <v>7.8942599999998836E-2</v>
      </c>
      <c r="F83">
        <f t="shared" si="8"/>
        <v>8.8208999999998247E-2</v>
      </c>
      <c r="G83">
        <f t="shared" si="9"/>
        <v>7.0649639999999306E-2</v>
      </c>
    </row>
    <row r="84" spans="1:7" ht="16">
      <c r="A84" s="2">
        <v>36</v>
      </c>
      <c r="B84" s="2">
        <v>7.5</v>
      </c>
      <c r="C84">
        <f t="shared" si="5"/>
        <v>-14.703000000000003</v>
      </c>
      <c r="D84">
        <f t="shared" si="6"/>
        <v>-0.54420000000000179</v>
      </c>
      <c r="E84">
        <f t="shared" si="7"/>
        <v>8.0013726000000283</v>
      </c>
      <c r="F84">
        <f t="shared" si="8"/>
        <v>216.17820900000009</v>
      </c>
      <c r="G84">
        <f t="shared" si="9"/>
        <v>0.29615364000000194</v>
      </c>
    </row>
    <row r="85" spans="1:7" ht="16">
      <c r="A85" s="2">
        <v>52</v>
      </c>
      <c r="B85" s="2">
        <v>7.64</v>
      </c>
      <c r="C85">
        <f t="shared" si="5"/>
        <v>1.296999999999997</v>
      </c>
      <c r="D85">
        <f t="shared" si="6"/>
        <v>-0.40420000000000211</v>
      </c>
      <c r="E85">
        <f t="shared" si="7"/>
        <v>-0.52424740000000158</v>
      </c>
      <c r="F85">
        <f t="shared" si="8"/>
        <v>1.6822089999999923</v>
      </c>
      <c r="G85">
        <f t="shared" si="9"/>
        <v>0.16337764000000171</v>
      </c>
    </row>
    <row r="86" spans="1:7" ht="16">
      <c r="A86" s="2">
        <v>36</v>
      </c>
      <c r="B86" s="2">
        <v>10.19</v>
      </c>
      <c r="C86">
        <f t="shared" si="5"/>
        <v>-14.703000000000003</v>
      </c>
      <c r="D86">
        <f t="shared" si="6"/>
        <v>2.1457999999999977</v>
      </c>
      <c r="E86">
        <f t="shared" si="7"/>
        <v>-31.549697399999971</v>
      </c>
      <c r="F86">
        <f t="shared" si="8"/>
        <v>216.17820900000009</v>
      </c>
      <c r="G86">
        <f t="shared" si="9"/>
        <v>4.6044576399999899</v>
      </c>
    </row>
    <row r="87" spans="1:7" ht="16">
      <c r="A87" s="2">
        <v>33</v>
      </c>
      <c r="B87" s="2">
        <v>8.1999999999999993</v>
      </c>
      <c r="C87">
        <f t="shared" si="5"/>
        <v>-17.703000000000003</v>
      </c>
      <c r="D87">
        <f t="shared" si="6"/>
        <v>0.1557999999999975</v>
      </c>
      <c r="E87">
        <f t="shared" si="7"/>
        <v>-2.7581273999999563</v>
      </c>
      <c r="F87">
        <f t="shared" si="8"/>
        <v>313.39620900000011</v>
      </c>
      <c r="G87">
        <f t="shared" si="9"/>
        <v>2.4273639999999218E-2</v>
      </c>
    </row>
    <row r="88" spans="1:7" ht="16">
      <c r="A88" s="2">
        <v>57</v>
      </c>
      <c r="B88" s="2">
        <v>4.49</v>
      </c>
      <c r="C88">
        <f t="shared" si="5"/>
        <v>6.296999999999997</v>
      </c>
      <c r="D88">
        <f t="shared" si="6"/>
        <v>-3.5542000000000016</v>
      </c>
      <c r="E88">
        <f t="shared" si="7"/>
        <v>-22.380797399999999</v>
      </c>
      <c r="F88">
        <f t="shared" si="8"/>
        <v>39.652208999999964</v>
      </c>
      <c r="G88">
        <f t="shared" si="9"/>
        <v>12.632337640000012</v>
      </c>
    </row>
    <row r="89" spans="1:7" ht="16">
      <c r="A89" s="2">
        <v>53</v>
      </c>
      <c r="B89" s="2">
        <v>6.76</v>
      </c>
      <c r="C89">
        <f t="shared" si="5"/>
        <v>2.296999999999997</v>
      </c>
      <c r="D89">
        <f t="shared" si="6"/>
        <v>-1.284200000000002</v>
      </c>
      <c r="E89">
        <f t="shared" si="7"/>
        <v>-2.949807400000001</v>
      </c>
      <c r="F89">
        <f t="shared" si="8"/>
        <v>5.2762089999999864</v>
      </c>
      <c r="G89">
        <f t="shared" si="9"/>
        <v>1.6491696400000051</v>
      </c>
    </row>
    <row r="90" spans="1:7" ht="16">
      <c r="A90" s="2">
        <v>47</v>
      </c>
      <c r="B90" s="2">
        <v>12.99</v>
      </c>
      <c r="C90">
        <f t="shared" si="5"/>
        <v>-3.703000000000003</v>
      </c>
      <c r="D90">
        <f t="shared" si="6"/>
        <v>4.9457999999999984</v>
      </c>
      <c r="E90">
        <f t="shared" si="7"/>
        <v>-18.314297400000008</v>
      </c>
      <c r="F90">
        <f t="shared" si="8"/>
        <v>13.712209000000023</v>
      </c>
      <c r="G90">
        <f t="shared" si="9"/>
        <v>24.460937639999983</v>
      </c>
    </row>
    <row r="91" spans="1:7" ht="16">
      <c r="A91" s="2">
        <v>44</v>
      </c>
      <c r="B91" s="2">
        <v>8.9600000000000009</v>
      </c>
      <c r="C91">
        <f t="shared" si="5"/>
        <v>-6.703000000000003</v>
      </c>
      <c r="D91">
        <f t="shared" si="6"/>
        <v>0.91579999999999906</v>
      </c>
      <c r="E91">
        <f t="shared" si="7"/>
        <v>-6.1386073999999962</v>
      </c>
      <c r="F91">
        <f t="shared" si="8"/>
        <v>44.93020900000004</v>
      </c>
      <c r="G91">
        <f t="shared" si="9"/>
        <v>0.83868963999999824</v>
      </c>
    </row>
    <row r="92" spans="1:7" ht="16">
      <c r="A92" s="2">
        <v>35</v>
      </c>
      <c r="B92" s="2">
        <v>9.61</v>
      </c>
      <c r="C92">
        <f t="shared" si="5"/>
        <v>-15.703000000000003</v>
      </c>
      <c r="D92">
        <f t="shared" si="6"/>
        <v>1.5657999999999976</v>
      </c>
      <c r="E92">
        <f t="shared" si="7"/>
        <v>-24.587757399999969</v>
      </c>
      <c r="F92">
        <f t="shared" si="8"/>
        <v>246.5842090000001</v>
      </c>
      <c r="G92">
        <f t="shared" si="9"/>
        <v>2.4517296399999924</v>
      </c>
    </row>
    <row r="93" spans="1:7" ht="16">
      <c r="A93" s="2">
        <v>49</v>
      </c>
      <c r="B93" s="2">
        <v>5.96</v>
      </c>
      <c r="C93">
        <f t="shared" si="5"/>
        <v>-1.703000000000003</v>
      </c>
      <c r="D93">
        <f t="shared" si="6"/>
        <v>-2.0842000000000018</v>
      </c>
      <c r="E93">
        <f t="shared" si="7"/>
        <v>3.5493926000000093</v>
      </c>
      <c r="F93">
        <f t="shared" si="8"/>
        <v>2.90020900000001</v>
      </c>
      <c r="G93">
        <f t="shared" si="9"/>
        <v>4.3438896400000075</v>
      </c>
    </row>
    <row r="94" spans="1:7" ht="16">
      <c r="A94" s="2">
        <v>63</v>
      </c>
      <c r="B94" s="2">
        <v>7.87</v>
      </c>
      <c r="C94">
        <f t="shared" si="5"/>
        <v>12.296999999999997</v>
      </c>
      <c r="D94">
        <f t="shared" si="6"/>
        <v>-0.17420000000000169</v>
      </c>
      <c r="E94">
        <f t="shared" si="7"/>
        <v>-2.1421374000000202</v>
      </c>
      <c r="F94">
        <f t="shared" si="8"/>
        <v>151.21620899999994</v>
      </c>
      <c r="G94">
        <f t="shared" si="9"/>
        <v>3.0345640000000586E-2</v>
      </c>
    </row>
    <row r="95" spans="1:7" ht="16">
      <c r="A95" s="2">
        <v>54</v>
      </c>
      <c r="B95" s="2">
        <v>11.7</v>
      </c>
      <c r="C95">
        <f t="shared" si="5"/>
        <v>3.296999999999997</v>
      </c>
      <c r="D95">
        <f t="shared" si="6"/>
        <v>3.6557999999999975</v>
      </c>
      <c r="E95">
        <f t="shared" si="7"/>
        <v>12.05317259999998</v>
      </c>
      <c r="F95">
        <f t="shared" si="8"/>
        <v>10.870208999999981</v>
      </c>
      <c r="G95">
        <f t="shared" si="9"/>
        <v>13.364873639999981</v>
      </c>
    </row>
    <row r="96" spans="1:7" ht="16">
      <c r="A96" s="2">
        <v>74</v>
      </c>
      <c r="B96" s="2">
        <v>6.69</v>
      </c>
      <c r="C96">
        <f t="shared" si="5"/>
        <v>23.296999999999997</v>
      </c>
      <c r="D96">
        <f t="shared" si="6"/>
        <v>-1.3542000000000014</v>
      </c>
      <c r="E96">
        <f t="shared" si="7"/>
        <v>-31.54879740000003</v>
      </c>
      <c r="F96">
        <f t="shared" si="8"/>
        <v>542.75020899999981</v>
      </c>
      <c r="G96">
        <f t="shared" si="9"/>
        <v>1.8338576400000037</v>
      </c>
    </row>
    <row r="97" spans="1:7" ht="16">
      <c r="A97" s="2">
        <v>77</v>
      </c>
      <c r="B97" s="2">
        <v>8.17</v>
      </c>
      <c r="C97">
        <f t="shared" si="5"/>
        <v>26.296999999999997</v>
      </c>
      <c r="D97">
        <f t="shared" si="6"/>
        <v>0.12579999999999814</v>
      </c>
      <c r="E97">
        <f t="shared" si="7"/>
        <v>3.3081625999999504</v>
      </c>
      <c r="F97">
        <f t="shared" si="8"/>
        <v>691.53220899999985</v>
      </c>
      <c r="G97">
        <f t="shared" si="9"/>
        <v>1.582563999999953E-2</v>
      </c>
    </row>
    <row r="98" spans="1:7" ht="16">
      <c r="A98" s="2">
        <v>73</v>
      </c>
      <c r="B98" s="2">
        <v>9.3000000000000007</v>
      </c>
      <c r="C98">
        <f t="shared" si="5"/>
        <v>22.296999999999997</v>
      </c>
      <c r="D98">
        <f t="shared" si="6"/>
        <v>1.2557999999999989</v>
      </c>
      <c r="E98">
        <f t="shared" si="7"/>
        <v>28.000572599999973</v>
      </c>
      <c r="F98">
        <f t="shared" si="8"/>
        <v>497.15620899999988</v>
      </c>
      <c r="G98">
        <f t="shared" si="9"/>
        <v>1.5770336399999973</v>
      </c>
    </row>
    <row r="99" spans="1:7" ht="16">
      <c r="A99" s="2">
        <v>69</v>
      </c>
      <c r="B99" s="2">
        <v>5.52</v>
      </c>
      <c r="C99">
        <f t="shared" si="5"/>
        <v>18.296999999999997</v>
      </c>
      <c r="D99">
        <f t="shared" si="6"/>
        <v>-2.5242000000000022</v>
      </c>
      <c r="E99">
        <f t="shared" si="7"/>
        <v>-46.185287400000036</v>
      </c>
      <c r="F99">
        <f t="shared" si="8"/>
        <v>334.7802089999999</v>
      </c>
      <c r="G99">
        <f t="shared" si="9"/>
        <v>6.3715856400000108</v>
      </c>
    </row>
    <row r="100" spans="1:7" ht="16">
      <c r="A100" s="2">
        <v>68</v>
      </c>
      <c r="B100" s="2">
        <v>9.44</v>
      </c>
      <c r="C100">
        <f t="shared" si="5"/>
        <v>17.296999999999997</v>
      </c>
      <c r="D100">
        <f t="shared" si="6"/>
        <v>1.3957999999999977</v>
      </c>
      <c r="E100">
        <f t="shared" si="7"/>
        <v>24.143152599999958</v>
      </c>
      <c r="F100">
        <f t="shared" si="8"/>
        <v>299.18620899999991</v>
      </c>
      <c r="G100">
        <f t="shared" si="9"/>
        <v>1.9482576399999936</v>
      </c>
    </row>
    <row r="101" spans="1:7" ht="16">
      <c r="A101" s="2">
        <v>49</v>
      </c>
      <c r="B101" s="2">
        <v>7.19</v>
      </c>
      <c r="C101">
        <f t="shared" si="5"/>
        <v>-1.703000000000003</v>
      </c>
      <c r="D101">
        <f t="shared" si="6"/>
        <v>-0.8542000000000014</v>
      </c>
      <c r="E101">
        <f t="shared" si="7"/>
        <v>1.454702600000005</v>
      </c>
      <c r="F101">
        <f t="shared" si="8"/>
        <v>2.90020900000001</v>
      </c>
      <c r="G101">
        <f t="shared" si="9"/>
        <v>0.72965764000000244</v>
      </c>
    </row>
    <row r="102" spans="1:7" ht="16">
      <c r="A102" s="2">
        <v>39</v>
      </c>
      <c r="B102" s="2">
        <v>7.52</v>
      </c>
      <c r="C102">
        <f t="shared" si="5"/>
        <v>-11.703000000000003</v>
      </c>
      <c r="D102">
        <f t="shared" si="6"/>
        <v>-0.52420000000000222</v>
      </c>
      <c r="E102">
        <f t="shared" si="7"/>
        <v>6.1347126000000278</v>
      </c>
      <c r="F102">
        <f t="shared" si="8"/>
        <v>136.96020900000008</v>
      </c>
      <c r="G102">
        <f t="shared" si="9"/>
        <v>0.27478564000000233</v>
      </c>
    </row>
    <row r="103" spans="1:7" ht="16">
      <c r="A103" s="2">
        <v>51</v>
      </c>
      <c r="B103" s="2">
        <v>9.06</v>
      </c>
      <c r="C103">
        <f t="shared" si="5"/>
        <v>0.29699999999999704</v>
      </c>
      <c r="D103">
        <f t="shared" si="6"/>
        <v>1.0157999999999987</v>
      </c>
      <c r="E103">
        <f t="shared" si="7"/>
        <v>0.30169259999999659</v>
      </c>
      <c r="F103">
        <f t="shared" si="8"/>
        <v>8.8208999999998247E-2</v>
      </c>
      <c r="G103">
        <f t="shared" si="9"/>
        <v>1.0318496399999975</v>
      </c>
    </row>
    <row r="104" spans="1:7" ht="16">
      <c r="A104" s="2">
        <v>49</v>
      </c>
      <c r="B104" s="2">
        <v>8.2200000000000006</v>
      </c>
      <c r="C104">
        <f t="shared" si="5"/>
        <v>-1.703000000000003</v>
      </c>
      <c r="D104">
        <f t="shared" si="6"/>
        <v>0.17579999999999885</v>
      </c>
      <c r="E104">
        <f t="shared" si="7"/>
        <v>-0.29938739999999853</v>
      </c>
      <c r="F104">
        <f t="shared" si="8"/>
        <v>2.90020900000001</v>
      </c>
      <c r="G104">
        <f t="shared" si="9"/>
        <v>3.0905639999999596E-2</v>
      </c>
    </row>
    <row r="105" spans="1:7" ht="16">
      <c r="A105" s="2">
        <v>38</v>
      </c>
      <c r="B105" s="2">
        <v>5.78</v>
      </c>
      <c r="C105">
        <f t="shared" si="5"/>
        <v>-12.703000000000003</v>
      </c>
      <c r="D105">
        <f t="shared" si="6"/>
        <v>-2.2642000000000015</v>
      </c>
      <c r="E105">
        <f t="shared" si="7"/>
        <v>28.762132600000026</v>
      </c>
      <c r="F105">
        <f t="shared" si="8"/>
        <v>161.36620900000008</v>
      </c>
      <c r="G105">
        <f t="shared" si="9"/>
        <v>5.1266016400000067</v>
      </c>
    </row>
    <row r="106" spans="1:7" ht="16">
      <c r="A106" s="2">
        <v>66</v>
      </c>
      <c r="B106" s="2">
        <v>12.18</v>
      </c>
      <c r="C106">
        <f t="shared" si="5"/>
        <v>15.296999999999997</v>
      </c>
      <c r="D106">
        <f t="shared" si="6"/>
        <v>4.1357999999999979</v>
      </c>
      <c r="E106">
        <f t="shared" si="7"/>
        <v>63.265332599999958</v>
      </c>
      <c r="F106">
        <f t="shared" si="8"/>
        <v>233.99820899999992</v>
      </c>
      <c r="G106">
        <f t="shared" si="9"/>
        <v>17.104841639999982</v>
      </c>
    </row>
    <row r="107" spans="1:7" ht="16">
      <c r="A107" s="2">
        <v>61</v>
      </c>
      <c r="B107" s="2">
        <v>10.119999999999999</v>
      </c>
      <c r="C107">
        <f t="shared" si="5"/>
        <v>10.296999999999997</v>
      </c>
      <c r="D107">
        <f t="shared" si="6"/>
        <v>2.0757999999999974</v>
      </c>
      <c r="E107">
        <f t="shared" si="7"/>
        <v>21.374512599999967</v>
      </c>
      <c r="F107">
        <f t="shared" si="8"/>
        <v>106.02820899999993</v>
      </c>
      <c r="G107">
        <f t="shared" si="9"/>
        <v>4.3089456399999895</v>
      </c>
    </row>
    <row r="108" spans="1:7" ht="16">
      <c r="A108" s="2">
        <v>61</v>
      </c>
      <c r="B108" s="2">
        <v>6.29</v>
      </c>
      <c r="C108">
        <f t="shared" si="5"/>
        <v>10.296999999999997</v>
      </c>
      <c r="D108">
        <f t="shared" si="6"/>
        <v>-1.7542000000000018</v>
      </c>
      <c r="E108">
        <f t="shared" si="7"/>
        <v>-18.062997400000015</v>
      </c>
      <c r="F108">
        <f t="shared" si="8"/>
        <v>106.02820899999993</v>
      </c>
      <c r="G108">
        <f t="shared" si="9"/>
        <v>3.077217640000006</v>
      </c>
    </row>
    <row r="109" spans="1:7" ht="16">
      <c r="A109" s="2">
        <v>47</v>
      </c>
      <c r="B109" s="2">
        <v>6.85</v>
      </c>
      <c r="C109">
        <f t="shared" si="5"/>
        <v>-3.703000000000003</v>
      </c>
      <c r="D109">
        <f t="shared" si="6"/>
        <v>-1.1942000000000021</v>
      </c>
      <c r="E109">
        <f t="shared" si="7"/>
        <v>4.4221226000000113</v>
      </c>
      <c r="F109">
        <f t="shared" si="8"/>
        <v>13.712209000000023</v>
      </c>
      <c r="G109">
        <f t="shared" si="9"/>
        <v>1.4261136400000052</v>
      </c>
    </row>
    <row r="110" spans="1:7" ht="16">
      <c r="A110" s="2">
        <v>58</v>
      </c>
      <c r="B110" s="2">
        <v>8.06</v>
      </c>
      <c r="C110">
        <f t="shared" si="5"/>
        <v>7.296999999999997</v>
      </c>
      <c r="D110">
        <f t="shared" si="6"/>
        <v>1.5799999999998704E-2</v>
      </c>
      <c r="E110">
        <f t="shared" si="7"/>
        <v>0.1152925999999905</v>
      </c>
      <c r="F110">
        <f t="shared" si="8"/>
        <v>53.246208999999958</v>
      </c>
      <c r="G110">
        <f t="shared" si="9"/>
        <v>2.4963999999995905E-4</v>
      </c>
    </row>
    <row r="111" spans="1:7" ht="16">
      <c r="A111" s="2">
        <v>57</v>
      </c>
      <c r="B111" s="2">
        <v>10.09</v>
      </c>
      <c r="C111">
        <f t="shared" si="5"/>
        <v>6.296999999999997</v>
      </c>
      <c r="D111">
        <f t="shared" si="6"/>
        <v>2.0457999999999981</v>
      </c>
      <c r="E111">
        <f t="shared" si="7"/>
        <v>12.882402599999981</v>
      </c>
      <c r="F111">
        <f t="shared" si="8"/>
        <v>39.652208999999964</v>
      </c>
      <c r="G111">
        <f t="shared" si="9"/>
        <v>4.1852976399999919</v>
      </c>
    </row>
    <row r="112" spans="1:7" ht="16">
      <c r="A112" s="2">
        <v>65</v>
      </c>
      <c r="B112" s="2">
        <v>7.28</v>
      </c>
      <c r="C112">
        <f t="shared" si="5"/>
        <v>14.296999999999997</v>
      </c>
      <c r="D112">
        <f t="shared" si="6"/>
        <v>-0.76420000000000154</v>
      </c>
      <c r="E112">
        <f t="shared" si="7"/>
        <v>-10.925767400000019</v>
      </c>
      <c r="F112">
        <f t="shared" si="8"/>
        <v>204.40420899999992</v>
      </c>
      <c r="G112">
        <f t="shared" si="9"/>
        <v>0.58400164000000232</v>
      </c>
    </row>
    <row r="113" spans="1:7" ht="16">
      <c r="A113" s="2">
        <v>39</v>
      </c>
      <c r="B113" s="2">
        <v>9.0299999999999994</v>
      </c>
      <c r="C113">
        <f t="shared" si="5"/>
        <v>-11.703000000000003</v>
      </c>
      <c r="D113">
        <f t="shared" si="6"/>
        <v>0.98579999999999757</v>
      </c>
      <c r="E113">
        <f t="shared" si="7"/>
        <v>-11.536817399999974</v>
      </c>
      <c r="F113">
        <f t="shared" si="8"/>
        <v>136.96020900000008</v>
      </c>
      <c r="G113">
        <f t="shared" si="9"/>
        <v>0.97180163999999525</v>
      </c>
    </row>
    <row r="114" spans="1:7" ht="16">
      <c r="A114" s="2">
        <v>47</v>
      </c>
      <c r="B114" s="2">
        <v>8.1</v>
      </c>
      <c r="C114">
        <f t="shared" si="5"/>
        <v>-3.703000000000003</v>
      </c>
      <c r="D114">
        <f t="shared" si="6"/>
        <v>5.5799999999997851E-2</v>
      </c>
      <c r="E114">
        <f t="shared" si="7"/>
        <v>-0.20662739999999222</v>
      </c>
      <c r="F114">
        <f t="shared" si="8"/>
        <v>13.712209000000023</v>
      </c>
      <c r="G114">
        <f t="shared" si="9"/>
        <v>3.1136399999997602E-3</v>
      </c>
    </row>
    <row r="115" spans="1:7" ht="16">
      <c r="A115" s="2">
        <v>50</v>
      </c>
      <c r="B115" s="2">
        <v>7.16</v>
      </c>
      <c r="C115">
        <f t="shared" si="5"/>
        <v>-0.70300000000000296</v>
      </c>
      <c r="D115">
        <f t="shared" si="6"/>
        <v>-0.88420000000000165</v>
      </c>
      <c r="E115">
        <f t="shared" si="7"/>
        <v>0.62159260000000383</v>
      </c>
      <c r="F115">
        <f t="shared" si="8"/>
        <v>0.49420900000000417</v>
      </c>
      <c r="G115">
        <f t="shared" si="9"/>
        <v>0.78180964000000297</v>
      </c>
    </row>
    <row r="116" spans="1:7" ht="16">
      <c r="A116" s="2">
        <v>46</v>
      </c>
      <c r="B116" s="2">
        <v>5.89</v>
      </c>
      <c r="C116">
        <f t="shared" si="5"/>
        <v>-4.703000000000003</v>
      </c>
      <c r="D116">
        <f t="shared" si="6"/>
        <v>-2.1542000000000021</v>
      </c>
      <c r="E116">
        <f t="shared" si="7"/>
        <v>10.131202600000016</v>
      </c>
      <c r="F116">
        <f t="shared" si="8"/>
        <v>22.118209000000029</v>
      </c>
      <c r="G116">
        <f t="shared" si="9"/>
        <v>4.6405776400000089</v>
      </c>
    </row>
    <row r="117" spans="1:7" ht="16">
      <c r="A117" s="2">
        <v>41</v>
      </c>
      <c r="B117" s="2">
        <v>5.17</v>
      </c>
      <c r="C117">
        <f t="shared" si="5"/>
        <v>-9.703000000000003</v>
      </c>
      <c r="D117">
        <f t="shared" si="6"/>
        <v>-2.8742000000000019</v>
      </c>
      <c r="E117">
        <f t="shared" si="7"/>
        <v>27.888362600000026</v>
      </c>
      <c r="F117">
        <f t="shared" si="8"/>
        <v>94.148209000000051</v>
      </c>
      <c r="G117">
        <f t="shared" si="9"/>
        <v>8.2610256400000104</v>
      </c>
    </row>
    <row r="118" spans="1:7" ht="16">
      <c r="A118" s="2">
        <v>55</v>
      </c>
      <c r="B118" s="2">
        <v>10.28</v>
      </c>
      <c r="C118">
        <f t="shared" si="5"/>
        <v>4.296999999999997</v>
      </c>
      <c r="D118">
        <f t="shared" si="6"/>
        <v>2.2357999999999976</v>
      </c>
      <c r="E118">
        <f t="shared" si="7"/>
        <v>9.6072325999999837</v>
      </c>
      <c r="F118">
        <f t="shared" si="8"/>
        <v>18.464208999999975</v>
      </c>
      <c r="G118">
        <f t="shared" si="9"/>
        <v>4.9988016399999893</v>
      </c>
    </row>
    <row r="119" spans="1:7" ht="16">
      <c r="A119" s="2">
        <v>55</v>
      </c>
      <c r="B119" s="2">
        <v>11.55</v>
      </c>
      <c r="C119">
        <f t="shared" si="5"/>
        <v>4.296999999999997</v>
      </c>
      <c r="D119">
        <f t="shared" si="6"/>
        <v>3.5057999999999989</v>
      </c>
      <c r="E119">
        <f t="shared" si="7"/>
        <v>15.064422599999984</v>
      </c>
      <c r="F119">
        <f t="shared" si="8"/>
        <v>18.464208999999975</v>
      </c>
      <c r="G119">
        <f t="shared" si="9"/>
        <v>12.290633639999992</v>
      </c>
    </row>
    <row r="120" spans="1:7" ht="16">
      <c r="A120" s="2">
        <v>65</v>
      </c>
      <c r="B120" s="2">
        <v>6.06</v>
      </c>
      <c r="C120">
        <f t="shared" si="5"/>
        <v>14.296999999999997</v>
      </c>
      <c r="D120">
        <f t="shared" si="6"/>
        <v>-1.9842000000000022</v>
      </c>
      <c r="E120">
        <f t="shared" si="7"/>
        <v>-28.368107400000024</v>
      </c>
      <c r="F120">
        <f t="shared" si="8"/>
        <v>204.40420899999992</v>
      </c>
      <c r="G120">
        <f t="shared" si="9"/>
        <v>3.9370496400000086</v>
      </c>
    </row>
    <row r="121" spans="1:7" ht="16">
      <c r="A121" s="2">
        <v>59</v>
      </c>
      <c r="B121" s="2">
        <v>5.67</v>
      </c>
      <c r="C121">
        <f t="shared" si="5"/>
        <v>8.296999999999997</v>
      </c>
      <c r="D121">
        <f t="shared" si="6"/>
        <v>-2.3742000000000019</v>
      </c>
      <c r="E121">
        <f t="shared" si="7"/>
        <v>-19.69873740000001</v>
      </c>
      <c r="F121">
        <f t="shared" si="8"/>
        <v>68.840208999999945</v>
      </c>
      <c r="G121">
        <f t="shared" si="9"/>
        <v>5.6368256400000085</v>
      </c>
    </row>
    <row r="122" spans="1:7" ht="16">
      <c r="A122" s="2">
        <v>68</v>
      </c>
      <c r="B122" s="2">
        <v>4.91</v>
      </c>
      <c r="C122">
        <f t="shared" si="5"/>
        <v>17.296999999999997</v>
      </c>
      <c r="D122">
        <f t="shared" si="6"/>
        <v>-3.1342000000000017</v>
      </c>
      <c r="E122">
        <f t="shared" si="7"/>
        <v>-54.21225740000002</v>
      </c>
      <c r="F122">
        <f t="shared" si="8"/>
        <v>299.18620899999991</v>
      </c>
      <c r="G122">
        <f t="shared" si="9"/>
        <v>9.8232096400000106</v>
      </c>
    </row>
    <row r="123" spans="1:7" ht="16">
      <c r="A123" s="2">
        <v>46</v>
      </c>
      <c r="B123" s="2">
        <v>7.85</v>
      </c>
      <c r="C123">
        <f t="shared" si="5"/>
        <v>-4.703000000000003</v>
      </c>
      <c r="D123">
        <f t="shared" si="6"/>
        <v>-0.19420000000000215</v>
      </c>
      <c r="E123">
        <f t="shared" si="7"/>
        <v>0.91332260000001064</v>
      </c>
      <c r="F123">
        <f t="shared" si="8"/>
        <v>22.118209000000029</v>
      </c>
      <c r="G123">
        <f t="shared" si="9"/>
        <v>3.7713640000000832E-2</v>
      </c>
    </row>
    <row r="124" spans="1:7" ht="16">
      <c r="A124" s="2">
        <v>48</v>
      </c>
      <c r="B124" s="2">
        <v>9.2100000000000009</v>
      </c>
      <c r="C124">
        <f t="shared" si="5"/>
        <v>-2.703000000000003</v>
      </c>
      <c r="D124">
        <f t="shared" si="6"/>
        <v>1.1657999999999991</v>
      </c>
      <c r="E124">
        <f t="shared" si="7"/>
        <v>-3.1511574000000011</v>
      </c>
      <c r="F124">
        <f t="shared" si="8"/>
        <v>7.3062090000000159</v>
      </c>
      <c r="G124">
        <f t="shared" si="9"/>
        <v>1.3590896399999979</v>
      </c>
    </row>
    <row r="125" spans="1:7" ht="16">
      <c r="A125" s="2">
        <v>50</v>
      </c>
      <c r="B125" s="2">
        <v>6.15</v>
      </c>
      <c r="C125">
        <f t="shared" si="5"/>
        <v>-0.70300000000000296</v>
      </c>
      <c r="D125">
        <f t="shared" si="6"/>
        <v>-1.8942000000000014</v>
      </c>
      <c r="E125">
        <f t="shared" si="7"/>
        <v>1.3316226000000067</v>
      </c>
      <c r="F125">
        <f t="shared" si="8"/>
        <v>0.49420900000000417</v>
      </c>
      <c r="G125">
        <f t="shared" si="9"/>
        <v>3.5879936400000054</v>
      </c>
    </row>
    <row r="126" spans="1:7" ht="16">
      <c r="A126" s="2">
        <v>53</v>
      </c>
      <c r="B126" s="2">
        <v>3.77</v>
      </c>
      <c r="C126">
        <f t="shared" si="5"/>
        <v>2.296999999999997</v>
      </c>
      <c r="D126">
        <f t="shared" si="6"/>
        <v>-4.2742000000000022</v>
      </c>
      <c r="E126">
        <f t="shared" si="7"/>
        <v>-9.8178373999999931</v>
      </c>
      <c r="F126">
        <f t="shared" si="8"/>
        <v>5.2762089999999864</v>
      </c>
      <c r="G126">
        <f t="shared" si="9"/>
        <v>18.268785640000019</v>
      </c>
    </row>
    <row r="127" spans="1:7" ht="16">
      <c r="A127" s="2">
        <v>57</v>
      </c>
      <c r="B127" s="2">
        <v>8.5</v>
      </c>
      <c r="C127">
        <f t="shared" si="5"/>
        <v>6.296999999999997</v>
      </c>
      <c r="D127">
        <f t="shared" si="6"/>
        <v>0.45579999999999821</v>
      </c>
      <c r="E127">
        <f t="shared" si="7"/>
        <v>2.8701725999999872</v>
      </c>
      <c r="F127">
        <f t="shared" si="8"/>
        <v>39.652208999999964</v>
      </c>
      <c r="G127">
        <f t="shared" si="9"/>
        <v>0.20775363999999835</v>
      </c>
    </row>
    <row r="128" spans="1:7" ht="16">
      <c r="A128" s="2">
        <v>43</v>
      </c>
      <c r="B128" s="2">
        <v>6.8</v>
      </c>
      <c r="C128">
        <f t="shared" si="5"/>
        <v>-7.703000000000003</v>
      </c>
      <c r="D128">
        <f t="shared" si="6"/>
        <v>-1.244200000000002</v>
      </c>
      <c r="E128">
        <f t="shared" si="7"/>
        <v>9.5840726000000185</v>
      </c>
      <c r="F128">
        <f t="shared" si="8"/>
        <v>59.336209000000046</v>
      </c>
      <c r="G128">
        <f t="shared" si="9"/>
        <v>1.548033640000005</v>
      </c>
    </row>
    <row r="129" spans="1:7" ht="16">
      <c r="A129" s="2">
        <v>50</v>
      </c>
      <c r="B129" s="2">
        <v>5.54</v>
      </c>
      <c r="C129">
        <f t="shared" si="5"/>
        <v>-0.70300000000000296</v>
      </c>
      <c r="D129">
        <f t="shared" si="6"/>
        <v>-2.5042000000000018</v>
      </c>
      <c r="E129">
        <f t="shared" si="7"/>
        <v>1.7604526000000087</v>
      </c>
      <c r="F129">
        <f t="shared" si="8"/>
        <v>0.49420900000000417</v>
      </c>
      <c r="G129">
        <f t="shared" si="9"/>
        <v>6.2710176400000091</v>
      </c>
    </row>
    <row r="130" spans="1:7" ht="16">
      <c r="A130" s="2">
        <v>41</v>
      </c>
      <c r="B130" s="2">
        <v>9.02</v>
      </c>
      <c r="C130">
        <f t="shared" si="5"/>
        <v>-9.703000000000003</v>
      </c>
      <c r="D130">
        <f t="shared" si="6"/>
        <v>0.97579999999999778</v>
      </c>
      <c r="E130">
        <f t="shared" si="7"/>
        <v>-9.4681873999999819</v>
      </c>
      <c r="F130">
        <f t="shared" si="8"/>
        <v>94.148209000000051</v>
      </c>
      <c r="G130">
        <f t="shared" si="9"/>
        <v>0.95218563999999561</v>
      </c>
    </row>
    <row r="131" spans="1:7" ht="16">
      <c r="A131" s="2">
        <v>64</v>
      </c>
      <c r="B131" s="2">
        <v>9.5</v>
      </c>
      <c r="C131">
        <f t="shared" ref="C131:C194" si="10">A131-$J$2</f>
        <v>13.296999999999997</v>
      </c>
      <c r="D131">
        <f t="shared" ref="D131:D194" si="11">B131-$J$3</f>
        <v>1.4557999999999982</v>
      </c>
      <c r="E131">
        <f t="shared" ref="E131:E194" si="12">C131*D131</f>
        <v>19.357772599999972</v>
      </c>
      <c r="F131">
        <f t="shared" ref="F131:F194" si="13">C131^2</f>
        <v>176.81020899999993</v>
      </c>
      <c r="G131">
        <f t="shared" ref="G131:G194" si="14">D131^2</f>
        <v>2.1193536399999946</v>
      </c>
    </row>
    <row r="132" spans="1:7" ht="16">
      <c r="A132" s="2">
        <v>34</v>
      </c>
      <c r="B132" s="2">
        <v>6.88</v>
      </c>
      <c r="C132">
        <f t="shared" si="10"/>
        <v>-16.703000000000003</v>
      </c>
      <c r="D132">
        <f t="shared" si="11"/>
        <v>-1.1642000000000019</v>
      </c>
      <c r="E132">
        <f t="shared" si="12"/>
        <v>19.445632600000035</v>
      </c>
      <c r="F132">
        <f t="shared" si="13"/>
        <v>278.99020900000011</v>
      </c>
      <c r="G132">
        <f t="shared" si="14"/>
        <v>1.3553616400000044</v>
      </c>
    </row>
    <row r="133" spans="1:7" ht="16">
      <c r="A133" s="2">
        <v>53</v>
      </c>
      <c r="B133" s="2">
        <v>8.2799999999999994</v>
      </c>
      <c r="C133">
        <f t="shared" si="10"/>
        <v>2.296999999999997</v>
      </c>
      <c r="D133">
        <f t="shared" si="11"/>
        <v>0.23579999999999757</v>
      </c>
      <c r="E133">
        <f t="shared" si="12"/>
        <v>0.54163259999999369</v>
      </c>
      <c r="F133">
        <f t="shared" si="13"/>
        <v>5.2762089999999864</v>
      </c>
      <c r="G133">
        <f t="shared" si="14"/>
        <v>5.5601639999998856E-2</v>
      </c>
    </row>
    <row r="134" spans="1:7" ht="16">
      <c r="A134" s="2">
        <v>52</v>
      </c>
      <c r="B134" s="2">
        <v>9.31</v>
      </c>
      <c r="C134">
        <f t="shared" si="10"/>
        <v>1.296999999999997</v>
      </c>
      <c r="D134">
        <f t="shared" si="11"/>
        <v>1.2657999999999987</v>
      </c>
      <c r="E134">
        <f t="shared" si="12"/>
        <v>1.6417425999999946</v>
      </c>
      <c r="F134">
        <f t="shared" si="13"/>
        <v>1.6822089999999923</v>
      </c>
      <c r="G134">
        <f t="shared" si="14"/>
        <v>1.6022496399999968</v>
      </c>
    </row>
    <row r="135" spans="1:7" ht="16">
      <c r="A135" s="2">
        <v>51</v>
      </c>
      <c r="B135" s="2">
        <v>8.35</v>
      </c>
      <c r="C135">
        <f t="shared" si="10"/>
        <v>0.29699999999999704</v>
      </c>
      <c r="D135">
        <f t="shared" si="11"/>
        <v>0.30579999999999785</v>
      </c>
      <c r="E135">
        <f t="shared" si="12"/>
        <v>9.0822599999998463E-2</v>
      </c>
      <c r="F135">
        <f t="shared" si="13"/>
        <v>8.8208999999998247E-2</v>
      </c>
      <c r="G135">
        <f t="shared" si="14"/>
        <v>9.3513639999998691E-2</v>
      </c>
    </row>
    <row r="136" spans="1:7" ht="16">
      <c r="A136" s="2">
        <v>50</v>
      </c>
      <c r="B136" s="2">
        <v>11.24</v>
      </c>
      <c r="C136">
        <f t="shared" si="10"/>
        <v>-0.70300000000000296</v>
      </c>
      <c r="D136">
        <f t="shared" si="11"/>
        <v>3.1957999999999984</v>
      </c>
      <c r="E136">
        <f t="shared" si="12"/>
        <v>-2.2466474000000085</v>
      </c>
      <c r="F136">
        <f t="shared" si="13"/>
        <v>0.49420900000000417</v>
      </c>
      <c r="G136">
        <f t="shared" si="14"/>
        <v>10.21313763999999</v>
      </c>
    </row>
    <row r="137" spans="1:7" ht="16">
      <c r="A137" s="2">
        <v>52</v>
      </c>
      <c r="B137" s="2">
        <v>7.6</v>
      </c>
      <c r="C137">
        <f t="shared" si="10"/>
        <v>1.296999999999997</v>
      </c>
      <c r="D137">
        <f t="shared" si="11"/>
        <v>-0.44420000000000215</v>
      </c>
      <c r="E137">
        <f t="shared" si="12"/>
        <v>-0.57612740000000151</v>
      </c>
      <c r="F137">
        <f t="shared" si="13"/>
        <v>1.6822089999999923</v>
      </c>
      <c r="G137">
        <f t="shared" si="14"/>
        <v>0.1973136400000019</v>
      </c>
    </row>
    <row r="138" spans="1:7" ht="16">
      <c r="A138" s="2">
        <v>57</v>
      </c>
      <c r="B138" s="2">
        <v>9.81</v>
      </c>
      <c r="C138">
        <f t="shared" si="10"/>
        <v>6.296999999999997</v>
      </c>
      <c r="D138">
        <f t="shared" si="11"/>
        <v>1.7657999999999987</v>
      </c>
      <c r="E138">
        <f t="shared" si="12"/>
        <v>11.119242599999987</v>
      </c>
      <c r="F138">
        <f t="shared" si="13"/>
        <v>39.652208999999964</v>
      </c>
      <c r="G138">
        <f t="shared" si="14"/>
        <v>3.1180496399999953</v>
      </c>
    </row>
    <row r="139" spans="1:7" ht="16">
      <c r="A139" s="2">
        <v>56</v>
      </c>
      <c r="B139" s="2">
        <v>6.08</v>
      </c>
      <c r="C139">
        <f t="shared" si="10"/>
        <v>5.296999999999997</v>
      </c>
      <c r="D139">
        <f t="shared" si="11"/>
        <v>-1.9642000000000017</v>
      </c>
      <c r="E139">
        <f t="shared" si="12"/>
        <v>-10.404367400000003</v>
      </c>
      <c r="F139">
        <f t="shared" si="13"/>
        <v>28.05820899999997</v>
      </c>
      <c r="G139">
        <f t="shared" si="14"/>
        <v>3.8580816400000066</v>
      </c>
    </row>
    <row r="140" spans="1:7" ht="16">
      <c r="A140" s="2">
        <v>62</v>
      </c>
      <c r="B140" s="2">
        <v>5.08</v>
      </c>
      <c r="C140">
        <f t="shared" si="10"/>
        <v>11.296999999999997</v>
      </c>
      <c r="D140">
        <f t="shared" si="11"/>
        <v>-2.9642000000000017</v>
      </c>
      <c r="E140">
        <f t="shared" si="12"/>
        <v>-33.486567400000013</v>
      </c>
      <c r="F140">
        <f t="shared" si="13"/>
        <v>127.62220899999993</v>
      </c>
      <c r="G140">
        <f t="shared" si="14"/>
        <v>8.7864816400000105</v>
      </c>
    </row>
    <row r="141" spans="1:7" ht="16">
      <c r="A141" s="2">
        <v>54</v>
      </c>
      <c r="B141" s="2">
        <v>6.21</v>
      </c>
      <c r="C141">
        <f t="shared" si="10"/>
        <v>3.296999999999997</v>
      </c>
      <c r="D141">
        <f t="shared" si="11"/>
        <v>-1.8342000000000018</v>
      </c>
      <c r="E141">
        <f t="shared" si="12"/>
        <v>-6.047357400000001</v>
      </c>
      <c r="F141">
        <f t="shared" si="13"/>
        <v>10.870208999999981</v>
      </c>
      <c r="G141">
        <f t="shared" si="14"/>
        <v>3.3642896400000066</v>
      </c>
    </row>
    <row r="142" spans="1:7" ht="16">
      <c r="A142" s="2">
        <v>32</v>
      </c>
      <c r="B142" s="2">
        <v>4.38</v>
      </c>
      <c r="C142">
        <f t="shared" si="10"/>
        <v>-18.703000000000003</v>
      </c>
      <c r="D142">
        <f t="shared" si="11"/>
        <v>-3.6642000000000019</v>
      </c>
      <c r="E142">
        <f t="shared" si="12"/>
        <v>68.531532600000048</v>
      </c>
      <c r="F142">
        <f t="shared" si="13"/>
        <v>349.80220900000012</v>
      </c>
      <c r="G142">
        <f t="shared" si="14"/>
        <v>13.426361640000014</v>
      </c>
    </row>
    <row r="143" spans="1:7" ht="16">
      <c r="A143" s="2">
        <v>46</v>
      </c>
      <c r="B143" s="2">
        <v>10.85</v>
      </c>
      <c r="C143">
        <f t="shared" si="10"/>
        <v>-4.703000000000003</v>
      </c>
      <c r="D143">
        <f t="shared" si="11"/>
        <v>2.8057999999999979</v>
      </c>
      <c r="E143">
        <f t="shared" si="12"/>
        <v>-13.195677399999997</v>
      </c>
      <c r="F143">
        <f t="shared" si="13"/>
        <v>22.118209000000029</v>
      </c>
      <c r="G143">
        <f t="shared" si="14"/>
        <v>7.8725136399999878</v>
      </c>
    </row>
    <row r="144" spans="1:7" ht="16">
      <c r="A144" s="2">
        <v>35</v>
      </c>
      <c r="B144" s="2">
        <v>5.39</v>
      </c>
      <c r="C144">
        <f t="shared" si="10"/>
        <v>-15.703000000000003</v>
      </c>
      <c r="D144">
        <f t="shared" si="11"/>
        <v>-2.6542000000000021</v>
      </c>
      <c r="E144">
        <f t="shared" si="12"/>
        <v>41.678902600000043</v>
      </c>
      <c r="F144">
        <f t="shared" si="13"/>
        <v>246.5842090000001</v>
      </c>
      <c r="G144">
        <f t="shared" si="14"/>
        <v>7.0447776400000111</v>
      </c>
    </row>
    <row r="145" spans="1:7" ht="16">
      <c r="A145" s="2">
        <v>45</v>
      </c>
      <c r="B145" s="2">
        <v>9.89</v>
      </c>
      <c r="C145">
        <f t="shared" si="10"/>
        <v>-5.703000000000003</v>
      </c>
      <c r="D145">
        <f t="shared" si="11"/>
        <v>1.8457999999999988</v>
      </c>
      <c r="E145">
        <f t="shared" si="12"/>
        <v>-10.526597399999998</v>
      </c>
      <c r="F145">
        <f t="shared" si="13"/>
        <v>32.524209000000035</v>
      </c>
      <c r="G145">
        <f t="shared" si="14"/>
        <v>3.4069776399999956</v>
      </c>
    </row>
    <row r="146" spans="1:7" ht="16">
      <c r="A146" s="2">
        <v>41</v>
      </c>
      <c r="B146" s="2">
        <v>7.53</v>
      </c>
      <c r="C146">
        <f t="shared" si="10"/>
        <v>-9.703000000000003</v>
      </c>
      <c r="D146">
        <f t="shared" si="11"/>
        <v>-0.51420000000000154</v>
      </c>
      <c r="E146">
        <f t="shared" si="12"/>
        <v>4.9892826000000161</v>
      </c>
      <c r="F146">
        <f t="shared" si="13"/>
        <v>94.148209000000051</v>
      </c>
      <c r="G146">
        <f t="shared" si="14"/>
        <v>0.2644016400000016</v>
      </c>
    </row>
    <row r="147" spans="1:7" ht="16">
      <c r="A147" s="2">
        <v>58</v>
      </c>
      <c r="B147" s="2">
        <v>9.3699999999999992</v>
      </c>
      <c r="C147">
        <f t="shared" si="10"/>
        <v>7.296999999999997</v>
      </c>
      <c r="D147">
        <f t="shared" si="11"/>
        <v>1.3257999999999974</v>
      </c>
      <c r="E147">
        <f t="shared" si="12"/>
        <v>9.6743625999999772</v>
      </c>
      <c r="F147">
        <f t="shared" si="13"/>
        <v>53.246208999999958</v>
      </c>
      <c r="G147">
        <f t="shared" si="14"/>
        <v>1.7577456399999931</v>
      </c>
    </row>
    <row r="148" spans="1:7" ht="16">
      <c r="A148" s="2">
        <v>45</v>
      </c>
      <c r="B148" s="2">
        <v>7.02</v>
      </c>
      <c r="C148">
        <f t="shared" si="10"/>
        <v>-5.703000000000003</v>
      </c>
      <c r="D148">
        <f t="shared" si="11"/>
        <v>-1.0242000000000022</v>
      </c>
      <c r="E148">
        <f t="shared" si="12"/>
        <v>5.841012600000016</v>
      </c>
      <c r="F148">
        <f t="shared" si="13"/>
        <v>32.524209000000035</v>
      </c>
      <c r="G148">
        <f t="shared" si="14"/>
        <v>1.0489856400000046</v>
      </c>
    </row>
    <row r="149" spans="1:7" ht="16">
      <c r="A149" s="2">
        <v>44</v>
      </c>
      <c r="B149" s="2">
        <v>7.38</v>
      </c>
      <c r="C149">
        <f t="shared" si="10"/>
        <v>-6.703000000000003</v>
      </c>
      <c r="D149">
        <f t="shared" si="11"/>
        <v>-0.6642000000000019</v>
      </c>
      <c r="E149">
        <f t="shared" si="12"/>
        <v>4.4521326000000148</v>
      </c>
      <c r="F149">
        <f t="shared" si="13"/>
        <v>44.93020900000004</v>
      </c>
      <c r="G149">
        <f t="shared" si="14"/>
        <v>0.44116164000000252</v>
      </c>
    </row>
    <row r="150" spans="1:7" ht="16">
      <c r="A150" s="2">
        <v>33</v>
      </c>
      <c r="B150" s="2">
        <v>9.57</v>
      </c>
      <c r="C150">
        <f t="shared" si="10"/>
        <v>-17.703000000000003</v>
      </c>
      <c r="D150">
        <f t="shared" si="11"/>
        <v>1.5257999999999985</v>
      </c>
      <c r="E150">
        <f t="shared" si="12"/>
        <v>-27.011237399999978</v>
      </c>
      <c r="F150">
        <f t="shared" si="13"/>
        <v>313.39620900000011</v>
      </c>
      <c r="G150">
        <f t="shared" si="14"/>
        <v>2.3280656399999953</v>
      </c>
    </row>
    <row r="151" spans="1:7" ht="16">
      <c r="A151" s="2">
        <v>64</v>
      </c>
      <c r="B151" s="2">
        <v>10.42</v>
      </c>
      <c r="C151">
        <f t="shared" si="10"/>
        <v>13.296999999999997</v>
      </c>
      <c r="D151">
        <f t="shared" si="11"/>
        <v>2.3757999999999981</v>
      </c>
      <c r="E151">
        <f t="shared" si="12"/>
        <v>31.591012599999967</v>
      </c>
      <c r="F151">
        <f t="shared" si="13"/>
        <v>176.81020899999993</v>
      </c>
      <c r="G151">
        <f t="shared" si="14"/>
        <v>5.6444256399999908</v>
      </c>
    </row>
    <row r="152" spans="1:7" ht="16">
      <c r="A152" s="2">
        <v>64</v>
      </c>
      <c r="B152" s="2">
        <v>8.74</v>
      </c>
      <c r="C152">
        <f t="shared" si="10"/>
        <v>13.296999999999997</v>
      </c>
      <c r="D152">
        <f t="shared" si="11"/>
        <v>0.69579999999999842</v>
      </c>
      <c r="E152">
        <f t="shared" si="12"/>
        <v>9.2520525999999776</v>
      </c>
      <c r="F152">
        <f t="shared" si="13"/>
        <v>176.81020899999993</v>
      </c>
      <c r="G152">
        <f t="shared" si="14"/>
        <v>0.48413763999999782</v>
      </c>
    </row>
    <row r="153" spans="1:7" ht="16">
      <c r="A153" s="2">
        <v>54</v>
      </c>
      <c r="B153" s="2">
        <v>11.31</v>
      </c>
      <c r="C153">
        <f t="shared" si="10"/>
        <v>3.296999999999997</v>
      </c>
      <c r="D153">
        <f t="shared" si="11"/>
        <v>3.2657999999999987</v>
      </c>
      <c r="E153">
        <f t="shared" si="12"/>
        <v>10.767342599999987</v>
      </c>
      <c r="F153">
        <f t="shared" si="13"/>
        <v>10.870208999999981</v>
      </c>
      <c r="G153">
        <f t="shared" si="14"/>
        <v>10.665449639999991</v>
      </c>
    </row>
    <row r="154" spans="1:7" ht="16">
      <c r="A154" s="2">
        <v>55</v>
      </c>
      <c r="B154" s="2">
        <v>7.47</v>
      </c>
      <c r="C154">
        <f t="shared" si="10"/>
        <v>4.296999999999997</v>
      </c>
      <c r="D154">
        <f t="shared" si="11"/>
        <v>-0.57420000000000204</v>
      </c>
      <c r="E154">
        <f t="shared" si="12"/>
        <v>-2.467337400000007</v>
      </c>
      <c r="F154">
        <f t="shared" si="13"/>
        <v>18.464208999999975</v>
      </c>
      <c r="G154">
        <f t="shared" si="14"/>
        <v>0.32970564000000235</v>
      </c>
    </row>
    <row r="155" spans="1:7" ht="16">
      <c r="A155" s="2">
        <v>64</v>
      </c>
      <c r="B155" s="2">
        <v>9.6</v>
      </c>
      <c r="C155">
        <f t="shared" si="10"/>
        <v>13.296999999999997</v>
      </c>
      <c r="D155">
        <f t="shared" si="11"/>
        <v>1.5557999999999979</v>
      </c>
      <c r="E155">
        <f t="shared" si="12"/>
        <v>20.687472599999968</v>
      </c>
      <c r="F155">
        <f t="shared" si="13"/>
        <v>176.81020899999993</v>
      </c>
      <c r="G155">
        <f t="shared" si="14"/>
        <v>2.4205136399999931</v>
      </c>
    </row>
    <row r="156" spans="1:7" ht="16">
      <c r="A156" s="2">
        <v>50</v>
      </c>
      <c r="B156" s="2">
        <v>8</v>
      </c>
      <c r="C156">
        <f t="shared" si="10"/>
        <v>-0.70300000000000296</v>
      </c>
      <c r="D156">
        <f t="shared" si="11"/>
        <v>-4.4200000000001793E-2</v>
      </c>
      <c r="E156">
        <f t="shared" si="12"/>
        <v>3.107260000000139E-2</v>
      </c>
      <c r="F156">
        <f t="shared" si="13"/>
        <v>0.49420900000000417</v>
      </c>
      <c r="G156">
        <f t="shared" si="14"/>
        <v>1.9536400000001587E-3</v>
      </c>
    </row>
    <row r="157" spans="1:7" ht="16">
      <c r="A157" s="2">
        <v>52</v>
      </c>
      <c r="B157" s="2">
        <v>7.18</v>
      </c>
      <c r="C157">
        <f t="shared" si="10"/>
        <v>1.296999999999997</v>
      </c>
      <c r="D157">
        <f t="shared" si="11"/>
        <v>-0.86420000000000208</v>
      </c>
      <c r="E157">
        <f t="shared" si="12"/>
        <v>-1.1208674000000001</v>
      </c>
      <c r="F157">
        <f t="shared" si="13"/>
        <v>1.6822089999999923</v>
      </c>
      <c r="G157">
        <f t="shared" si="14"/>
        <v>0.74684164000000364</v>
      </c>
    </row>
    <row r="158" spans="1:7" ht="16">
      <c r="A158" s="2">
        <v>53</v>
      </c>
      <c r="B158" s="2">
        <v>7.73</v>
      </c>
      <c r="C158">
        <f t="shared" si="10"/>
        <v>2.296999999999997</v>
      </c>
      <c r="D158">
        <f t="shared" si="11"/>
        <v>-0.31420000000000137</v>
      </c>
      <c r="E158">
        <f t="shared" si="12"/>
        <v>-0.72171740000000217</v>
      </c>
      <c r="F158">
        <f t="shared" si="13"/>
        <v>5.2762089999999864</v>
      </c>
      <c r="G158">
        <f t="shared" si="14"/>
        <v>9.872164000000086E-2</v>
      </c>
    </row>
    <row r="159" spans="1:7" ht="16">
      <c r="A159" s="2">
        <v>60</v>
      </c>
      <c r="B159" s="2">
        <v>6.2</v>
      </c>
      <c r="C159">
        <f t="shared" si="10"/>
        <v>9.296999999999997</v>
      </c>
      <c r="D159">
        <f t="shared" si="11"/>
        <v>-1.8442000000000016</v>
      </c>
      <c r="E159">
        <f t="shared" si="12"/>
        <v>-17.14552740000001</v>
      </c>
      <c r="F159">
        <f t="shared" si="13"/>
        <v>86.434208999999939</v>
      </c>
      <c r="G159">
        <f t="shared" si="14"/>
        <v>3.4010736400000061</v>
      </c>
    </row>
    <row r="160" spans="1:7" ht="16">
      <c r="A160" s="2">
        <v>37</v>
      </c>
      <c r="B160" s="2">
        <v>9.39</v>
      </c>
      <c r="C160">
        <f t="shared" si="10"/>
        <v>-13.703000000000003</v>
      </c>
      <c r="D160">
        <f t="shared" si="11"/>
        <v>1.3457999999999988</v>
      </c>
      <c r="E160">
        <f t="shared" si="12"/>
        <v>-18.441497399999989</v>
      </c>
      <c r="F160">
        <f t="shared" si="13"/>
        <v>187.77220900000009</v>
      </c>
      <c r="G160">
        <f t="shared" si="14"/>
        <v>1.8111776399999968</v>
      </c>
    </row>
    <row r="161" spans="1:7" ht="16">
      <c r="A161" s="2">
        <v>71</v>
      </c>
      <c r="B161" s="2">
        <v>10.58</v>
      </c>
      <c r="C161">
        <f t="shared" si="10"/>
        <v>20.296999999999997</v>
      </c>
      <c r="D161">
        <f t="shared" si="11"/>
        <v>2.5357999999999983</v>
      </c>
      <c r="E161">
        <f t="shared" si="12"/>
        <v>51.469132599999959</v>
      </c>
      <c r="F161">
        <f t="shared" si="13"/>
        <v>411.96820899999989</v>
      </c>
      <c r="G161">
        <f t="shared" si="14"/>
        <v>6.4302816399999916</v>
      </c>
    </row>
    <row r="162" spans="1:7" ht="16">
      <c r="A162" s="2">
        <v>55</v>
      </c>
      <c r="B162" s="2">
        <v>4.7300000000000004</v>
      </c>
      <c r="C162">
        <f t="shared" si="10"/>
        <v>4.296999999999997</v>
      </c>
      <c r="D162">
        <f t="shared" si="11"/>
        <v>-3.3142000000000014</v>
      </c>
      <c r="E162">
        <f t="shared" si="12"/>
        <v>-14.241117399999997</v>
      </c>
      <c r="F162">
        <f t="shared" si="13"/>
        <v>18.464208999999975</v>
      </c>
      <c r="G162">
        <f t="shared" si="14"/>
        <v>10.983921640000009</v>
      </c>
    </row>
    <row r="163" spans="1:7" ht="16">
      <c r="A163" s="2">
        <v>59</v>
      </c>
      <c r="B163" s="2">
        <v>8.49</v>
      </c>
      <c r="C163">
        <f t="shared" si="10"/>
        <v>8.296999999999997</v>
      </c>
      <c r="D163">
        <f t="shared" si="11"/>
        <v>0.44579999999999842</v>
      </c>
      <c r="E163">
        <f t="shared" si="12"/>
        <v>3.6988025999999854</v>
      </c>
      <c r="F163">
        <f t="shared" si="13"/>
        <v>68.840208999999945</v>
      </c>
      <c r="G163">
        <f t="shared" si="14"/>
        <v>0.19873763999999858</v>
      </c>
    </row>
    <row r="164" spans="1:7" ht="16">
      <c r="A164" s="2">
        <v>65</v>
      </c>
      <c r="B164" s="2">
        <v>5.9</v>
      </c>
      <c r="C164">
        <f t="shared" si="10"/>
        <v>14.296999999999997</v>
      </c>
      <c r="D164">
        <f t="shared" si="11"/>
        <v>-2.1442000000000014</v>
      </c>
      <c r="E164">
        <f t="shared" si="12"/>
        <v>-30.655627400000014</v>
      </c>
      <c r="F164">
        <f t="shared" si="13"/>
        <v>204.40420899999992</v>
      </c>
      <c r="G164">
        <f t="shared" si="14"/>
        <v>4.5975936400000066</v>
      </c>
    </row>
    <row r="165" spans="1:7" ht="16">
      <c r="A165" s="2">
        <v>41</v>
      </c>
      <c r="B165" s="2">
        <v>11.1</v>
      </c>
      <c r="C165">
        <f t="shared" si="10"/>
        <v>-9.703000000000003</v>
      </c>
      <c r="D165">
        <f t="shared" si="11"/>
        <v>3.0557999999999979</v>
      </c>
      <c r="E165">
        <f t="shared" si="12"/>
        <v>-29.650427399999987</v>
      </c>
      <c r="F165">
        <f t="shared" si="13"/>
        <v>94.148209000000051</v>
      </c>
      <c r="G165">
        <f t="shared" si="14"/>
        <v>9.3379136399999876</v>
      </c>
    </row>
    <row r="166" spans="1:7" ht="16">
      <c r="A166" s="2">
        <v>62</v>
      </c>
      <c r="B166" s="2">
        <v>7.38</v>
      </c>
      <c r="C166">
        <f t="shared" si="10"/>
        <v>11.296999999999997</v>
      </c>
      <c r="D166">
        <f t="shared" si="11"/>
        <v>-0.6642000000000019</v>
      </c>
      <c r="E166">
        <f t="shared" si="12"/>
        <v>-7.5034674000000194</v>
      </c>
      <c r="F166">
        <f t="shared" si="13"/>
        <v>127.62220899999993</v>
      </c>
      <c r="G166">
        <f t="shared" si="14"/>
        <v>0.44116164000000252</v>
      </c>
    </row>
    <row r="167" spans="1:7" ht="16">
      <c r="A167" s="2">
        <v>51</v>
      </c>
      <c r="B167" s="2">
        <v>7.97</v>
      </c>
      <c r="C167">
        <f t="shared" si="10"/>
        <v>0.29699999999999704</v>
      </c>
      <c r="D167">
        <f t="shared" si="11"/>
        <v>-7.4200000000002042E-2</v>
      </c>
      <c r="E167">
        <f t="shared" si="12"/>
        <v>-2.2037400000000387E-2</v>
      </c>
      <c r="F167">
        <f t="shared" si="13"/>
        <v>8.8208999999998247E-2</v>
      </c>
      <c r="G167">
        <f t="shared" si="14"/>
        <v>5.5056400000003027E-3</v>
      </c>
    </row>
    <row r="168" spans="1:7" ht="16">
      <c r="A168" s="2">
        <v>32</v>
      </c>
      <c r="B168" s="2">
        <v>9.93</v>
      </c>
      <c r="C168">
        <f t="shared" si="10"/>
        <v>-18.703000000000003</v>
      </c>
      <c r="D168">
        <f t="shared" si="11"/>
        <v>1.8857999999999979</v>
      </c>
      <c r="E168">
        <f t="shared" si="12"/>
        <v>-35.270117399999968</v>
      </c>
      <c r="F168">
        <f t="shared" si="13"/>
        <v>349.80220900000012</v>
      </c>
      <c r="G168">
        <f t="shared" si="14"/>
        <v>3.5562416399999921</v>
      </c>
    </row>
    <row r="169" spans="1:7" ht="16">
      <c r="A169" s="2">
        <v>40</v>
      </c>
      <c r="B169" s="2">
        <v>8.48</v>
      </c>
      <c r="C169">
        <f t="shared" si="10"/>
        <v>-10.703000000000003</v>
      </c>
      <c r="D169">
        <f t="shared" si="11"/>
        <v>0.43579999999999863</v>
      </c>
      <c r="E169">
        <f t="shared" si="12"/>
        <v>-4.6643673999999864</v>
      </c>
      <c r="F169">
        <f t="shared" si="13"/>
        <v>114.55420900000006</v>
      </c>
      <c r="G169">
        <f t="shared" si="14"/>
        <v>0.18992163999999881</v>
      </c>
    </row>
    <row r="170" spans="1:7" ht="16">
      <c r="A170" s="2">
        <v>73</v>
      </c>
      <c r="B170" s="2">
        <v>9.5500000000000007</v>
      </c>
      <c r="C170">
        <f t="shared" si="10"/>
        <v>22.296999999999997</v>
      </c>
      <c r="D170">
        <f t="shared" si="11"/>
        <v>1.5057999999999989</v>
      </c>
      <c r="E170">
        <f t="shared" si="12"/>
        <v>33.574822599999969</v>
      </c>
      <c r="F170">
        <f t="shared" si="13"/>
        <v>497.15620899999988</v>
      </c>
      <c r="G170">
        <f t="shared" si="14"/>
        <v>2.2674336399999966</v>
      </c>
    </row>
    <row r="171" spans="1:7" ht="16">
      <c r="A171" s="2">
        <v>40</v>
      </c>
      <c r="B171" s="2">
        <v>6.79</v>
      </c>
      <c r="C171">
        <f t="shared" si="10"/>
        <v>-10.703000000000003</v>
      </c>
      <c r="D171">
        <f t="shared" si="11"/>
        <v>-1.2542000000000018</v>
      </c>
      <c r="E171">
        <f t="shared" si="12"/>
        <v>13.423702600000022</v>
      </c>
      <c r="F171">
        <f t="shared" si="13"/>
        <v>114.55420900000006</v>
      </c>
      <c r="G171">
        <f t="shared" si="14"/>
        <v>1.5730176400000044</v>
      </c>
    </row>
    <row r="172" spans="1:7" ht="16">
      <c r="A172" s="2">
        <v>37</v>
      </c>
      <c r="B172" s="2">
        <v>3.08</v>
      </c>
      <c r="C172">
        <f t="shared" si="10"/>
        <v>-13.703000000000003</v>
      </c>
      <c r="D172">
        <f t="shared" si="11"/>
        <v>-4.9642000000000017</v>
      </c>
      <c r="E172">
        <f t="shared" si="12"/>
        <v>68.02443260000004</v>
      </c>
      <c r="F172">
        <f t="shared" si="13"/>
        <v>187.77220900000009</v>
      </c>
      <c r="G172">
        <f t="shared" si="14"/>
        <v>24.643281640000016</v>
      </c>
    </row>
    <row r="173" spans="1:7" ht="16">
      <c r="A173" s="2">
        <v>46</v>
      </c>
      <c r="B173" s="2">
        <v>8.7100000000000009</v>
      </c>
      <c r="C173">
        <f t="shared" si="10"/>
        <v>-4.703000000000003</v>
      </c>
      <c r="D173">
        <f t="shared" si="11"/>
        <v>0.66579999999999906</v>
      </c>
      <c r="E173">
        <f t="shared" si="12"/>
        <v>-3.1312573999999977</v>
      </c>
      <c r="F173">
        <f t="shared" si="13"/>
        <v>22.118209000000029</v>
      </c>
      <c r="G173">
        <f t="shared" si="14"/>
        <v>0.44328963999999876</v>
      </c>
    </row>
    <row r="174" spans="1:7" ht="16">
      <c r="A174" s="2">
        <v>46</v>
      </c>
      <c r="B174" s="2">
        <v>8.2200000000000006</v>
      </c>
      <c r="C174">
        <f t="shared" si="10"/>
        <v>-4.703000000000003</v>
      </c>
      <c r="D174">
        <f t="shared" si="11"/>
        <v>0.17579999999999885</v>
      </c>
      <c r="E174">
        <f t="shared" si="12"/>
        <v>-0.82678739999999507</v>
      </c>
      <c r="F174">
        <f t="shared" si="13"/>
        <v>22.118209000000029</v>
      </c>
      <c r="G174">
        <f t="shared" si="14"/>
        <v>3.0905639999999596E-2</v>
      </c>
    </row>
    <row r="175" spans="1:7" ht="16">
      <c r="A175" s="2">
        <v>58</v>
      </c>
      <c r="B175" s="2">
        <v>7.52</v>
      </c>
      <c r="C175">
        <f t="shared" si="10"/>
        <v>7.296999999999997</v>
      </c>
      <c r="D175">
        <f t="shared" si="11"/>
        <v>-0.52420000000000222</v>
      </c>
      <c r="E175">
        <f t="shared" si="12"/>
        <v>-3.8250874000000148</v>
      </c>
      <c r="F175">
        <f t="shared" si="13"/>
        <v>53.246208999999958</v>
      </c>
      <c r="G175">
        <f t="shared" si="14"/>
        <v>0.27478564000000233</v>
      </c>
    </row>
    <row r="176" spans="1:7" ht="16">
      <c r="A176" s="2">
        <v>58</v>
      </c>
      <c r="B176" s="2">
        <v>10.220000000000001</v>
      </c>
      <c r="C176">
        <f t="shared" si="10"/>
        <v>7.296999999999997</v>
      </c>
      <c r="D176">
        <f t="shared" si="11"/>
        <v>2.1757999999999988</v>
      </c>
      <c r="E176">
        <f t="shared" si="12"/>
        <v>15.876812599999985</v>
      </c>
      <c r="F176">
        <f t="shared" si="13"/>
        <v>53.246208999999958</v>
      </c>
      <c r="G176">
        <f t="shared" si="14"/>
        <v>4.7341056399999948</v>
      </c>
    </row>
    <row r="177" spans="1:7" ht="16">
      <c r="A177" s="2">
        <v>56</v>
      </c>
      <c r="B177" s="2">
        <v>7.76</v>
      </c>
      <c r="C177">
        <f t="shared" si="10"/>
        <v>5.296999999999997</v>
      </c>
      <c r="D177">
        <f t="shared" si="11"/>
        <v>-0.28420000000000201</v>
      </c>
      <c r="E177">
        <f t="shared" si="12"/>
        <v>-1.5054074000000097</v>
      </c>
      <c r="F177">
        <f t="shared" si="13"/>
        <v>28.05820899999997</v>
      </c>
      <c r="G177">
        <f t="shared" si="14"/>
        <v>8.0769640000001142E-2</v>
      </c>
    </row>
    <row r="178" spans="1:7" ht="16">
      <c r="A178" s="2">
        <v>52</v>
      </c>
      <c r="B178" s="2">
        <v>7.35</v>
      </c>
      <c r="C178">
        <f t="shared" si="10"/>
        <v>1.296999999999997</v>
      </c>
      <c r="D178">
        <f t="shared" si="11"/>
        <v>-0.69420000000000215</v>
      </c>
      <c r="E178">
        <f t="shared" si="12"/>
        <v>-0.90037740000000077</v>
      </c>
      <c r="F178">
        <f t="shared" si="13"/>
        <v>1.6822089999999923</v>
      </c>
      <c r="G178">
        <f t="shared" si="14"/>
        <v>0.48191364000000297</v>
      </c>
    </row>
    <row r="179" spans="1:7" ht="16">
      <c r="A179" s="2">
        <v>26</v>
      </c>
      <c r="B179" s="2">
        <v>8.33</v>
      </c>
      <c r="C179">
        <f t="shared" si="10"/>
        <v>-24.703000000000003</v>
      </c>
      <c r="D179">
        <f t="shared" si="11"/>
        <v>0.28579999999999828</v>
      </c>
      <c r="E179">
        <f t="shared" si="12"/>
        <v>-7.0601173999999585</v>
      </c>
      <c r="F179">
        <f t="shared" si="13"/>
        <v>610.2382090000001</v>
      </c>
      <c r="G179">
        <f t="shared" si="14"/>
        <v>8.1681639999999014E-2</v>
      </c>
    </row>
    <row r="180" spans="1:7" ht="16">
      <c r="A180" s="2">
        <v>70</v>
      </c>
      <c r="B180" s="2">
        <v>9.8800000000000008</v>
      </c>
      <c r="C180">
        <f t="shared" si="10"/>
        <v>19.296999999999997</v>
      </c>
      <c r="D180">
        <f t="shared" si="11"/>
        <v>1.835799999999999</v>
      </c>
      <c r="E180">
        <f t="shared" si="12"/>
        <v>35.425432599999972</v>
      </c>
      <c r="F180">
        <f t="shared" si="13"/>
        <v>372.37420899999989</v>
      </c>
      <c r="G180">
        <f t="shared" si="14"/>
        <v>3.3701616399999961</v>
      </c>
    </row>
    <row r="181" spans="1:7" ht="16">
      <c r="A181" s="2">
        <v>52</v>
      </c>
      <c r="B181" s="2">
        <v>6.33</v>
      </c>
      <c r="C181">
        <f t="shared" si="10"/>
        <v>1.296999999999997</v>
      </c>
      <c r="D181">
        <f t="shared" si="11"/>
        <v>-1.7142000000000017</v>
      </c>
      <c r="E181">
        <f t="shared" si="12"/>
        <v>-2.2233173999999973</v>
      </c>
      <c r="F181">
        <f t="shared" si="13"/>
        <v>1.6822089999999923</v>
      </c>
      <c r="G181">
        <f t="shared" si="14"/>
        <v>2.9384816400000058</v>
      </c>
    </row>
    <row r="182" spans="1:7" ht="16">
      <c r="A182" s="2">
        <v>42</v>
      </c>
      <c r="B182" s="2">
        <v>8.2200000000000006</v>
      </c>
      <c r="C182">
        <f t="shared" si="10"/>
        <v>-8.703000000000003</v>
      </c>
      <c r="D182">
        <f t="shared" si="11"/>
        <v>0.17579999999999885</v>
      </c>
      <c r="E182">
        <f t="shared" si="12"/>
        <v>-1.5299873999999904</v>
      </c>
      <c r="F182">
        <f t="shared" si="13"/>
        <v>75.742209000000045</v>
      </c>
      <c r="G182">
        <f t="shared" si="14"/>
        <v>3.0905639999999596E-2</v>
      </c>
    </row>
    <row r="183" spans="1:7" ht="16">
      <c r="A183" s="2">
        <v>52</v>
      </c>
      <c r="B183" s="2">
        <v>6.54</v>
      </c>
      <c r="C183">
        <f t="shared" si="10"/>
        <v>1.296999999999997</v>
      </c>
      <c r="D183">
        <f t="shared" si="11"/>
        <v>-1.5042000000000018</v>
      </c>
      <c r="E183">
        <f t="shared" si="12"/>
        <v>-1.9509473999999978</v>
      </c>
      <c r="F183">
        <f t="shared" si="13"/>
        <v>1.6822089999999923</v>
      </c>
      <c r="G183">
        <f t="shared" si="14"/>
        <v>2.2626176400000051</v>
      </c>
    </row>
    <row r="184" spans="1:7" ht="16">
      <c r="A184" s="2">
        <v>46</v>
      </c>
      <c r="B184" s="2">
        <v>9.26</v>
      </c>
      <c r="C184">
        <f t="shared" si="10"/>
        <v>-4.703000000000003</v>
      </c>
      <c r="D184">
        <f t="shared" si="11"/>
        <v>1.215799999999998</v>
      </c>
      <c r="E184">
        <f t="shared" si="12"/>
        <v>-5.7179073999999943</v>
      </c>
      <c r="F184">
        <f t="shared" si="13"/>
        <v>22.118209000000029</v>
      </c>
      <c r="G184">
        <f t="shared" si="14"/>
        <v>1.4781696399999951</v>
      </c>
    </row>
    <row r="185" spans="1:7" ht="16">
      <c r="A185" s="2">
        <v>45</v>
      </c>
      <c r="B185" s="2">
        <v>6.34</v>
      </c>
      <c r="C185">
        <f t="shared" si="10"/>
        <v>-5.703000000000003</v>
      </c>
      <c r="D185">
        <f t="shared" si="11"/>
        <v>-1.7042000000000019</v>
      </c>
      <c r="E185">
        <f t="shared" si="12"/>
        <v>9.7190526000000155</v>
      </c>
      <c r="F185">
        <f t="shared" si="13"/>
        <v>32.524209000000035</v>
      </c>
      <c r="G185">
        <f t="shared" si="14"/>
        <v>2.9042976400000065</v>
      </c>
    </row>
    <row r="186" spans="1:7" ht="16">
      <c r="A186" s="2">
        <v>46</v>
      </c>
      <c r="B186" s="2">
        <v>6.63</v>
      </c>
      <c r="C186">
        <f t="shared" si="10"/>
        <v>-4.703000000000003</v>
      </c>
      <c r="D186">
        <f t="shared" si="11"/>
        <v>-1.4142000000000019</v>
      </c>
      <c r="E186">
        <f t="shared" si="12"/>
        <v>6.6509826000000132</v>
      </c>
      <c r="F186">
        <f t="shared" si="13"/>
        <v>22.118209000000029</v>
      </c>
      <c r="G186">
        <f t="shared" si="14"/>
        <v>1.9999616400000053</v>
      </c>
    </row>
    <row r="187" spans="1:7" ht="16">
      <c r="A187" s="2">
        <v>53</v>
      </c>
      <c r="B187" s="2">
        <v>5.42</v>
      </c>
      <c r="C187">
        <f t="shared" si="10"/>
        <v>2.296999999999997</v>
      </c>
      <c r="D187">
        <f t="shared" si="11"/>
        <v>-2.6242000000000019</v>
      </c>
      <c r="E187">
        <f t="shared" si="12"/>
        <v>-6.0277873999999967</v>
      </c>
      <c r="F187">
        <f t="shared" si="13"/>
        <v>5.2762089999999864</v>
      </c>
      <c r="G187">
        <f t="shared" si="14"/>
        <v>6.8864256400000095</v>
      </c>
    </row>
    <row r="188" spans="1:7" ht="16">
      <c r="A188" s="2">
        <v>38</v>
      </c>
      <c r="B188" s="2">
        <v>3.09</v>
      </c>
      <c r="C188">
        <f t="shared" si="10"/>
        <v>-12.703000000000003</v>
      </c>
      <c r="D188">
        <f t="shared" si="11"/>
        <v>-4.9542000000000019</v>
      </c>
      <c r="E188">
        <f t="shared" si="12"/>
        <v>62.933202600000037</v>
      </c>
      <c r="F188">
        <f t="shared" si="13"/>
        <v>161.36620900000008</v>
      </c>
      <c r="G188">
        <f t="shared" si="14"/>
        <v>24.544097640000018</v>
      </c>
    </row>
    <row r="189" spans="1:7" ht="16">
      <c r="A189" s="2">
        <v>63</v>
      </c>
      <c r="B189" s="2">
        <v>5.59</v>
      </c>
      <c r="C189">
        <f t="shared" si="10"/>
        <v>12.296999999999997</v>
      </c>
      <c r="D189">
        <f t="shared" si="11"/>
        <v>-2.4542000000000019</v>
      </c>
      <c r="E189">
        <f t="shared" si="12"/>
        <v>-30.179297400000017</v>
      </c>
      <c r="F189">
        <f t="shared" si="13"/>
        <v>151.21620899999994</v>
      </c>
      <c r="G189">
        <f t="shared" si="14"/>
        <v>6.0230976400000094</v>
      </c>
    </row>
    <row r="190" spans="1:7" ht="16">
      <c r="A190" s="2">
        <v>47</v>
      </c>
      <c r="B190" s="2">
        <v>8.02</v>
      </c>
      <c r="C190">
        <f t="shared" si="10"/>
        <v>-3.703000000000003</v>
      </c>
      <c r="D190">
        <f t="shared" si="11"/>
        <v>-2.420000000000222E-2</v>
      </c>
      <c r="E190">
        <f t="shared" si="12"/>
        <v>8.9612600000008286E-2</v>
      </c>
      <c r="F190">
        <f t="shared" si="13"/>
        <v>13.712209000000023</v>
      </c>
      <c r="G190">
        <f t="shared" si="14"/>
        <v>5.8564000000010745E-4</v>
      </c>
    </row>
    <row r="191" spans="1:7" ht="16">
      <c r="A191" s="2">
        <v>43</v>
      </c>
      <c r="B191" s="2">
        <v>11.14</v>
      </c>
      <c r="C191">
        <f t="shared" si="10"/>
        <v>-7.703000000000003</v>
      </c>
      <c r="D191">
        <f t="shared" si="11"/>
        <v>3.0957999999999988</v>
      </c>
      <c r="E191">
        <f t="shared" si="12"/>
        <v>-23.846947400000001</v>
      </c>
      <c r="F191">
        <f t="shared" si="13"/>
        <v>59.336209000000046</v>
      </c>
      <c r="G191">
        <f t="shared" si="14"/>
        <v>9.5839776399999916</v>
      </c>
    </row>
    <row r="192" spans="1:7" ht="16">
      <c r="A192" s="2">
        <v>57</v>
      </c>
      <c r="B192" s="2">
        <v>10.6</v>
      </c>
      <c r="C192">
        <f t="shared" si="10"/>
        <v>6.296999999999997</v>
      </c>
      <c r="D192">
        <f t="shared" si="11"/>
        <v>2.5557999999999979</v>
      </c>
      <c r="E192">
        <f t="shared" si="12"/>
        <v>16.09387259999998</v>
      </c>
      <c r="F192">
        <f t="shared" si="13"/>
        <v>39.652208999999964</v>
      </c>
      <c r="G192">
        <f t="shared" si="14"/>
        <v>6.5321136399999888</v>
      </c>
    </row>
    <row r="193" spans="1:7" ht="16">
      <c r="A193" s="2">
        <v>55</v>
      </c>
      <c r="B193" s="2">
        <v>5.76</v>
      </c>
      <c r="C193">
        <f t="shared" si="10"/>
        <v>4.296999999999997</v>
      </c>
      <c r="D193">
        <f t="shared" si="11"/>
        <v>-2.284200000000002</v>
      </c>
      <c r="E193">
        <f t="shared" si="12"/>
        <v>-9.815207400000002</v>
      </c>
      <c r="F193">
        <f t="shared" si="13"/>
        <v>18.464208999999975</v>
      </c>
      <c r="G193">
        <f t="shared" si="14"/>
        <v>5.2175696400000096</v>
      </c>
    </row>
    <row r="194" spans="1:7" ht="16">
      <c r="A194" s="2">
        <v>55</v>
      </c>
      <c r="B194" s="2">
        <v>7.05</v>
      </c>
      <c r="C194">
        <f t="shared" si="10"/>
        <v>4.296999999999997</v>
      </c>
      <c r="D194">
        <f t="shared" si="11"/>
        <v>-0.99420000000000197</v>
      </c>
      <c r="E194">
        <f t="shared" si="12"/>
        <v>-4.2720774000000059</v>
      </c>
      <c r="F194">
        <f t="shared" si="13"/>
        <v>18.464208999999975</v>
      </c>
      <c r="G194">
        <f t="shared" si="14"/>
        <v>0.98843364000000389</v>
      </c>
    </row>
    <row r="195" spans="1:7" ht="16">
      <c r="A195" s="2">
        <v>52</v>
      </c>
      <c r="B195" s="2">
        <v>6.95</v>
      </c>
      <c r="C195">
        <f t="shared" ref="C195:C258" si="15">A195-$J$2</f>
        <v>1.296999999999997</v>
      </c>
      <c r="D195">
        <f t="shared" ref="D195:D258" si="16">B195-$J$3</f>
        <v>-1.0942000000000016</v>
      </c>
      <c r="E195">
        <f t="shared" ref="E195:E258" si="17">C195*D195</f>
        <v>-1.4191773999999988</v>
      </c>
      <c r="F195">
        <f t="shared" ref="F195:F258" si="18">C195^2</f>
        <v>1.6822089999999923</v>
      </c>
      <c r="G195">
        <f t="shared" ref="G195:G258" si="19">D195^2</f>
        <v>1.1972736400000035</v>
      </c>
    </row>
    <row r="196" spans="1:7" ht="16">
      <c r="A196" s="2">
        <v>58</v>
      </c>
      <c r="B196" s="2">
        <v>7.05</v>
      </c>
      <c r="C196">
        <f t="shared" si="15"/>
        <v>7.296999999999997</v>
      </c>
      <c r="D196">
        <f t="shared" si="16"/>
        <v>-0.99420000000000197</v>
      </c>
      <c r="E196">
        <f t="shared" si="17"/>
        <v>-7.2546774000000118</v>
      </c>
      <c r="F196">
        <f t="shared" si="18"/>
        <v>53.246208999999958</v>
      </c>
      <c r="G196">
        <f t="shared" si="19"/>
        <v>0.98843364000000389</v>
      </c>
    </row>
    <row r="197" spans="1:7" ht="16">
      <c r="A197" s="2">
        <v>45</v>
      </c>
      <c r="B197" s="2">
        <v>9.2100000000000009</v>
      </c>
      <c r="C197">
        <f t="shared" si="15"/>
        <v>-5.703000000000003</v>
      </c>
      <c r="D197">
        <f t="shared" si="16"/>
        <v>1.1657999999999991</v>
      </c>
      <c r="E197">
        <f t="shared" si="17"/>
        <v>-6.6485573999999978</v>
      </c>
      <c r="F197">
        <f t="shared" si="18"/>
        <v>32.524209000000035</v>
      </c>
      <c r="G197">
        <f t="shared" si="19"/>
        <v>1.3590896399999979</v>
      </c>
    </row>
    <row r="198" spans="1:7" ht="16">
      <c r="A198" s="2">
        <v>53</v>
      </c>
      <c r="B198" s="2">
        <v>10.62</v>
      </c>
      <c r="C198">
        <f t="shared" si="15"/>
        <v>2.296999999999997</v>
      </c>
      <c r="D198">
        <f t="shared" si="16"/>
        <v>2.5757999999999974</v>
      </c>
      <c r="E198">
        <f t="shared" si="17"/>
        <v>5.9166125999999863</v>
      </c>
      <c r="F198">
        <f t="shared" si="18"/>
        <v>5.2762089999999864</v>
      </c>
      <c r="G198">
        <f t="shared" si="19"/>
        <v>6.6347456399999869</v>
      </c>
    </row>
    <row r="199" spans="1:7" ht="16">
      <c r="A199" s="2">
        <v>52</v>
      </c>
      <c r="B199" s="2">
        <v>4.34</v>
      </c>
      <c r="C199">
        <f t="shared" si="15"/>
        <v>1.296999999999997</v>
      </c>
      <c r="D199">
        <f t="shared" si="16"/>
        <v>-3.7042000000000019</v>
      </c>
      <c r="E199">
        <f t="shared" si="17"/>
        <v>-4.8043473999999913</v>
      </c>
      <c r="F199">
        <f t="shared" si="18"/>
        <v>1.6822089999999923</v>
      </c>
      <c r="G199">
        <f t="shared" si="19"/>
        <v>13.721097640000014</v>
      </c>
    </row>
    <row r="200" spans="1:7" ht="16">
      <c r="A200" s="2">
        <v>70</v>
      </c>
      <c r="B200" s="2">
        <v>9.1</v>
      </c>
      <c r="C200">
        <f t="shared" si="15"/>
        <v>19.296999999999997</v>
      </c>
      <c r="D200">
        <f t="shared" si="16"/>
        <v>1.0557999999999979</v>
      </c>
      <c r="E200">
        <f t="shared" si="17"/>
        <v>20.373772599999956</v>
      </c>
      <c r="F200">
        <f t="shared" si="18"/>
        <v>372.37420899999989</v>
      </c>
      <c r="G200">
        <f t="shared" si="19"/>
        <v>1.1147136399999955</v>
      </c>
    </row>
    <row r="201" spans="1:7" ht="16">
      <c r="A201" s="2">
        <v>41</v>
      </c>
      <c r="B201" s="2">
        <v>10.44</v>
      </c>
      <c r="C201">
        <f t="shared" si="15"/>
        <v>-9.703000000000003</v>
      </c>
      <c r="D201">
        <f t="shared" si="16"/>
        <v>2.3957999999999977</v>
      </c>
      <c r="E201">
        <f t="shared" si="17"/>
        <v>-23.246447399999983</v>
      </c>
      <c r="F201">
        <f t="shared" si="18"/>
        <v>94.148209000000051</v>
      </c>
      <c r="G201">
        <f t="shared" si="19"/>
        <v>5.7398576399999888</v>
      </c>
    </row>
    <row r="202" spans="1:7" ht="16">
      <c r="A202" s="2">
        <v>46</v>
      </c>
      <c r="B202" s="2">
        <v>10.83</v>
      </c>
      <c r="C202">
        <f t="shared" si="15"/>
        <v>-4.703000000000003</v>
      </c>
      <c r="D202">
        <f t="shared" si="16"/>
        <v>2.7857999999999983</v>
      </c>
      <c r="E202">
        <f t="shared" si="17"/>
        <v>-13.1016174</v>
      </c>
      <c r="F202">
        <f t="shared" si="18"/>
        <v>22.118209000000029</v>
      </c>
      <c r="G202">
        <f t="shared" si="19"/>
        <v>7.7606816399999907</v>
      </c>
    </row>
    <row r="203" spans="1:7" ht="16">
      <c r="A203" s="2">
        <v>39</v>
      </c>
      <c r="B203" s="2">
        <v>6.82</v>
      </c>
      <c r="C203">
        <f t="shared" si="15"/>
        <v>-11.703000000000003</v>
      </c>
      <c r="D203">
        <f t="shared" si="16"/>
        <v>-1.2242000000000015</v>
      </c>
      <c r="E203">
        <f t="shared" si="17"/>
        <v>14.326812600000022</v>
      </c>
      <c r="F203">
        <f t="shared" si="18"/>
        <v>136.96020900000008</v>
      </c>
      <c r="G203">
        <f t="shared" si="19"/>
        <v>1.4986656400000038</v>
      </c>
    </row>
    <row r="204" spans="1:7" ht="16">
      <c r="A204" s="2">
        <v>77</v>
      </c>
      <c r="B204" s="2">
        <v>8.31</v>
      </c>
      <c r="C204">
        <f t="shared" si="15"/>
        <v>26.296999999999997</v>
      </c>
      <c r="D204">
        <f t="shared" si="16"/>
        <v>0.2657999999999987</v>
      </c>
      <c r="E204">
        <f t="shared" si="17"/>
        <v>6.9897425999999649</v>
      </c>
      <c r="F204">
        <f t="shared" si="18"/>
        <v>691.53220899999985</v>
      </c>
      <c r="G204">
        <f t="shared" si="19"/>
        <v>7.0649639999999306E-2</v>
      </c>
    </row>
    <row r="205" spans="1:7" ht="16">
      <c r="A205" s="2">
        <v>47</v>
      </c>
      <c r="B205" s="2">
        <v>4.47</v>
      </c>
      <c r="C205">
        <f t="shared" si="15"/>
        <v>-3.703000000000003</v>
      </c>
      <c r="D205">
        <f t="shared" si="16"/>
        <v>-3.574200000000002</v>
      </c>
      <c r="E205">
        <f t="shared" si="17"/>
        <v>13.235262600000018</v>
      </c>
      <c r="F205">
        <f t="shared" si="18"/>
        <v>13.712209000000023</v>
      </c>
      <c r="G205">
        <f t="shared" si="19"/>
        <v>12.774905640000014</v>
      </c>
    </row>
    <row r="206" spans="1:7" ht="16">
      <c r="A206" s="2">
        <v>68</v>
      </c>
      <c r="B206" s="2">
        <v>8.7899999999999991</v>
      </c>
      <c r="C206">
        <f t="shared" si="15"/>
        <v>17.296999999999997</v>
      </c>
      <c r="D206">
        <f t="shared" si="16"/>
        <v>0.74579999999999735</v>
      </c>
      <c r="E206">
        <f t="shared" si="17"/>
        <v>12.900102599999952</v>
      </c>
      <c r="F206">
        <f t="shared" si="18"/>
        <v>299.18620899999991</v>
      </c>
      <c r="G206">
        <f t="shared" si="19"/>
        <v>0.55621763999999607</v>
      </c>
    </row>
    <row r="207" spans="1:7" ht="16">
      <c r="A207" s="2">
        <v>62</v>
      </c>
      <c r="B207" s="2">
        <v>8.0299999999999994</v>
      </c>
      <c r="C207">
        <f t="shared" si="15"/>
        <v>11.296999999999997</v>
      </c>
      <c r="D207">
        <f t="shared" si="16"/>
        <v>-1.4200000000002433E-2</v>
      </c>
      <c r="E207">
        <f t="shared" si="17"/>
        <v>-0.16041740000002744</v>
      </c>
      <c r="F207">
        <f t="shared" si="18"/>
        <v>127.62220899999993</v>
      </c>
      <c r="G207">
        <f t="shared" si="19"/>
        <v>2.0164000000006909E-4</v>
      </c>
    </row>
    <row r="208" spans="1:7" ht="16">
      <c r="A208" s="2">
        <v>43</v>
      </c>
      <c r="B208" s="2">
        <v>3.07</v>
      </c>
      <c r="C208">
        <f t="shared" si="15"/>
        <v>-7.703000000000003</v>
      </c>
      <c r="D208">
        <f t="shared" si="16"/>
        <v>-4.9742000000000015</v>
      </c>
      <c r="E208">
        <f t="shared" si="17"/>
        <v>38.316262600000023</v>
      </c>
      <c r="F208">
        <f t="shared" si="18"/>
        <v>59.336209000000046</v>
      </c>
      <c r="G208">
        <f t="shared" si="19"/>
        <v>24.742665640000016</v>
      </c>
    </row>
    <row r="209" spans="1:7" ht="16">
      <c r="A209" s="2">
        <v>59</v>
      </c>
      <c r="B209" s="2">
        <v>4.67</v>
      </c>
      <c r="C209">
        <f t="shared" si="15"/>
        <v>8.296999999999997</v>
      </c>
      <c r="D209">
        <f t="shared" si="16"/>
        <v>-3.3742000000000019</v>
      </c>
      <c r="E209">
        <f t="shared" si="17"/>
        <v>-27.995737400000007</v>
      </c>
      <c r="F209">
        <f t="shared" si="18"/>
        <v>68.840208999999945</v>
      </c>
      <c r="G209">
        <f t="shared" si="19"/>
        <v>11.385225640000012</v>
      </c>
    </row>
    <row r="210" spans="1:7" ht="16">
      <c r="A210" s="2">
        <v>34</v>
      </c>
      <c r="B210" s="2">
        <v>8.7899999999999991</v>
      </c>
      <c r="C210">
        <f t="shared" si="15"/>
        <v>-16.703000000000003</v>
      </c>
      <c r="D210">
        <f t="shared" si="16"/>
        <v>0.74579999999999735</v>
      </c>
      <c r="E210">
        <f t="shared" si="17"/>
        <v>-12.457097399999958</v>
      </c>
      <c r="F210">
        <f t="shared" si="18"/>
        <v>278.99020900000011</v>
      </c>
      <c r="G210">
        <f t="shared" si="19"/>
        <v>0.55621763999999607</v>
      </c>
    </row>
    <row r="211" spans="1:7" ht="16">
      <c r="A211" s="2">
        <v>52</v>
      </c>
      <c r="B211" s="2">
        <v>8.4600000000000009</v>
      </c>
      <c r="C211">
        <f t="shared" si="15"/>
        <v>1.296999999999997</v>
      </c>
      <c r="D211">
        <f t="shared" si="16"/>
        <v>0.41579999999999906</v>
      </c>
      <c r="E211">
        <f t="shared" si="17"/>
        <v>0.53929259999999757</v>
      </c>
      <c r="F211">
        <f t="shared" si="18"/>
        <v>1.6822089999999923</v>
      </c>
      <c r="G211">
        <f t="shared" si="19"/>
        <v>0.17288963999999921</v>
      </c>
    </row>
    <row r="212" spans="1:7" ht="16">
      <c r="A212" s="2">
        <v>53</v>
      </c>
      <c r="B212" s="2">
        <v>7.95</v>
      </c>
      <c r="C212">
        <f t="shared" si="15"/>
        <v>2.296999999999997</v>
      </c>
      <c r="D212">
        <f t="shared" si="16"/>
        <v>-9.4200000000001616E-2</v>
      </c>
      <c r="E212">
        <f t="shared" si="17"/>
        <v>-0.21637740000000344</v>
      </c>
      <c r="F212">
        <f t="shared" si="18"/>
        <v>5.2762089999999864</v>
      </c>
      <c r="G212">
        <f t="shared" si="19"/>
        <v>8.8736400000003039E-3</v>
      </c>
    </row>
    <row r="213" spans="1:7" ht="16">
      <c r="A213" s="2">
        <v>63</v>
      </c>
      <c r="B213" s="2">
        <v>6.2</v>
      </c>
      <c r="C213">
        <f t="shared" si="15"/>
        <v>12.296999999999997</v>
      </c>
      <c r="D213">
        <f t="shared" si="16"/>
        <v>-1.8442000000000016</v>
      </c>
      <c r="E213">
        <f t="shared" si="17"/>
        <v>-22.678127400000015</v>
      </c>
      <c r="F213">
        <f t="shared" si="18"/>
        <v>151.21620899999994</v>
      </c>
      <c r="G213">
        <f t="shared" si="19"/>
        <v>3.4010736400000061</v>
      </c>
    </row>
    <row r="214" spans="1:7" ht="16">
      <c r="A214" s="2">
        <v>55</v>
      </c>
      <c r="B214" s="2">
        <v>6.44</v>
      </c>
      <c r="C214">
        <f t="shared" si="15"/>
        <v>4.296999999999997</v>
      </c>
      <c r="D214">
        <f t="shared" si="16"/>
        <v>-1.6042000000000014</v>
      </c>
      <c r="E214">
        <f t="shared" si="17"/>
        <v>-6.8932474000000017</v>
      </c>
      <c r="F214">
        <f t="shared" si="18"/>
        <v>18.464208999999975</v>
      </c>
      <c r="G214">
        <f t="shared" si="19"/>
        <v>2.5734576400000044</v>
      </c>
    </row>
    <row r="215" spans="1:7" ht="16">
      <c r="A215" s="2">
        <v>56</v>
      </c>
      <c r="B215" s="2">
        <v>5.55</v>
      </c>
      <c r="C215">
        <f t="shared" si="15"/>
        <v>5.296999999999997</v>
      </c>
      <c r="D215">
        <f t="shared" si="16"/>
        <v>-2.494200000000002</v>
      </c>
      <c r="E215">
        <f t="shared" si="17"/>
        <v>-13.211777400000003</v>
      </c>
      <c r="F215">
        <f t="shared" si="18"/>
        <v>28.05820899999997</v>
      </c>
      <c r="G215">
        <f t="shared" si="19"/>
        <v>6.2210336400000097</v>
      </c>
    </row>
    <row r="216" spans="1:7" ht="16">
      <c r="A216" s="2">
        <v>44</v>
      </c>
      <c r="B216" s="2">
        <v>10.31</v>
      </c>
      <c r="C216">
        <f t="shared" si="15"/>
        <v>-6.703000000000003</v>
      </c>
      <c r="D216">
        <f t="shared" si="16"/>
        <v>2.2657999999999987</v>
      </c>
      <c r="E216">
        <f t="shared" si="17"/>
        <v>-15.187657399999997</v>
      </c>
      <c r="F216">
        <f t="shared" si="18"/>
        <v>44.93020900000004</v>
      </c>
      <c r="G216">
        <f t="shared" si="19"/>
        <v>5.133849639999994</v>
      </c>
    </row>
    <row r="217" spans="1:7" ht="16">
      <c r="A217" s="2">
        <v>59</v>
      </c>
      <c r="B217" s="2">
        <v>8.07</v>
      </c>
      <c r="C217">
        <f t="shared" si="15"/>
        <v>8.296999999999997</v>
      </c>
      <c r="D217">
        <f t="shared" si="16"/>
        <v>2.5799999999998491E-2</v>
      </c>
      <c r="E217">
        <f t="shared" si="17"/>
        <v>0.21406259999998739</v>
      </c>
      <c r="F217">
        <f t="shared" si="18"/>
        <v>68.840208999999945</v>
      </c>
      <c r="G217">
        <f t="shared" si="19"/>
        <v>6.6563999999992216E-4</v>
      </c>
    </row>
    <row r="218" spans="1:7" ht="16">
      <c r="A218" s="2">
        <v>40</v>
      </c>
      <c r="B218" s="2">
        <v>11.06</v>
      </c>
      <c r="C218">
        <f t="shared" si="15"/>
        <v>-10.703000000000003</v>
      </c>
      <c r="D218">
        <f t="shared" si="16"/>
        <v>3.0157999999999987</v>
      </c>
      <c r="E218">
        <f t="shared" si="17"/>
        <v>-32.278107399999996</v>
      </c>
      <c r="F218">
        <f t="shared" si="18"/>
        <v>114.55420900000006</v>
      </c>
      <c r="G218">
        <f t="shared" si="19"/>
        <v>9.0950496399999921</v>
      </c>
    </row>
    <row r="219" spans="1:7" ht="16">
      <c r="A219" s="2">
        <v>34</v>
      </c>
      <c r="B219" s="2">
        <v>7.53</v>
      </c>
      <c r="C219">
        <f t="shared" si="15"/>
        <v>-16.703000000000003</v>
      </c>
      <c r="D219">
        <f t="shared" si="16"/>
        <v>-0.51420000000000154</v>
      </c>
      <c r="E219">
        <f t="shared" si="17"/>
        <v>8.5886826000000269</v>
      </c>
      <c r="F219">
        <f t="shared" si="18"/>
        <v>278.99020900000011</v>
      </c>
      <c r="G219">
        <f t="shared" si="19"/>
        <v>0.2644016400000016</v>
      </c>
    </row>
    <row r="220" spans="1:7" ht="16">
      <c r="A220" s="2">
        <v>68</v>
      </c>
      <c r="B220" s="2">
        <v>8.73</v>
      </c>
      <c r="C220">
        <f t="shared" si="15"/>
        <v>17.296999999999997</v>
      </c>
      <c r="D220">
        <f t="shared" si="16"/>
        <v>0.68579999999999863</v>
      </c>
      <c r="E220">
        <f t="shared" si="17"/>
        <v>11.862282599999974</v>
      </c>
      <c r="F220">
        <f t="shared" si="18"/>
        <v>299.18620899999991</v>
      </c>
      <c r="G220">
        <f t="shared" si="19"/>
        <v>0.4703216399999981</v>
      </c>
    </row>
    <row r="221" spans="1:7" ht="16">
      <c r="A221" s="2">
        <v>30</v>
      </c>
      <c r="B221" s="2">
        <v>6.92</v>
      </c>
      <c r="C221">
        <f t="shared" si="15"/>
        <v>-20.703000000000003</v>
      </c>
      <c r="D221">
        <f t="shared" si="16"/>
        <v>-1.1242000000000019</v>
      </c>
      <c r="E221">
        <f t="shared" si="17"/>
        <v>23.274312600000041</v>
      </c>
      <c r="F221">
        <f t="shared" si="18"/>
        <v>428.61420900000013</v>
      </c>
      <c r="G221">
        <f t="shared" si="19"/>
        <v>1.2638256400000043</v>
      </c>
    </row>
    <row r="222" spans="1:7" ht="16">
      <c r="A222" s="2">
        <v>48</v>
      </c>
      <c r="B222" s="2">
        <v>11.75</v>
      </c>
      <c r="C222">
        <f t="shared" si="15"/>
        <v>-2.703000000000003</v>
      </c>
      <c r="D222">
        <f t="shared" si="16"/>
        <v>3.7057999999999982</v>
      </c>
      <c r="E222">
        <f t="shared" si="17"/>
        <v>-10.016777400000006</v>
      </c>
      <c r="F222">
        <f t="shared" si="18"/>
        <v>7.3062090000000159</v>
      </c>
      <c r="G222">
        <f t="shared" si="19"/>
        <v>13.732953639999987</v>
      </c>
    </row>
    <row r="223" spans="1:7" ht="16">
      <c r="A223" s="2">
        <v>50</v>
      </c>
      <c r="B223" s="2">
        <v>11.03</v>
      </c>
      <c r="C223">
        <f t="shared" si="15"/>
        <v>-0.70300000000000296</v>
      </c>
      <c r="D223">
        <f t="shared" si="16"/>
        <v>2.9857999999999976</v>
      </c>
      <c r="E223">
        <f t="shared" si="17"/>
        <v>-2.0990174000000072</v>
      </c>
      <c r="F223">
        <f t="shared" si="18"/>
        <v>0.49420900000000417</v>
      </c>
      <c r="G223">
        <f t="shared" si="19"/>
        <v>8.9150016399999856</v>
      </c>
    </row>
    <row r="224" spans="1:7" ht="16">
      <c r="A224" s="2">
        <v>50</v>
      </c>
      <c r="B224" s="2">
        <v>9.66</v>
      </c>
      <c r="C224">
        <f t="shared" si="15"/>
        <v>-0.70300000000000296</v>
      </c>
      <c r="D224">
        <f t="shared" si="16"/>
        <v>1.6157999999999983</v>
      </c>
      <c r="E224">
        <f t="shared" si="17"/>
        <v>-1.1359074000000036</v>
      </c>
      <c r="F224">
        <f t="shared" si="18"/>
        <v>0.49420900000000417</v>
      </c>
      <c r="G224">
        <f t="shared" si="19"/>
        <v>2.6108096399999945</v>
      </c>
    </row>
    <row r="225" spans="1:7" ht="16">
      <c r="A225" s="2">
        <v>51</v>
      </c>
      <c r="B225" s="2">
        <v>10.15</v>
      </c>
      <c r="C225">
        <f t="shared" si="15"/>
        <v>0.29699999999999704</v>
      </c>
      <c r="D225">
        <f t="shared" si="16"/>
        <v>2.1057999999999986</v>
      </c>
      <c r="E225">
        <f t="shared" si="17"/>
        <v>0.62542259999999339</v>
      </c>
      <c r="F225">
        <f t="shared" si="18"/>
        <v>8.8208999999998247E-2</v>
      </c>
      <c r="G225">
        <f t="shared" si="19"/>
        <v>4.4343936399999944</v>
      </c>
    </row>
    <row r="226" spans="1:7" ht="16">
      <c r="A226" s="2">
        <v>36</v>
      </c>
      <c r="B226" s="2">
        <v>10.050000000000001</v>
      </c>
      <c r="C226">
        <f t="shared" si="15"/>
        <v>-14.703000000000003</v>
      </c>
      <c r="D226">
        <f t="shared" si="16"/>
        <v>2.0057999999999989</v>
      </c>
      <c r="E226">
        <f t="shared" si="17"/>
        <v>-29.491277399999991</v>
      </c>
      <c r="F226">
        <f t="shared" si="18"/>
        <v>216.17820900000009</v>
      </c>
      <c r="G226">
        <f t="shared" si="19"/>
        <v>4.0232336399999955</v>
      </c>
    </row>
    <row r="227" spans="1:7" ht="16">
      <c r="A227" s="2">
        <v>65</v>
      </c>
      <c r="B227" s="2">
        <v>7.57</v>
      </c>
      <c r="C227">
        <f t="shared" si="15"/>
        <v>14.296999999999997</v>
      </c>
      <c r="D227">
        <f t="shared" si="16"/>
        <v>-0.47420000000000151</v>
      </c>
      <c r="E227">
        <f t="shared" si="17"/>
        <v>-6.7796374000000199</v>
      </c>
      <c r="F227">
        <f t="shared" si="18"/>
        <v>204.40420899999992</v>
      </c>
      <c r="G227">
        <f t="shared" si="19"/>
        <v>0.22486564000000142</v>
      </c>
    </row>
    <row r="228" spans="1:7" ht="16">
      <c r="A228" s="2">
        <v>51</v>
      </c>
      <c r="B228" s="2">
        <v>8.73</v>
      </c>
      <c r="C228">
        <f t="shared" si="15"/>
        <v>0.29699999999999704</v>
      </c>
      <c r="D228">
        <f t="shared" si="16"/>
        <v>0.68579999999999863</v>
      </c>
      <c r="E228">
        <f t="shared" si="17"/>
        <v>0.20368259999999758</v>
      </c>
      <c r="F228">
        <f t="shared" si="18"/>
        <v>8.8208999999998247E-2</v>
      </c>
      <c r="G228">
        <f t="shared" si="19"/>
        <v>0.4703216399999981</v>
      </c>
    </row>
    <row r="229" spans="1:7" ht="16">
      <c r="A229" s="2">
        <v>48</v>
      </c>
      <c r="B229" s="2">
        <v>9.25</v>
      </c>
      <c r="C229">
        <f t="shared" si="15"/>
        <v>-2.703000000000003</v>
      </c>
      <c r="D229">
        <f t="shared" si="16"/>
        <v>1.2057999999999982</v>
      </c>
      <c r="E229">
        <f t="shared" si="17"/>
        <v>-3.2592773999999989</v>
      </c>
      <c r="F229">
        <f t="shared" si="18"/>
        <v>7.3062090000000159</v>
      </c>
      <c r="G229">
        <f t="shared" si="19"/>
        <v>1.4539536399999957</v>
      </c>
    </row>
    <row r="230" spans="1:7" ht="16">
      <c r="A230" s="2">
        <v>51</v>
      </c>
      <c r="B230" s="2">
        <v>5.03</v>
      </c>
      <c r="C230">
        <f t="shared" si="15"/>
        <v>0.29699999999999704</v>
      </c>
      <c r="D230">
        <f t="shared" si="16"/>
        <v>-3.0142000000000015</v>
      </c>
      <c r="E230">
        <f t="shared" si="17"/>
        <v>-0.8952173999999915</v>
      </c>
      <c r="F230">
        <f t="shared" si="18"/>
        <v>8.8208999999998247E-2</v>
      </c>
      <c r="G230">
        <f t="shared" si="19"/>
        <v>9.0854016400000095</v>
      </c>
    </row>
    <row r="231" spans="1:7" ht="16">
      <c r="A231" s="2">
        <v>49</v>
      </c>
      <c r="B231" s="2">
        <v>7.55</v>
      </c>
      <c r="C231">
        <f t="shared" si="15"/>
        <v>-1.703000000000003</v>
      </c>
      <c r="D231">
        <f t="shared" si="16"/>
        <v>-0.49420000000000197</v>
      </c>
      <c r="E231">
        <f t="shared" si="17"/>
        <v>0.84162260000000477</v>
      </c>
      <c r="F231">
        <f t="shared" si="18"/>
        <v>2.90020900000001</v>
      </c>
      <c r="G231">
        <f t="shared" si="19"/>
        <v>0.24423364000000194</v>
      </c>
    </row>
    <row r="232" spans="1:7" ht="16">
      <c r="A232" s="2">
        <v>54</v>
      </c>
      <c r="B232" s="2">
        <v>7.58</v>
      </c>
      <c r="C232">
        <f t="shared" si="15"/>
        <v>3.296999999999997</v>
      </c>
      <c r="D232">
        <f t="shared" si="16"/>
        <v>-0.46420000000000172</v>
      </c>
      <c r="E232">
        <f t="shared" si="17"/>
        <v>-1.5304674000000043</v>
      </c>
      <c r="F232">
        <f t="shared" si="18"/>
        <v>10.870208999999981</v>
      </c>
      <c r="G232">
        <f t="shared" si="19"/>
        <v>0.21548164000000161</v>
      </c>
    </row>
    <row r="233" spans="1:7" ht="16">
      <c r="A233" s="2">
        <v>58</v>
      </c>
      <c r="B233" s="2">
        <v>7.82</v>
      </c>
      <c r="C233">
        <f t="shared" si="15"/>
        <v>7.296999999999997</v>
      </c>
      <c r="D233">
        <f t="shared" si="16"/>
        <v>-0.22420000000000151</v>
      </c>
      <c r="E233">
        <f t="shared" si="17"/>
        <v>-1.6359874000000103</v>
      </c>
      <c r="F233">
        <f t="shared" si="18"/>
        <v>53.246208999999958</v>
      </c>
      <c r="G233">
        <f t="shared" si="19"/>
        <v>5.0265640000000673E-2</v>
      </c>
    </row>
    <row r="234" spans="1:7" ht="16">
      <c r="A234" s="2">
        <v>51</v>
      </c>
      <c r="B234" s="2">
        <v>5.95</v>
      </c>
      <c r="C234">
        <f t="shared" si="15"/>
        <v>0.29699999999999704</v>
      </c>
      <c r="D234">
        <f t="shared" si="16"/>
        <v>-2.0942000000000016</v>
      </c>
      <c r="E234">
        <f t="shared" si="17"/>
        <v>-0.62197739999999424</v>
      </c>
      <c r="F234">
        <f t="shared" si="18"/>
        <v>8.8208999999998247E-2</v>
      </c>
      <c r="G234">
        <f t="shared" si="19"/>
        <v>4.3856736400000065</v>
      </c>
    </row>
    <row r="235" spans="1:7" ht="16">
      <c r="A235" s="2">
        <v>53</v>
      </c>
      <c r="B235" s="2">
        <v>8.7799999999999994</v>
      </c>
      <c r="C235">
        <f t="shared" si="15"/>
        <v>2.296999999999997</v>
      </c>
      <c r="D235">
        <f t="shared" si="16"/>
        <v>0.73579999999999757</v>
      </c>
      <c r="E235">
        <f t="shared" si="17"/>
        <v>1.6901325999999923</v>
      </c>
      <c r="F235">
        <f t="shared" si="18"/>
        <v>5.2762089999999864</v>
      </c>
      <c r="G235">
        <f t="shared" si="19"/>
        <v>0.54140163999999646</v>
      </c>
    </row>
    <row r="236" spans="1:7" ht="16">
      <c r="A236" s="2">
        <v>55</v>
      </c>
      <c r="B236" s="2">
        <v>5.66</v>
      </c>
      <c r="C236">
        <f t="shared" si="15"/>
        <v>4.296999999999997</v>
      </c>
      <c r="D236">
        <f t="shared" si="16"/>
        <v>-2.3842000000000017</v>
      </c>
      <c r="E236">
        <f t="shared" si="17"/>
        <v>-10.244907400000001</v>
      </c>
      <c r="F236">
        <f t="shared" si="18"/>
        <v>18.464208999999975</v>
      </c>
      <c r="G236">
        <f t="shared" si="19"/>
        <v>5.6844096400000081</v>
      </c>
    </row>
    <row r="237" spans="1:7" ht="16">
      <c r="A237" s="2">
        <v>63</v>
      </c>
      <c r="B237" s="2">
        <v>9.19</v>
      </c>
      <c r="C237">
        <f t="shared" si="15"/>
        <v>12.296999999999997</v>
      </c>
      <c r="D237">
        <f t="shared" si="16"/>
        <v>1.1457999999999977</v>
      </c>
      <c r="E237">
        <f t="shared" si="17"/>
        <v>14.089902599999968</v>
      </c>
      <c r="F237">
        <f t="shared" si="18"/>
        <v>151.21620899999994</v>
      </c>
      <c r="G237">
        <f t="shared" si="19"/>
        <v>1.3128576399999947</v>
      </c>
    </row>
    <row r="238" spans="1:7" ht="16">
      <c r="A238" s="2">
        <v>44</v>
      </c>
      <c r="B238" s="2">
        <v>4.62</v>
      </c>
      <c r="C238">
        <f t="shared" si="15"/>
        <v>-6.703000000000003</v>
      </c>
      <c r="D238">
        <f t="shared" si="16"/>
        <v>-3.4242000000000017</v>
      </c>
      <c r="E238">
        <f t="shared" si="17"/>
        <v>22.95241260000002</v>
      </c>
      <c r="F238">
        <f t="shared" si="18"/>
        <v>44.93020900000004</v>
      </c>
      <c r="G238">
        <f t="shared" si="19"/>
        <v>11.725145640000012</v>
      </c>
    </row>
    <row r="239" spans="1:7" ht="16">
      <c r="A239" s="2">
        <v>71</v>
      </c>
      <c r="B239" s="2">
        <v>7.18</v>
      </c>
      <c r="C239">
        <f t="shared" si="15"/>
        <v>20.296999999999997</v>
      </c>
      <c r="D239">
        <f t="shared" si="16"/>
        <v>-0.86420000000000208</v>
      </c>
      <c r="E239">
        <f t="shared" si="17"/>
        <v>-17.540667400000039</v>
      </c>
      <c r="F239">
        <f t="shared" si="18"/>
        <v>411.96820899999989</v>
      </c>
      <c r="G239">
        <f t="shared" si="19"/>
        <v>0.74684164000000364</v>
      </c>
    </row>
    <row r="240" spans="1:7" ht="16">
      <c r="A240" s="2">
        <v>53</v>
      </c>
      <c r="B240" s="2">
        <v>8.7100000000000009</v>
      </c>
      <c r="C240">
        <f t="shared" si="15"/>
        <v>2.296999999999997</v>
      </c>
      <c r="D240">
        <f t="shared" si="16"/>
        <v>0.66579999999999906</v>
      </c>
      <c r="E240">
        <f t="shared" si="17"/>
        <v>1.5293425999999959</v>
      </c>
      <c r="F240">
        <f t="shared" si="18"/>
        <v>5.2762089999999864</v>
      </c>
      <c r="G240">
        <f t="shared" si="19"/>
        <v>0.44328963999999876</v>
      </c>
    </row>
    <row r="241" spans="1:7" ht="16">
      <c r="A241" s="2">
        <v>42</v>
      </c>
      <c r="B241" s="2">
        <v>4.3499999999999996</v>
      </c>
      <c r="C241">
        <f t="shared" si="15"/>
        <v>-8.703000000000003</v>
      </c>
      <c r="D241">
        <f t="shared" si="16"/>
        <v>-3.6942000000000021</v>
      </c>
      <c r="E241">
        <f t="shared" si="17"/>
        <v>32.150622600000027</v>
      </c>
      <c r="F241">
        <f t="shared" si="18"/>
        <v>75.742209000000045</v>
      </c>
      <c r="G241">
        <f t="shared" si="19"/>
        <v>13.647113640000017</v>
      </c>
    </row>
    <row r="242" spans="1:7" ht="16">
      <c r="A242" s="2">
        <v>62</v>
      </c>
      <c r="B242" s="2">
        <v>8.48</v>
      </c>
      <c r="C242">
        <f t="shared" si="15"/>
        <v>11.296999999999997</v>
      </c>
      <c r="D242">
        <f t="shared" si="16"/>
        <v>0.43579999999999863</v>
      </c>
      <c r="E242">
        <f t="shared" si="17"/>
        <v>4.9232325999999835</v>
      </c>
      <c r="F242">
        <f t="shared" si="18"/>
        <v>127.62220899999993</v>
      </c>
      <c r="G242">
        <f t="shared" si="19"/>
        <v>0.18992163999999881</v>
      </c>
    </row>
    <row r="243" spans="1:7" ht="16">
      <c r="A243" s="2">
        <v>49</v>
      </c>
      <c r="B243" s="2">
        <v>9.85</v>
      </c>
      <c r="C243">
        <f t="shared" si="15"/>
        <v>-1.703000000000003</v>
      </c>
      <c r="D243">
        <f t="shared" si="16"/>
        <v>1.8057999999999979</v>
      </c>
      <c r="E243">
        <f t="shared" si="17"/>
        <v>-3.0752774000000018</v>
      </c>
      <c r="F243">
        <f t="shared" si="18"/>
        <v>2.90020900000001</v>
      </c>
      <c r="G243">
        <f t="shared" si="19"/>
        <v>3.2609136399999921</v>
      </c>
    </row>
    <row r="244" spans="1:7" ht="16">
      <c r="A244" s="2">
        <v>44</v>
      </c>
      <c r="B244" s="2">
        <v>4.13</v>
      </c>
      <c r="C244">
        <f t="shared" si="15"/>
        <v>-6.703000000000003</v>
      </c>
      <c r="D244">
        <f t="shared" si="16"/>
        <v>-3.9142000000000019</v>
      </c>
      <c r="E244">
        <f t="shared" si="17"/>
        <v>26.236882600000023</v>
      </c>
      <c r="F244">
        <f t="shared" si="18"/>
        <v>44.93020900000004</v>
      </c>
      <c r="G244">
        <f t="shared" si="19"/>
        <v>15.320961640000014</v>
      </c>
    </row>
    <row r="245" spans="1:7" ht="16">
      <c r="A245" s="2">
        <v>53</v>
      </c>
      <c r="B245" s="2">
        <v>6.59</v>
      </c>
      <c r="C245">
        <f t="shared" si="15"/>
        <v>2.296999999999997</v>
      </c>
      <c r="D245">
        <f t="shared" si="16"/>
        <v>-1.4542000000000019</v>
      </c>
      <c r="E245">
        <f t="shared" si="17"/>
        <v>-3.3402974000000003</v>
      </c>
      <c r="F245">
        <f t="shared" si="18"/>
        <v>5.2762089999999864</v>
      </c>
      <c r="G245">
        <f t="shared" si="19"/>
        <v>2.1146976400000055</v>
      </c>
    </row>
    <row r="246" spans="1:7" ht="16">
      <c r="A246" s="2">
        <v>56</v>
      </c>
      <c r="B246" s="2">
        <v>9.65</v>
      </c>
      <c r="C246">
        <f t="shared" si="15"/>
        <v>5.296999999999997</v>
      </c>
      <c r="D246">
        <f t="shared" si="16"/>
        <v>1.6057999999999986</v>
      </c>
      <c r="E246">
        <f t="shared" si="17"/>
        <v>8.5059225999999875</v>
      </c>
      <c r="F246">
        <f t="shared" si="18"/>
        <v>28.05820899999997</v>
      </c>
      <c r="G246">
        <f t="shared" si="19"/>
        <v>2.5785936399999954</v>
      </c>
    </row>
    <row r="247" spans="1:7" ht="16">
      <c r="A247" s="2">
        <v>44</v>
      </c>
      <c r="B247" s="2">
        <v>10.32</v>
      </c>
      <c r="C247">
        <f t="shared" si="15"/>
        <v>-6.703000000000003</v>
      </c>
      <c r="D247">
        <f t="shared" si="16"/>
        <v>2.2757999999999985</v>
      </c>
      <c r="E247">
        <f t="shared" si="17"/>
        <v>-15.254687399999996</v>
      </c>
      <c r="F247">
        <f t="shared" si="18"/>
        <v>44.93020900000004</v>
      </c>
      <c r="G247">
        <f t="shared" si="19"/>
        <v>5.1792656399999935</v>
      </c>
    </row>
    <row r="248" spans="1:7" ht="16">
      <c r="A248" s="2">
        <v>45</v>
      </c>
      <c r="B248" s="2">
        <v>8</v>
      </c>
      <c r="C248">
        <f t="shared" si="15"/>
        <v>-5.703000000000003</v>
      </c>
      <c r="D248">
        <f t="shared" si="16"/>
        <v>-4.4200000000001793E-2</v>
      </c>
      <c r="E248">
        <f t="shared" si="17"/>
        <v>0.25207260000001036</v>
      </c>
      <c r="F248">
        <f t="shared" si="18"/>
        <v>32.524209000000035</v>
      </c>
      <c r="G248">
        <f t="shared" si="19"/>
        <v>1.9536400000001587E-3</v>
      </c>
    </row>
    <row r="249" spans="1:7" ht="16">
      <c r="A249" s="2">
        <v>41</v>
      </c>
      <c r="B249" s="2">
        <v>7.31</v>
      </c>
      <c r="C249">
        <f t="shared" si="15"/>
        <v>-9.703000000000003</v>
      </c>
      <c r="D249">
        <f t="shared" si="16"/>
        <v>-0.73420000000000218</v>
      </c>
      <c r="E249">
        <f t="shared" si="17"/>
        <v>7.1239426000000234</v>
      </c>
      <c r="F249">
        <f t="shared" si="18"/>
        <v>94.148209000000051</v>
      </c>
      <c r="G249">
        <f t="shared" si="19"/>
        <v>0.53904964000000322</v>
      </c>
    </row>
    <row r="250" spans="1:7" ht="16">
      <c r="A250" s="2">
        <v>45</v>
      </c>
      <c r="B250" s="2">
        <v>8.9600000000000009</v>
      </c>
      <c r="C250">
        <f t="shared" si="15"/>
        <v>-5.703000000000003</v>
      </c>
      <c r="D250">
        <f t="shared" si="16"/>
        <v>0.91579999999999906</v>
      </c>
      <c r="E250">
        <f t="shared" si="17"/>
        <v>-5.2228073999999971</v>
      </c>
      <c r="F250">
        <f t="shared" si="18"/>
        <v>32.524209000000035</v>
      </c>
      <c r="G250">
        <f t="shared" si="19"/>
        <v>0.83868963999999824</v>
      </c>
    </row>
    <row r="251" spans="1:7" ht="16">
      <c r="A251" s="2">
        <v>61</v>
      </c>
      <c r="B251" s="2">
        <v>5.22</v>
      </c>
      <c r="C251">
        <f t="shared" si="15"/>
        <v>10.296999999999997</v>
      </c>
      <c r="D251">
        <f t="shared" si="16"/>
        <v>-2.824200000000002</v>
      </c>
      <c r="E251">
        <f t="shared" si="17"/>
        <v>-29.080787400000013</v>
      </c>
      <c r="F251">
        <f t="shared" si="18"/>
        <v>106.02820899999993</v>
      </c>
      <c r="G251">
        <f t="shared" si="19"/>
        <v>7.9761056400000117</v>
      </c>
    </row>
    <row r="252" spans="1:7" ht="16">
      <c r="A252" s="2">
        <v>39</v>
      </c>
      <c r="B252" s="2">
        <v>12.51</v>
      </c>
      <c r="C252">
        <f t="shared" si="15"/>
        <v>-11.703000000000003</v>
      </c>
      <c r="D252">
        <f t="shared" si="16"/>
        <v>4.465799999999998</v>
      </c>
      <c r="E252">
        <f t="shared" si="17"/>
        <v>-52.263257399999986</v>
      </c>
      <c r="F252">
        <f t="shared" si="18"/>
        <v>136.96020900000008</v>
      </c>
      <c r="G252">
        <f t="shared" si="19"/>
        <v>19.943369639999982</v>
      </c>
    </row>
    <row r="253" spans="1:7" ht="16">
      <c r="A253" s="2">
        <v>62</v>
      </c>
      <c r="B253" s="2">
        <v>9.5299999999999994</v>
      </c>
      <c r="C253">
        <f t="shared" si="15"/>
        <v>11.296999999999997</v>
      </c>
      <c r="D253">
        <f t="shared" si="16"/>
        <v>1.4857999999999976</v>
      </c>
      <c r="E253">
        <f t="shared" si="17"/>
        <v>16.785082599999967</v>
      </c>
      <c r="F253">
        <f t="shared" si="18"/>
        <v>127.62220899999993</v>
      </c>
      <c r="G253">
        <f t="shared" si="19"/>
        <v>2.2076016399999929</v>
      </c>
    </row>
    <row r="254" spans="1:7" ht="16">
      <c r="A254" s="2">
        <v>47</v>
      </c>
      <c r="B254" s="2">
        <v>7.05</v>
      </c>
      <c r="C254">
        <f t="shared" si="15"/>
        <v>-3.703000000000003</v>
      </c>
      <c r="D254">
        <f t="shared" si="16"/>
        <v>-0.99420000000000197</v>
      </c>
      <c r="E254">
        <f t="shared" si="17"/>
        <v>3.6815226000000103</v>
      </c>
      <c r="F254">
        <f t="shared" si="18"/>
        <v>13.712209000000023</v>
      </c>
      <c r="G254">
        <f t="shared" si="19"/>
        <v>0.98843364000000389</v>
      </c>
    </row>
    <row r="255" spans="1:7" ht="16">
      <c r="A255" s="2">
        <v>51</v>
      </c>
      <c r="B255" s="2">
        <v>8.25</v>
      </c>
      <c r="C255">
        <f t="shared" si="15"/>
        <v>0.29699999999999704</v>
      </c>
      <c r="D255">
        <f t="shared" si="16"/>
        <v>0.20579999999999821</v>
      </c>
      <c r="E255">
        <f t="shared" si="17"/>
        <v>6.1122599999998861E-2</v>
      </c>
      <c r="F255">
        <f t="shared" si="18"/>
        <v>8.8208999999998247E-2</v>
      </c>
      <c r="G255">
        <f t="shared" si="19"/>
        <v>4.2353639999999262E-2</v>
      </c>
    </row>
    <row r="256" spans="1:7" ht="16">
      <c r="A256" s="2">
        <v>68</v>
      </c>
      <c r="B256" s="2">
        <v>5.87</v>
      </c>
      <c r="C256">
        <f t="shared" si="15"/>
        <v>17.296999999999997</v>
      </c>
      <c r="D256">
        <f t="shared" si="16"/>
        <v>-2.1742000000000017</v>
      </c>
      <c r="E256">
        <f t="shared" si="17"/>
        <v>-37.60713740000002</v>
      </c>
      <c r="F256">
        <f t="shared" si="18"/>
        <v>299.18620899999991</v>
      </c>
      <c r="G256">
        <f t="shared" si="19"/>
        <v>4.7271456400000069</v>
      </c>
    </row>
    <row r="257" spans="1:7" ht="16">
      <c r="A257" s="2">
        <v>45</v>
      </c>
      <c r="B257" s="2">
        <v>11.62</v>
      </c>
      <c r="C257">
        <f t="shared" si="15"/>
        <v>-5.703000000000003</v>
      </c>
      <c r="D257">
        <f t="shared" si="16"/>
        <v>3.5757999999999974</v>
      </c>
      <c r="E257">
        <f t="shared" si="17"/>
        <v>-20.392787399999996</v>
      </c>
      <c r="F257">
        <f t="shared" si="18"/>
        <v>32.524209000000035</v>
      </c>
      <c r="G257">
        <f t="shared" si="19"/>
        <v>12.786345639999981</v>
      </c>
    </row>
    <row r="258" spans="1:7" ht="16">
      <c r="A258" s="2">
        <v>56</v>
      </c>
      <c r="B258" s="2">
        <v>8.8000000000000007</v>
      </c>
      <c r="C258">
        <f t="shared" si="15"/>
        <v>5.296999999999997</v>
      </c>
      <c r="D258">
        <f t="shared" si="16"/>
        <v>0.75579999999999892</v>
      </c>
      <c r="E258">
        <f t="shared" si="17"/>
        <v>4.0034725999999923</v>
      </c>
      <c r="F258">
        <f t="shared" si="18"/>
        <v>28.05820899999997</v>
      </c>
      <c r="G258">
        <f t="shared" si="19"/>
        <v>0.57123363999999832</v>
      </c>
    </row>
    <row r="259" spans="1:7" ht="16">
      <c r="A259" s="2">
        <v>49</v>
      </c>
      <c r="B259" s="2">
        <v>6.9</v>
      </c>
      <c r="C259">
        <f t="shared" ref="C259:C322" si="20">A259-$J$2</f>
        <v>-1.703000000000003</v>
      </c>
      <c r="D259">
        <f t="shared" ref="D259:D322" si="21">B259-$J$3</f>
        <v>-1.1442000000000014</v>
      </c>
      <c r="E259">
        <f t="shared" ref="E259:E322" si="22">C259*D259</f>
        <v>1.9485726000000059</v>
      </c>
      <c r="F259">
        <f t="shared" ref="F259:F322" si="23">C259^2</f>
        <v>2.90020900000001</v>
      </c>
      <c r="G259">
        <f t="shared" ref="G259:G322" si="24">D259^2</f>
        <v>1.3091936400000033</v>
      </c>
    </row>
    <row r="260" spans="1:7" ht="16">
      <c r="A260" s="2">
        <v>59</v>
      </c>
      <c r="B260" s="2">
        <v>9.7799999999999994</v>
      </c>
      <c r="C260">
        <f t="shared" si="20"/>
        <v>8.296999999999997</v>
      </c>
      <c r="D260">
        <f t="shared" si="21"/>
        <v>1.7357999999999976</v>
      </c>
      <c r="E260">
        <f t="shared" si="22"/>
        <v>14.401932599999975</v>
      </c>
      <c r="F260">
        <f t="shared" si="23"/>
        <v>68.840208999999945</v>
      </c>
      <c r="G260">
        <f t="shared" si="24"/>
        <v>3.0130016399999917</v>
      </c>
    </row>
    <row r="261" spans="1:7" ht="16">
      <c r="A261" s="2">
        <v>36</v>
      </c>
      <c r="B261" s="2">
        <v>8.2899999999999991</v>
      </c>
      <c r="C261">
        <f t="shared" si="20"/>
        <v>-14.703000000000003</v>
      </c>
      <c r="D261">
        <f t="shared" si="21"/>
        <v>0.24579999999999735</v>
      </c>
      <c r="E261">
        <f t="shared" si="22"/>
        <v>-3.6139973999999619</v>
      </c>
      <c r="F261">
        <f t="shared" si="23"/>
        <v>216.17820900000009</v>
      </c>
      <c r="G261">
        <f t="shared" si="24"/>
        <v>6.0417639999998697E-2</v>
      </c>
    </row>
    <row r="262" spans="1:7" ht="16">
      <c r="A262" s="2">
        <v>61</v>
      </c>
      <c r="B262" s="2">
        <v>4.84</v>
      </c>
      <c r="C262">
        <f t="shared" si="20"/>
        <v>10.296999999999997</v>
      </c>
      <c r="D262">
        <f t="shared" si="21"/>
        <v>-3.2042000000000019</v>
      </c>
      <c r="E262">
        <f t="shared" si="22"/>
        <v>-32.993647400000008</v>
      </c>
      <c r="F262">
        <f t="shared" si="23"/>
        <v>106.02820899999993</v>
      </c>
      <c r="G262">
        <f t="shared" si="24"/>
        <v>10.266897640000012</v>
      </c>
    </row>
    <row r="263" spans="1:7" ht="16">
      <c r="A263" s="2">
        <v>40</v>
      </c>
      <c r="B263" s="2">
        <v>9.77</v>
      </c>
      <c r="C263">
        <f t="shared" si="20"/>
        <v>-10.703000000000003</v>
      </c>
      <c r="D263">
        <f t="shared" si="21"/>
        <v>1.7257999999999978</v>
      </c>
      <c r="E263">
        <f t="shared" si="22"/>
        <v>-18.471237399999982</v>
      </c>
      <c r="F263">
        <f t="shared" si="23"/>
        <v>114.55420900000006</v>
      </c>
      <c r="G263">
        <f t="shared" si="24"/>
        <v>2.9783856399999924</v>
      </c>
    </row>
    <row r="264" spans="1:7" ht="16">
      <c r="A264" s="2">
        <v>55</v>
      </c>
      <c r="B264" s="2">
        <v>11.83</v>
      </c>
      <c r="C264">
        <f t="shared" si="20"/>
        <v>4.296999999999997</v>
      </c>
      <c r="D264">
        <f t="shared" si="21"/>
        <v>3.7857999999999983</v>
      </c>
      <c r="E264">
        <f t="shared" si="22"/>
        <v>16.267582599999983</v>
      </c>
      <c r="F264">
        <f t="shared" si="23"/>
        <v>18.464208999999975</v>
      </c>
      <c r="G264">
        <f t="shared" si="24"/>
        <v>14.332281639999987</v>
      </c>
    </row>
    <row r="265" spans="1:7" ht="16">
      <c r="A265" s="2">
        <v>38</v>
      </c>
      <c r="B265" s="2">
        <v>6.02</v>
      </c>
      <c r="C265">
        <f t="shared" si="20"/>
        <v>-12.703000000000003</v>
      </c>
      <c r="D265">
        <f t="shared" si="21"/>
        <v>-2.0242000000000022</v>
      </c>
      <c r="E265">
        <f t="shared" si="22"/>
        <v>25.713412600000034</v>
      </c>
      <c r="F265">
        <f t="shared" si="23"/>
        <v>161.36620900000008</v>
      </c>
      <c r="G265">
        <f t="shared" si="24"/>
        <v>4.0973856400000086</v>
      </c>
    </row>
    <row r="266" spans="1:7" ht="16">
      <c r="A266" s="2">
        <v>37</v>
      </c>
      <c r="B266" s="2">
        <v>10.61</v>
      </c>
      <c r="C266">
        <f t="shared" si="20"/>
        <v>-13.703000000000003</v>
      </c>
      <c r="D266">
        <f t="shared" si="21"/>
        <v>2.5657999999999976</v>
      </c>
      <c r="E266">
        <f t="shared" si="22"/>
        <v>-35.159157399999977</v>
      </c>
      <c r="F266">
        <f t="shared" si="23"/>
        <v>187.77220900000009</v>
      </c>
      <c r="G266">
        <f t="shared" si="24"/>
        <v>6.5833296399999881</v>
      </c>
    </row>
    <row r="267" spans="1:7" ht="16">
      <c r="A267" s="2">
        <v>53</v>
      </c>
      <c r="B267" s="2">
        <v>7.62</v>
      </c>
      <c r="C267">
        <f t="shared" si="20"/>
        <v>2.296999999999997</v>
      </c>
      <c r="D267">
        <f t="shared" si="21"/>
        <v>-0.42420000000000169</v>
      </c>
      <c r="E267">
        <f t="shared" si="22"/>
        <v>-0.97438740000000257</v>
      </c>
      <c r="F267">
        <f t="shared" si="23"/>
        <v>5.2762089999999864</v>
      </c>
      <c r="G267">
        <f t="shared" si="24"/>
        <v>0.17994564000000143</v>
      </c>
    </row>
    <row r="268" spans="1:7" ht="16">
      <c r="A268" s="2">
        <v>69</v>
      </c>
      <c r="B268" s="2">
        <v>9.09</v>
      </c>
      <c r="C268">
        <f t="shared" si="20"/>
        <v>18.296999999999997</v>
      </c>
      <c r="D268">
        <f t="shared" si="21"/>
        <v>1.0457999999999981</v>
      </c>
      <c r="E268">
        <f t="shared" si="22"/>
        <v>19.135002599999961</v>
      </c>
      <c r="F268">
        <f t="shared" si="23"/>
        <v>334.7802089999999</v>
      </c>
      <c r="G268">
        <f t="shared" si="24"/>
        <v>1.093697639999996</v>
      </c>
    </row>
    <row r="269" spans="1:7" ht="16">
      <c r="A269" s="2">
        <v>48</v>
      </c>
      <c r="B269" s="2">
        <v>6.22</v>
      </c>
      <c r="C269">
        <f t="shared" si="20"/>
        <v>-2.703000000000003</v>
      </c>
      <c r="D269">
        <f t="shared" si="21"/>
        <v>-1.824200000000002</v>
      </c>
      <c r="E269">
        <f t="shared" si="22"/>
        <v>4.930812600000011</v>
      </c>
      <c r="F269">
        <f t="shared" si="23"/>
        <v>7.3062090000000159</v>
      </c>
      <c r="G269">
        <f t="shared" si="24"/>
        <v>3.3277056400000076</v>
      </c>
    </row>
    <row r="270" spans="1:7" ht="16">
      <c r="A270" s="2">
        <v>53</v>
      </c>
      <c r="B270" s="2">
        <v>7.05</v>
      </c>
      <c r="C270">
        <f t="shared" si="20"/>
        <v>2.296999999999997</v>
      </c>
      <c r="D270">
        <f t="shared" si="21"/>
        <v>-0.99420000000000197</v>
      </c>
      <c r="E270">
        <f t="shared" si="22"/>
        <v>-2.2836774000000015</v>
      </c>
      <c r="F270">
        <f t="shared" si="23"/>
        <v>5.2762089999999864</v>
      </c>
      <c r="G270">
        <f t="shared" si="24"/>
        <v>0.98843364000000389</v>
      </c>
    </row>
    <row r="271" spans="1:7" ht="16">
      <c r="A271" s="2">
        <v>41</v>
      </c>
      <c r="B271" s="2">
        <v>6.01</v>
      </c>
      <c r="C271">
        <f t="shared" si="20"/>
        <v>-9.703000000000003</v>
      </c>
      <c r="D271">
        <f t="shared" si="21"/>
        <v>-2.034200000000002</v>
      </c>
      <c r="E271">
        <f t="shared" si="22"/>
        <v>19.737842600000025</v>
      </c>
      <c r="F271">
        <f t="shared" si="23"/>
        <v>94.148209000000051</v>
      </c>
      <c r="G271">
        <f t="shared" si="24"/>
        <v>4.1379696400000086</v>
      </c>
    </row>
    <row r="272" spans="1:7" ht="16">
      <c r="A272" s="2">
        <v>41</v>
      </c>
      <c r="B272" s="2">
        <v>6.62</v>
      </c>
      <c r="C272">
        <f t="shared" si="20"/>
        <v>-9.703000000000003</v>
      </c>
      <c r="D272">
        <f t="shared" si="21"/>
        <v>-1.4242000000000017</v>
      </c>
      <c r="E272">
        <f t="shared" si="22"/>
        <v>13.81901260000002</v>
      </c>
      <c r="F272">
        <f t="shared" si="23"/>
        <v>94.148209000000051</v>
      </c>
      <c r="G272">
        <f t="shared" si="24"/>
        <v>2.0283456400000048</v>
      </c>
    </row>
    <row r="273" spans="1:7" ht="16">
      <c r="A273" s="2">
        <v>66</v>
      </c>
      <c r="B273" s="2">
        <v>11.07</v>
      </c>
      <c r="C273">
        <f t="shared" si="20"/>
        <v>15.296999999999997</v>
      </c>
      <c r="D273">
        <f t="shared" si="21"/>
        <v>3.0257999999999985</v>
      </c>
      <c r="E273">
        <f t="shared" si="22"/>
        <v>46.285662599999966</v>
      </c>
      <c r="F273">
        <f t="shared" si="23"/>
        <v>233.99820899999992</v>
      </c>
      <c r="G273">
        <f t="shared" si="24"/>
        <v>9.1554656399999903</v>
      </c>
    </row>
    <row r="274" spans="1:7" ht="16">
      <c r="A274" s="2">
        <v>64</v>
      </c>
      <c r="B274" s="2">
        <v>3.18</v>
      </c>
      <c r="C274">
        <f t="shared" si="20"/>
        <v>13.296999999999997</v>
      </c>
      <c r="D274">
        <f t="shared" si="21"/>
        <v>-4.8642000000000021</v>
      </c>
      <c r="E274">
        <f t="shared" si="22"/>
        <v>-64.679267400000015</v>
      </c>
      <c r="F274">
        <f t="shared" si="23"/>
        <v>176.81020899999993</v>
      </c>
      <c r="G274">
        <f t="shared" si="24"/>
        <v>23.66044164000002</v>
      </c>
    </row>
    <row r="275" spans="1:7" ht="16">
      <c r="A275" s="2">
        <v>64</v>
      </c>
      <c r="B275" s="2">
        <v>7.54</v>
      </c>
      <c r="C275">
        <f t="shared" si="20"/>
        <v>13.296999999999997</v>
      </c>
      <c r="D275">
        <f t="shared" si="21"/>
        <v>-0.50420000000000176</v>
      </c>
      <c r="E275">
        <f t="shared" si="22"/>
        <v>-6.7043474000000218</v>
      </c>
      <c r="F275">
        <f t="shared" si="23"/>
        <v>176.81020899999993</v>
      </c>
      <c r="G275">
        <f t="shared" si="24"/>
        <v>0.2542176400000018</v>
      </c>
    </row>
    <row r="276" spans="1:7" ht="16">
      <c r="A276" s="2">
        <v>63</v>
      </c>
      <c r="B276" s="2">
        <v>8.44</v>
      </c>
      <c r="C276">
        <f t="shared" si="20"/>
        <v>12.296999999999997</v>
      </c>
      <c r="D276">
        <f t="shared" si="21"/>
        <v>0.39579999999999771</v>
      </c>
      <c r="E276">
        <f t="shared" si="22"/>
        <v>4.8671525999999705</v>
      </c>
      <c r="F276">
        <f t="shared" si="23"/>
        <v>151.21620899999994</v>
      </c>
      <c r="G276">
        <f t="shared" si="24"/>
        <v>0.15665763999999818</v>
      </c>
    </row>
    <row r="277" spans="1:7" ht="16">
      <c r="A277" s="2">
        <v>60</v>
      </c>
      <c r="B277" s="2">
        <v>10.96</v>
      </c>
      <c r="C277">
        <f t="shared" si="20"/>
        <v>9.296999999999997</v>
      </c>
      <c r="D277">
        <f t="shared" si="21"/>
        <v>2.9157999999999991</v>
      </c>
      <c r="E277">
        <f t="shared" si="22"/>
        <v>27.108192599999981</v>
      </c>
      <c r="F277">
        <f t="shared" si="23"/>
        <v>86.434208999999939</v>
      </c>
      <c r="G277">
        <f t="shared" si="24"/>
        <v>8.5018896399999946</v>
      </c>
    </row>
    <row r="278" spans="1:7" ht="16">
      <c r="A278" s="2">
        <v>44</v>
      </c>
      <c r="B278" s="2">
        <v>6.32</v>
      </c>
      <c r="C278">
        <f t="shared" si="20"/>
        <v>-6.703000000000003</v>
      </c>
      <c r="D278">
        <f t="shared" si="21"/>
        <v>-1.7242000000000015</v>
      </c>
      <c r="E278">
        <f t="shared" si="22"/>
        <v>11.557312600000015</v>
      </c>
      <c r="F278">
        <f t="shared" si="23"/>
        <v>44.93020900000004</v>
      </c>
      <c r="G278">
        <f t="shared" si="24"/>
        <v>2.9728656400000051</v>
      </c>
    </row>
    <row r="279" spans="1:7" ht="16">
      <c r="A279" s="2">
        <v>55</v>
      </c>
      <c r="B279" s="2">
        <v>8.24</v>
      </c>
      <c r="C279">
        <f t="shared" si="20"/>
        <v>4.296999999999997</v>
      </c>
      <c r="D279">
        <f t="shared" si="21"/>
        <v>0.19579999999999842</v>
      </c>
      <c r="E279">
        <f t="shared" si="22"/>
        <v>0.84135259999999268</v>
      </c>
      <c r="F279">
        <f t="shared" si="23"/>
        <v>18.464208999999975</v>
      </c>
      <c r="G279">
        <f t="shared" si="24"/>
        <v>3.8337639999999382E-2</v>
      </c>
    </row>
    <row r="280" spans="1:7" ht="16">
      <c r="A280" s="2">
        <v>45</v>
      </c>
      <c r="B280" s="2">
        <v>9.64</v>
      </c>
      <c r="C280">
        <f t="shared" si="20"/>
        <v>-5.703000000000003</v>
      </c>
      <c r="D280">
        <f t="shared" si="21"/>
        <v>1.5957999999999988</v>
      </c>
      <c r="E280">
        <f t="shared" si="22"/>
        <v>-9.1008473999999975</v>
      </c>
      <c r="F280">
        <f t="shared" si="23"/>
        <v>32.524209000000035</v>
      </c>
      <c r="G280">
        <f t="shared" si="24"/>
        <v>2.5465776399999962</v>
      </c>
    </row>
    <row r="281" spans="1:7" ht="16">
      <c r="A281" s="2">
        <v>62</v>
      </c>
      <c r="B281" s="2">
        <v>10.76</v>
      </c>
      <c r="C281">
        <f t="shared" si="20"/>
        <v>11.296999999999997</v>
      </c>
      <c r="D281">
        <f t="shared" si="21"/>
        <v>2.715799999999998</v>
      </c>
      <c r="E281">
        <f t="shared" si="22"/>
        <v>30.680392599999969</v>
      </c>
      <c r="F281">
        <f t="shared" si="23"/>
        <v>127.62220899999993</v>
      </c>
      <c r="G281">
        <f t="shared" si="24"/>
        <v>7.3755696399999895</v>
      </c>
    </row>
    <row r="282" spans="1:7" ht="16">
      <c r="A282" s="2">
        <v>79</v>
      </c>
      <c r="B282" s="2">
        <v>5.95</v>
      </c>
      <c r="C282">
        <f t="shared" si="20"/>
        <v>28.296999999999997</v>
      </c>
      <c r="D282">
        <f t="shared" si="21"/>
        <v>-2.0942000000000016</v>
      </c>
      <c r="E282">
        <f t="shared" si="22"/>
        <v>-59.25957740000004</v>
      </c>
      <c r="F282">
        <f t="shared" si="23"/>
        <v>800.72020899999984</v>
      </c>
      <c r="G282">
        <f t="shared" si="24"/>
        <v>4.3856736400000065</v>
      </c>
    </row>
    <row r="283" spans="1:7" ht="16">
      <c r="A283" s="2">
        <v>54</v>
      </c>
      <c r="B283" s="2">
        <v>8.77</v>
      </c>
      <c r="C283">
        <f t="shared" si="20"/>
        <v>3.296999999999997</v>
      </c>
      <c r="D283">
        <f t="shared" si="21"/>
        <v>0.72579999999999778</v>
      </c>
      <c r="E283">
        <f t="shared" si="22"/>
        <v>2.3929625999999904</v>
      </c>
      <c r="F283">
        <f t="shared" si="23"/>
        <v>10.870208999999981</v>
      </c>
      <c r="G283">
        <f t="shared" si="24"/>
        <v>0.52678563999999672</v>
      </c>
    </row>
    <row r="284" spans="1:7" ht="16">
      <c r="A284" s="2">
        <v>50</v>
      </c>
      <c r="B284" s="2">
        <v>5.83</v>
      </c>
      <c r="C284">
        <f t="shared" si="20"/>
        <v>-0.70300000000000296</v>
      </c>
      <c r="D284">
        <f t="shared" si="21"/>
        <v>-2.2142000000000017</v>
      </c>
      <c r="E284">
        <f t="shared" si="22"/>
        <v>1.5565826000000078</v>
      </c>
      <c r="F284">
        <f t="shared" si="23"/>
        <v>0.49420900000000417</v>
      </c>
      <c r="G284">
        <f t="shared" si="24"/>
        <v>4.9026816400000079</v>
      </c>
    </row>
    <row r="285" spans="1:7" ht="16">
      <c r="A285" s="2">
        <v>46</v>
      </c>
      <c r="B285" s="2">
        <v>6.6</v>
      </c>
      <c r="C285">
        <f t="shared" si="20"/>
        <v>-4.703000000000003</v>
      </c>
      <c r="D285">
        <f t="shared" si="21"/>
        <v>-1.4442000000000021</v>
      </c>
      <c r="E285">
        <f t="shared" si="22"/>
        <v>6.7920726000000142</v>
      </c>
      <c r="F285">
        <f t="shared" si="23"/>
        <v>22.118209000000029</v>
      </c>
      <c r="G285">
        <f t="shared" si="24"/>
        <v>2.085713640000006</v>
      </c>
    </row>
    <row r="286" spans="1:7" ht="16">
      <c r="A286" s="2">
        <v>44</v>
      </c>
      <c r="B286" s="2">
        <v>8.49</v>
      </c>
      <c r="C286">
        <f t="shared" si="20"/>
        <v>-6.703000000000003</v>
      </c>
      <c r="D286">
        <f t="shared" si="21"/>
        <v>0.44579999999999842</v>
      </c>
      <c r="E286">
        <f t="shared" si="22"/>
        <v>-2.9881973999999909</v>
      </c>
      <c r="F286">
        <f t="shared" si="23"/>
        <v>44.93020900000004</v>
      </c>
      <c r="G286">
        <f t="shared" si="24"/>
        <v>0.19873763999999858</v>
      </c>
    </row>
    <row r="287" spans="1:7" ht="16">
      <c r="A287" s="2">
        <v>50</v>
      </c>
      <c r="B287" s="2">
        <v>7.33</v>
      </c>
      <c r="C287">
        <f t="shared" si="20"/>
        <v>-0.70300000000000296</v>
      </c>
      <c r="D287">
        <f t="shared" si="21"/>
        <v>-0.71420000000000172</v>
      </c>
      <c r="E287">
        <f t="shared" si="22"/>
        <v>0.50208260000000338</v>
      </c>
      <c r="F287">
        <f t="shared" si="23"/>
        <v>0.49420900000000417</v>
      </c>
      <c r="G287">
        <f t="shared" si="24"/>
        <v>0.51008164000000245</v>
      </c>
    </row>
    <row r="288" spans="1:7" ht="16">
      <c r="A288" s="2">
        <v>43</v>
      </c>
      <c r="B288" s="2">
        <v>8.3000000000000007</v>
      </c>
      <c r="C288">
        <f t="shared" si="20"/>
        <v>-7.703000000000003</v>
      </c>
      <c r="D288">
        <f t="shared" si="21"/>
        <v>0.25579999999999892</v>
      </c>
      <c r="E288">
        <f t="shared" si="22"/>
        <v>-1.9704273999999924</v>
      </c>
      <c r="F288">
        <f t="shared" si="23"/>
        <v>59.336209000000046</v>
      </c>
      <c r="G288">
        <f t="shared" si="24"/>
        <v>6.5433639999999446E-2</v>
      </c>
    </row>
    <row r="289" spans="1:7" ht="16">
      <c r="A289" s="2">
        <v>34</v>
      </c>
      <c r="B289" s="2">
        <v>9.27</v>
      </c>
      <c r="C289">
        <f t="shared" si="20"/>
        <v>-16.703000000000003</v>
      </c>
      <c r="D289">
        <f t="shared" si="21"/>
        <v>1.2257999999999978</v>
      </c>
      <c r="E289">
        <f t="shared" si="22"/>
        <v>-20.474537399999967</v>
      </c>
      <c r="F289">
        <f t="shared" si="23"/>
        <v>278.99020900000011</v>
      </c>
      <c r="G289">
        <f t="shared" si="24"/>
        <v>1.5025856399999946</v>
      </c>
    </row>
    <row r="290" spans="1:7" ht="16">
      <c r="A290" s="2">
        <v>42</v>
      </c>
      <c r="B290" s="2">
        <v>9.2899999999999991</v>
      </c>
      <c r="C290">
        <f t="shared" si="20"/>
        <v>-8.703000000000003</v>
      </c>
      <c r="D290">
        <f t="shared" si="21"/>
        <v>1.2457999999999974</v>
      </c>
      <c r="E290">
        <f t="shared" si="22"/>
        <v>-10.84219739999998</v>
      </c>
      <c r="F290">
        <f t="shared" si="23"/>
        <v>75.742209000000045</v>
      </c>
      <c r="G290">
        <f t="shared" si="24"/>
        <v>1.5520176399999934</v>
      </c>
    </row>
    <row r="291" spans="1:7" ht="16">
      <c r="A291" s="2">
        <v>57</v>
      </c>
      <c r="B291" s="2">
        <v>7.6</v>
      </c>
      <c r="C291">
        <f t="shared" si="20"/>
        <v>6.296999999999997</v>
      </c>
      <c r="D291">
        <f t="shared" si="21"/>
        <v>-0.44420000000000215</v>
      </c>
      <c r="E291">
        <f t="shared" si="22"/>
        <v>-2.7971274000000124</v>
      </c>
      <c r="F291">
        <f t="shared" si="23"/>
        <v>39.652208999999964</v>
      </c>
      <c r="G291">
        <f t="shared" si="24"/>
        <v>0.1973136400000019</v>
      </c>
    </row>
    <row r="292" spans="1:7" ht="16">
      <c r="A292" s="2">
        <v>43</v>
      </c>
      <c r="B292" s="2">
        <v>3.67</v>
      </c>
      <c r="C292">
        <f t="shared" si="20"/>
        <v>-7.703000000000003</v>
      </c>
      <c r="D292">
        <f t="shared" si="21"/>
        <v>-4.3742000000000019</v>
      </c>
      <c r="E292">
        <f t="shared" si="22"/>
        <v>33.69446260000003</v>
      </c>
      <c r="F292">
        <f t="shared" si="23"/>
        <v>59.336209000000046</v>
      </c>
      <c r="G292">
        <f t="shared" si="24"/>
        <v>19.133625640000016</v>
      </c>
    </row>
    <row r="293" spans="1:7" ht="16">
      <c r="A293" s="2">
        <v>47</v>
      </c>
      <c r="B293" s="2">
        <v>6.48</v>
      </c>
      <c r="C293">
        <f t="shared" si="20"/>
        <v>-3.703000000000003</v>
      </c>
      <c r="D293">
        <f t="shared" si="21"/>
        <v>-1.5642000000000014</v>
      </c>
      <c r="E293">
        <f t="shared" si="22"/>
        <v>5.7922326000000099</v>
      </c>
      <c r="F293">
        <f t="shared" si="23"/>
        <v>13.712209000000023</v>
      </c>
      <c r="G293">
        <f t="shared" si="24"/>
        <v>2.4467216400000042</v>
      </c>
    </row>
    <row r="294" spans="1:7" ht="16">
      <c r="A294" s="2">
        <v>50</v>
      </c>
      <c r="B294" s="2">
        <v>8.15</v>
      </c>
      <c r="C294">
        <f t="shared" si="20"/>
        <v>-0.70300000000000296</v>
      </c>
      <c r="D294">
        <f t="shared" si="21"/>
        <v>0.10579999999999856</v>
      </c>
      <c r="E294">
        <f t="shared" si="22"/>
        <v>-7.4377399999999302E-2</v>
      </c>
      <c r="F294">
        <f t="shared" si="23"/>
        <v>0.49420900000000417</v>
      </c>
      <c r="G294">
        <f t="shared" si="24"/>
        <v>1.1193639999999696E-2</v>
      </c>
    </row>
    <row r="295" spans="1:7" ht="16">
      <c r="A295" s="2">
        <v>54</v>
      </c>
      <c r="B295" s="2">
        <v>4.17</v>
      </c>
      <c r="C295">
        <f t="shared" si="20"/>
        <v>3.296999999999997</v>
      </c>
      <c r="D295">
        <f t="shared" si="21"/>
        <v>-3.8742000000000019</v>
      </c>
      <c r="E295">
        <f t="shared" si="22"/>
        <v>-12.773237399999994</v>
      </c>
      <c r="F295">
        <f t="shared" si="23"/>
        <v>10.870208999999981</v>
      </c>
      <c r="G295">
        <f t="shared" si="24"/>
        <v>15.009425640000014</v>
      </c>
    </row>
    <row r="296" spans="1:7" ht="16">
      <c r="A296" s="2">
        <v>44</v>
      </c>
      <c r="B296" s="2">
        <v>10.82</v>
      </c>
      <c r="C296">
        <f t="shared" si="20"/>
        <v>-6.703000000000003</v>
      </c>
      <c r="D296">
        <f t="shared" si="21"/>
        <v>2.7757999999999985</v>
      </c>
      <c r="E296">
        <f t="shared" si="22"/>
        <v>-18.6061874</v>
      </c>
      <c r="F296">
        <f t="shared" si="23"/>
        <v>44.93020900000004</v>
      </c>
      <c r="G296">
        <f t="shared" si="24"/>
        <v>7.7050656399999919</v>
      </c>
    </row>
    <row r="297" spans="1:7" ht="16">
      <c r="A297" s="2">
        <v>49</v>
      </c>
      <c r="B297" s="2">
        <v>5.28</v>
      </c>
      <c r="C297">
        <f t="shared" si="20"/>
        <v>-1.703000000000003</v>
      </c>
      <c r="D297">
        <f t="shared" si="21"/>
        <v>-2.7642000000000015</v>
      </c>
      <c r="E297">
        <f t="shared" si="22"/>
        <v>4.7074326000000104</v>
      </c>
      <c r="F297">
        <f t="shared" si="23"/>
        <v>2.90020900000001</v>
      </c>
      <c r="G297">
        <f t="shared" si="24"/>
        <v>7.6408016400000083</v>
      </c>
    </row>
    <row r="298" spans="1:7" ht="16">
      <c r="A298" s="2">
        <v>62</v>
      </c>
      <c r="B298" s="2">
        <v>6.44</v>
      </c>
      <c r="C298">
        <f t="shared" si="20"/>
        <v>11.296999999999997</v>
      </c>
      <c r="D298">
        <f t="shared" si="21"/>
        <v>-1.6042000000000014</v>
      </c>
      <c r="E298">
        <f t="shared" si="22"/>
        <v>-18.122647400000012</v>
      </c>
      <c r="F298">
        <f t="shared" si="23"/>
        <v>127.62220899999993</v>
      </c>
      <c r="G298">
        <f t="shared" si="24"/>
        <v>2.5734576400000044</v>
      </c>
    </row>
    <row r="299" spans="1:7" ht="16">
      <c r="A299" s="2">
        <v>65</v>
      </c>
      <c r="B299" s="2">
        <v>9.91</v>
      </c>
      <c r="C299">
        <f t="shared" si="20"/>
        <v>14.296999999999997</v>
      </c>
      <c r="D299">
        <f t="shared" si="21"/>
        <v>1.8657999999999983</v>
      </c>
      <c r="E299">
        <f t="shared" si="22"/>
        <v>26.675342599999972</v>
      </c>
      <c r="F299">
        <f t="shared" si="23"/>
        <v>204.40420899999992</v>
      </c>
      <c r="G299">
        <f t="shared" si="24"/>
        <v>3.4812096399999937</v>
      </c>
    </row>
    <row r="300" spans="1:7" ht="16">
      <c r="A300" s="2">
        <v>59</v>
      </c>
      <c r="B300" s="2">
        <v>6.64</v>
      </c>
      <c r="C300">
        <f t="shared" si="20"/>
        <v>8.296999999999997</v>
      </c>
      <c r="D300">
        <f t="shared" si="21"/>
        <v>-1.4042000000000021</v>
      </c>
      <c r="E300">
        <f t="shared" si="22"/>
        <v>-11.650647400000013</v>
      </c>
      <c r="F300">
        <f t="shared" si="23"/>
        <v>68.840208999999945</v>
      </c>
      <c r="G300">
        <f t="shared" si="24"/>
        <v>1.971777640000006</v>
      </c>
    </row>
    <row r="301" spans="1:7" ht="16">
      <c r="A301" s="2">
        <v>43</v>
      </c>
      <c r="B301" s="2">
        <v>5.24</v>
      </c>
      <c r="C301">
        <f t="shared" si="20"/>
        <v>-7.703000000000003</v>
      </c>
      <c r="D301">
        <f t="shared" si="21"/>
        <v>-2.8042000000000016</v>
      </c>
      <c r="E301">
        <f t="shared" si="22"/>
        <v>21.600752600000021</v>
      </c>
      <c r="F301">
        <f t="shared" si="23"/>
        <v>59.336209000000046</v>
      </c>
      <c r="G301">
        <f t="shared" si="24"/>
        <v>7.8635376400000085</v>
      </c>
    </row>
    <row r="302" spans="1:7" ht="16">
      <c r="A302" s="2">
        <v>50</v>
      </c>
      <c r="B302" s="2">
        <v>6.9</v>
      </c>
      <c r="C302">
        <f t="shared" si="20"/>
        <v>-0.70300000000000296</v>
      </c>
      <c r="D302">
        <f t="shared" si="21"/>
        <v>-1.1442000000000014</v>
      </c>
      <c r="E302">
        <f t="shared" si="22"/>
        <v>0.80437260000000443</v>
      </c>
      <c r="F302">
        <f t="shared" si="23"/>
        <v>0.49420900000000417</v>
      </c>
      <c r="G302">
        <f t="shared" si="24"/>
        <v>1.3091936400000033</v>
      </c>
    </row>
    <row r="303" spans="1:7" ht="16">
      <c r="A303" s="2">
        <v>43</v>
      </c>
      <c r="B303" s="2">
        <v>8.43</v>
      </c>
      <c r="C303">
        <f t="shared" si="20"/>
        <v>-7.703000000000003</v>
      </c>
      <c r="D303">
        <f t="shared" si="21"/>
        <v>0.38579999999999792</v>
      </c>
      <c r="E303">
        <f t="shared" si="22"/>
        <v>-2.9718173999999853</v>
      </c>
      <c r="F303">
        <f t="shared" si="23"/>
        <v>59.336209000000046</v>
      </c>
      <c r="G303">
        <f t="shared" si="24"/>
        <v>0.14884163999999839</v>
      </c>
    </row>
    <row r="304" spans="1:7" ht="16">
      <c r="A304" s="2">
        <v>46</v>
      </c>
      <c r="B304" s="2">
        <v>6.17</v>
      </c>
      <c r="C304">
        <f t="shared" si="20"/>
        <v>-4.703000000000003</v>
      </c>
      <c r="D304">
        <f t="shared" si="21"/>
        <v>-1.8742000000000019</v>
      </c>
      <c r="E304">
        <f t="shared" si="22"/>
        <v>8.814362600000015</v>
      </c>
      <c r="F304">
        <f t="shared" si="23"/>
        <v>22.118209000000029</v>
      </c>
      <c r="G304">
        <f t="shared" si="24"/>
        <v>3.5126256400000071</v>
      </c>
    </row>
    <row r="305" spans="1:7" ht="16">
      <c r="A305" s="2">
        <v>49</v>
      </c>
      <c r="B305" s="2">
        <v>7.93</v>
      </c>
      <c r="C305">
        <f t="shared" si="20"/>
        <v>-1.703000000000003</v>
      </c>
      <c r="D305">
        <f t="shared" si="21"/>
        <v>-0.11420000000000208</v>
      </c>
      <c r="E305">
        <f t="shared" si="22"/>
        <v>0.19448260000000386</v>
      </c>
      <c r="F305">
        <f t="shared" si="23"/>
        <v>2.90020900000001</v>
      </c>
      <c r="G305">
        <f t="shared" si="24"/>
        <v>1.3041640000000474E-2</v>
      </c>
    </row>
    <row r="306" spans="1:7" ht="16">
      <c r="A306" s="2">
        <v>27</v>
      </c>
      <c r="B306" s="2">
        <v>5</v>
      </c>
      <c r="C306">
        <f t="shared" si="20"/>
        <v>-23.703000000000003</v>
      </c>
      <c r="D306">
        <f t="shared" si="21"/>
        <v>-3.0442000000000018</v>
      </c>
      <c r="E306">
        <f t="shared" si="22"/>
        <v>72.15667260000005</v>
      </c>
      <c r="F306">
        <f t="shared" si="23"/>
        <v>561.83220900000015</v>
      </c>
      <c r="G306">
        <f t="shared" si="24"/>
        <v>9.2671536400000107</v>
      </c>
    </row>
    <row r="307" spans="1:7" ht="16">
      <c r="A307" s="2">
        <v>45</v>
      </c>
      <c r="B307" s="2">
        <v>8.85</v>
      </c>
      <c r="C307">
        <f t="shared" si="20"/>
        <v>-5.703000000000003</v>
      </c>
      <c r="D307">
        <f t="shared" si="21"/>
        <v>0.80579999999999785</v>
      </c>
      <c r="E307">
        <f t="shared" si="22"/>
        <v>-4.5954773999999903</v>
      </c>
      <c r="F307">
        <f t="shared" si="23"/>
        <v>32.524209000000035</v>
      </c>
      <c r="G307">
        <f t="shared" si="24"/>
        <v>0.64931363999999658</v>
      </c>
    </row>
    <row r="308" spans="1:7" ht="16">
      <c r="A308" s="2">
        <v>38</v>
      </c>
      <c r="B308" s="2">
        <v>10.36</v>
      </c>
      <c r="C308">
        <f t="shared" si="20"/>
        <v>-12.703000000000003</v>
      </c>
      <c r="D308">
        <f t="shared" si="21"/>
        <v>2.3157999999999976</v>
      </c>
      <c r="E308">
        <f t="shared" si="22"/>
        <v>-29.417607399999977</v>
      </c>
      <c r="F308">
        <f t="shared" si="23"/>
        <v>161.36620900000008</v>
      </c>
      <c r="G308">
        <f t="shared" si="24"/>
        <v>5.3629296399999893</v>
      </c>
    </row>
    <row r="309" spans="1:7" ht="16">
      <c r="A309" s="2">
        <v>53</v>
      </c>
      <c r="B309" s="2">
        <v>10.63</v>
      </c>
      <c r="C309">
        <f t="shared" si="20"/>
        <v>2.296999999999997</v>
      </c>
      <c r="D309">
        <f t="shared" si="21"/>
        <v>2.585799999999999</v>
      </c>
      <c r="E309">
        <f t="shared" si="22"/>
        <v>5.9395825999999898</v>
      </c>
      <c r="F309">
        <f t="shared" si="23"/>
        <v>5.2762089999999864</v>
      </c>
      <c r="G309">
        <f t="shared" si="24"/>
        <v>6.686361639999995</v>
      </c>
    </row>
    <row r="310" spans="1:7" ht="16">
      <c r="A310" s="2">
        <v>62</v>
      </c>
      <c r="B310" s="2">
        <v>13.18</v>
      </c>
      <c r="C310">
        <f t="shared" si="20"/>
        <v>11.296999999999997</v>
      </c>
      <c r="D310">
        <f t="shared" si="21"/>
        <v>5.1357999999999979</v>
      </c>
      <c r="E310">
        <f t="shared" si="22"/>
        <v>58.019132599999963</v>
      </c>
      <c r="F310">
        <f t="shared" si="23"/>
        <v>127.62220899999993</v>
      </c>
      <c r="G310">
        <f t="shared" si="24"/>
        <v>26.376441639999978</v>
      </c>
    </row>
    <row r="311" spans="1:7" ht="16">
      <c r="A311" s="2">
        <v>46</v>
      </c>
      <c r="B311" s="2">
        <v>9.31</v>
      </c>
      <c r="C311">
        <f t="shared" si="20"/>
        <v>-4.703000000000003</v>
      </c>
      <c r="D311">
        <f t="shared" si="21"/>
        <v>1.2657999999999987</v>
      </c>
      <c r="E311">
        <f t="shared" si="22"/>
        <v>-5.9530573999999978</v>
      </c>
      <c r="F311">
        <f t="shared" si="23"/>
        <v>22.118209000000029</v>
      </c>
      <c r="G311">
        <f t="shared" si="24"/>
        <v>1.6022496399999968</v>
      </c>
    </row>
    <row r="312" spans="1:7" ht="16">
      <c r="A312" s="2">
        <v>67</v>
      </c>
      <c r="B312" s="2">
        <v>7.55</v>
      </c>
      <c r="C312">
        <f t="shared" si="20"/>
        <v>16.296999999999997</v>
      </c>
      <c r="D312">
        <f t="shared" si="21"/>
        <v>-0.49420000000000197</v>
      </c>
      <c r="E312">
        <f t="shared" si="22"/>
        <v>-8.053977400000031</v>
      </c>
      <c r="F312">
        <f t="shared" si="23"/>
        <v>265.59220899999991</v>
      </c>
      <c r="G312">
        <f t="shared" si="24"/>
        <v>0.24423364000000194</v>
      </c>
    </row>
    <row r="313" spans="1:7" ht="16">
      <c r="A313" s="2">
        <v>62</v>
      </c>
      <c r="B313" s="2">
        <v>8.81</v>
      </c>
      <c r="C313">
        <f t="shared" si="20"/>
        <v>11.296999999999997</v>
      </c>
      <c r="D313">
        <f t="shared" si="21"/>
        <v>0.7657999999999987</v>
      </c>
      <c r="E313">
        <f t="shared" si="22"/>
        <v>8.6512425999999838</v>
      </c>
      <c r="F313">
        <f t="shared" si="23"/>
        <v>127.62220899999993</v>
      </c>
      <c r="G313">
        <f t="shared" si="24"/>
        <v>0.586449639999998</v>
      </c>
    </row>
    <row r="314" spans="1:7" ht="16">
      <c r="A314" s="2">
        <v>27</v>
      </c>
      <c r="B314" s="2">
        <v>6.89</v>
      </c>
      <c r="C314">
        <f t="shared" si="20"/>
        <v>-23.703000000000003</v>
      </c>
      <c r="D314">
        <f t="shared" si="21"/>
        <v>-1.1542000000000021</v>
      </c>
      <c r="E314">
        <f t="shared" si="22"/>
        <v>27.358002600000052</v>
      </c>
      <c r="F314">
        <f t="shared" si="23"/>
        <v>561.83220900000015</v>
      </c>
      <c r="G314">
        <f t="shared" si="24"/>
        <v>1.3321776400000049</v>
      </c>
    </row>
    <row r="315" spans="1:7" ht="16">
      <c r="A315" s="2">
        <v>49</v>
      </c>
      <c r="B315" s="2">
        <v>7.64</v>
      </c>
      <c r="C315">
        <f t="shared" si="20"/>
        <v>-1.703000000000003</v>
      </c>
      <c r="D315">
        <f t="shared" si="21"/>
        <v>-0.40420000000000211</v>
      </c>
      <c r="E315">
        <f t="shared" si="22"/>
        <v>0.68835260000000476</v>
      </c>
      <c r="F315">
        <f t="shared" si="23"/>
        <v>2.90020900000001</v>
      </c>
      <c r="G315">
        <f t="shared" si="24"/>
        <v>0.16337764000000171</v>
      </c>
    </row>
    <row r="316" spans="1:7" ht="16">
      <c r="A316" s="2">
        <v>38</v>
      </c>
      <c r="B316" s="2">
        <v>5.51</v>
      </c>
      <c r="C316">
        <f t="shared" si="20"/>
        <v>-12.703000000000003</v>
      </c>
      <c r="D316">
        <f t="shared" si="21"/>
        <v>-2.534200000000002</v>
      </c>
      <c r="E316">
        <f t="shared" si="22"/>
        <v>32.191942600000033</v>
      </c>
      <c r="F316">
        <f t="shared" si="23"/>
        <v>161.36620900000008</v>
      </c>
      <c r="G316">
        <f t="shared" si="24"/>
        <v>6.4221696400000106</v>
      </c>
    </row>
    <row r="317" spans="1:7" ht="16">
      <c r="A317" s="2">
        <v>54</v>
      </c>
      <c r="B317" s="2">
        <v>8.85</v>
      </c>
      <c r="C317">
        <f t="shared" si="20"/>
        <v>3.296999999999997</v>
      </c>
      <c r="D317">
        <f t="shared" si="21"/>
        <v>0.80579999999999785</v>
      </c>
      <c r="E317">
        <f t="shared" si="22"/>
        <v>2.6567225999999904</v>
      </c>
      <c r="F317">
        <f t="shared" si="23"/>
        <v>10.870208999999981</v>
      </c>
      <c r="G317">
        <f t="shared" si="24"/>
        <v>0.64931363999999658</v>
      </c>
    </row>
    <row r="318" spans="1:7" ht="16">
      <c r="A318" s="2">
        <v>24</v>
      </c>
      <c r="B318" s="2">
        <v>7.81</v>
      </c>
      <c r="C318">
        <f t="shared" si="20"/>
        <v>-26.703000000000003</v>
      </c>
      <c r="D318">
        <f t="shared" si="21"/>
        <v>-0.23420000000000218</v>
      </c>
      <c r="E318">
        <f t="shared" si="22"/>
        <v>6.2538426000000591</v>
      </c>
      <c r="F318">
        <f t="shared" si="23"/>
        <v>713.05020900000011</v>
      </c>
      <c r="G318">
        <f t="shared" si="24"/>
        <v>5.4849640000001025E-2</v>
      </c>
    </row>
    <row r="319" spans="1:7" ht="16">
      <c r="A319" s="2">
        <v>45</v>
      </c>
      <c r="B319" s="2">
        <v>9.16</v>
      </c>
      <c r="C319">
        <f t="shared" si="20"/>
        <v>-5.703000000000003</v>
      </c>
      <c r="D319">
        <f t="shared" si="21"/>
        <v>1.1157999999999983</v>
      </c>
      <c r="E319">
        <f t="shared" si="22"/>
        <v>-6.3634073999999936</v>
      </c>
      <c r="F319">
        <f t="shared" si="23"/>
        <v>32.524209000000035</v>
      </c>
      <c r="G319">
        <f t="shared" si="24"/>
        <v>1.2450096399999964</v>
      </c>
    </row>
    <row r="320" spans="1:7" ht="16">
      <c r="A320" s="2">
        <v>71</v>
      </c>
      <c r="B320" s="2">
        <v>10.119999999999999</v>
      </c>
      <c r="C320">
        <f t="shared" si="20"/>
        <v>20.296999999999997</v>
      </c>
      <c r="D320">
        <f t="shared" si="21"/>
        <v>2.0757999999999974</v>
      </c>
      <c r="E320">
        <f t="shared" si="22"/>
        <v>42.132512599999941</v>
      </c>
      <c r="F320">
        <f t="shared" si="23"/>
        <v>411.96820899999989</v>
      </c>
      <c r="G320">
        <f t="shared" si="24"/>
        <v>4.3089456399999895</v>
      </c>
    </row>
    <row r="321" spans="1:7" ht="16">
      <c r="A321" s="2">
        <v>49</v>
      </c>
      <c r="B321" s="2">
        <v>8.33</v>
      </c>
      <c r="C321">
        <f t="shared" si="20"/>
        <v>-1.703000000000003</v>
      </c>
      <c r="D321">
        <f t="shared" si="21"/>
        <v>0.28579999999999828</v>
      </c>
      <c r="E321">
        <f t="shared" si="22"/>
        <v>-0.48671739999999791</v>
      </c>
      <c r="F321">
        <f t="shared" si="23"/>
        <v>2.90020900000001</v>
      </c>
      <c r="G321">
        <f t="shared" si="24"/>
        <v>8.1681639999999014E-2</v>
      </c>
    </row>
    <row r="322" spans="1:7" ht="16">
      <c r="A322" s="2">
        <v>46</v>
      </c>
      <c r="B322" s="2">
        <v>5.49</v>
      </c>
      <c r="C322">
        <f t="shared" si="20"/>
        <v>-4.703000000000003</v>
      </c>
      <c r="D322">
        <f t="shared" si="21"/>
        <v>-2.5542000000000016</v>
      </c>
      <c r="E322">
        <f t="shared" si="22"/>
        <v>12.012402600000016</v>
      </c>
      <c r="F322">
        <f t="shared" si="23"/>
        <v>22.118209000000029</v>
      </c>
      <c r="G322">
        <f t="shared" si="24"/>
        <v>6.5239376400000078</v>
      </c>
    </row>
    <row r="323" spans="1:7" ht="16">
      <c r="A323" s="2">
        <v>54</v>
      </c>
      <c r="B323" s="2">
        <v>7</v>
      </c>
      <c r="C323">
        <f t="shared" ref="C323:C386" si="25">A323-$J$2</f>
        <v>3.296999999999997</v>
      </c>
      <c r="D323">
        <f t="shared" ref="D323:D386" si="26">B323-$J$3</f>
        <v>-1.0442000000000018</v>
      </c>
      <c r="E323">
        <f t="shared" ref="E323:E386" si="27">C323*D323</f>
        <v>-3.442727400000003</v>
      </c>
      <c r="F323">
        <f t="shared" ref="F323:F386" si="28">C323^2</f>
        <v>10.870208999999981</v>
      </c>
      <c r="G323">
        <f t="shared" ref="G323:G386" si="29">D323^2</f>
        <v>1.0903536400000038</v>
      </c>
    </row>
    <row r="324" spans="1:7" ht="16">
      <c r="A324" s="2">
        <v>68</v>
      </c>
      <c r="B324" s="2">
        <v>5.6</v>
      </c>
      <c r="C324">
        <f t="shared" si="25"/>
        <v>17.296999999999997</v>
      </c>
      <c r="D324">
        <f t="shared" si="26"/>
        <v>-2.4442000000000021</v>
      </c>
      <c r="E324">
        <f t="shared" si="27"/>
        <v>-42.277327400000033</v>
      </c>
      <c r="F324">
        <f t="shared" si="28"/>
        <v>299.18620899999991</v>
      </c>
      <c r="G324">
        <f t="shared" si="29"/>
        <v>5.9741136400000103</v>
      </c>
    </row>
    <row r="325" spans="1:7" ht="16">
      <c r="A325" s="2">
        <v>47</v>
      </c>
      <c r="B325" s="2">
        <v>6.89</v>
      </c>
      <c r="C325">
        <f t="shared" si="25"/>
        <v>-3.703000000000003</v>
      </c>
      <c r="D325">
        <f t="shared" si="26"/>
        <v>-1.1542000000000021</v>
      </c>
      <c r="E325">
        <f t="shared" si="27"/>
        <v>4.2740026000000109</v>
      </c>
      <c r="F325">
        <f t="shared" si="28"/>
        <v>13.712209000000023</v>
      </c>
      <c r="G325">
        <f t="shared" si="29"/>
        <v>1.3321776400000049</v>
      </c>
    </row>
    <row r="326" spans="1:7" ht="16">
      <c r="A326" s="2">
        <v>42</v>
      </c>
      <c r="B326" s="2">
        <v>11.8</v>
      </c>
      <c r="C326">
        <f t="shared" si="25"/>
        <v>-8.703000000000003</v>
      </c>
      <c r="D326">
        <f t="shared" si="26"/>
        <v>3.7557999999999989</v>
      </c>
      <c r="E326">
        <f t="shared" si="27"/>
        <v>-32.686727400000002</v>
      </c>
      <c r="F326">
        <f t="shared" si="28"/>
        <v>75.742209000000045</v>
      </c>
      <c r="G326">
        <f t="shared" si="29"/>
        <v>14.106033639999993</v>
      </c>
    </row>
    <row r="327" spans="1:7" ht="16">
      <c r="A327" s="2">
        <v>33</v>
      </c>
      <c r="B327" s="2">
        <v>5.29</v>
      </c>
      <c r="C327">
        <f t="shared" si="25"/>
        <v>-17.703000000000003</v>
      </c>
      <c r="D327">
        <f t="shared" si="26"/>
        <v>-2.7542000000000018</v>
      </c>
      <c r="E327">
        <f t="shared" si="27"/>
        <v>48.757602600000041</v>
      </c>
      <c r="F327">
        <f t="shared" si="28"/>
        <v>313.39620900000011</v>
      </c>
      <c r="G327">
        <f t="shared" si="29"/>
        <v>7.5856176400000095</v>
      </c>
    </row>
    <row r="328" spans="1:7" ht="16">
      <c r="A328" s="2">
        <v>56</v>
      </c>
      <c r="B328" s="2">
        <v>10.11</v>
      </c>
      <c r="C328">
        <f t="shared" si="25"/>
        <v>5.296999999999997</v>
      </c>
      <c r="D328">
        <f t="shared" si="26"/>
        <v>2.0657999999999976</v>
      </c>
      <c r="E328">
        <f t="shared" si="27"/>
        <v>10.942542599999982</v>
      </c>
      <c r="F328">
        <f t="shared" si="28"/>
        <v>28.05820899999997</v>
      </c>
      <c r="G328">
        <f t="shared" si="29"/>
        <v>4.2675296399999905</v>
      </c>
    </row>
    <row r="329" spans="1:7" ht="16">
      <c r="A329" s="2">
        <v>35</v>
      </c>
      <c r="B329" s="2">
        <v>6.69</v>
      </c>
      <c r="C329">
        <f t="shared" si="25"/>
        <v>-15.703000000000003</v>
      </c>
      <c r="D329">
        <f t="shared" si="26"/>
        <v>-1.3542000000000014</v>
      </c>
      <c r="E329">
        <f t="shared" si="27"/>
        <v>21.265002600000027</v>
      </c>
      <c r="F329">
        <f t="shared" si="28"/>
        <v>246.5842090000001</v>
      </c>
      <c r="G329">
        <f t="shared" si="29"/>
        <v>1.8338576400000037</v>
      </c>
    </row>
    <row r="330" spans="1:7" ht="16">
      <c r="A330" s="2">
        <v>63</v>
      </c>
      <c r="B330" s="2">
        <v>8.48</v>
      </c>
      <c r="C330">
        <f t="shared" si="25"/>
        <v>12.296999999999997</v>
      </c>
      <c r="D330">
        <f t="shared" si="26"/>
        <v>0.43579999999999863</v>
      </c>
      <c r="E330">
        <f t="shared" si="27"/>
        <v>5.3590325999999822</v>
      </c>
      <c r="F330">
        <f t="shared" si="28"/>
        <v>151.21620899999994</v>
      </c>
      <c r="G330">
        <f t="shared" si="29"/>
        <v>0.18992163999999881</v>
      </c>
    </row>
    <row r="331" spans="1:7" ht="16">
      <c r="A331" s="2">
        <v>32</v>
      </c>
      <c r="B331" s="2">
        <v>7.37</v>
      </c>
      <c r="C331">
        <f t="shared" si="25"/>
        <v>-18.703000000000003</v>
      </c>
      <c r="D331">
        <f t="shared" si="26"/>
        <v>-0.67420000000000169</v>
      </c>
      <c r="E331">
        <f t="shared" si="27"/>
        <v>12.609562600000034</v>
      </c>
      <c r="F331">
        <f t="shared" si="28"/>
        <v>349.80220900000012</v>
      </c>
      <c r="G331">
        <f t="shared" si="29"/>
        <v>0.45454564000000225</v>
      </c>
    </row>
    <row r="332" spans="1:7" ht="16">
      <c r="A332" s="2">
        <v>44</v>
      </c>
      <c r="B332" s="2">
        <v>8.56</v>
      </c>
      <c r="C332">
        <f t="shared" si="25"/>
        <v>-6.703000000000003</v>
      </c>
      <c r="D332">
        <f t="shared" si="26"/>
        <v>0.5157999999999987</v>
      </c>
      <c r="E332">
        <f t="shared" si="27"/>
        <v>-3.457407399999993</v>
      </c>
      <c r="F332">
        <f t="shared" si="28"/>
        <v>44.93020900000004</v>
      </c>
      <c r="G332">
        <f t="shared" si="29"/>
        <v>0.26604963999999864</v>
      </c>
    </row>
    <row r="333" spans="1:7" ht="16">
      <c r="A333" s="2">
        <v>53</v>
      </c>
      <c r="B333" s="2">
        <v>7.42</v>
      </c>
      <c r="C333">
        <f t="shared" si="25"/>
        <v>2.296999999999997</v>
      </c>
      <c r="D333">
        <f t="shared" si="26"/>
        <v>-0.62420000000000186</v>
      </c>
      <c r="E333">
        <f t="shared" si="27"/>
        <v>-1.4337874000000024</v>
      </c>
      <c r="F333">
        <f t="shared" si="28"/>
        <v>5.2762089999999864</v>
      </c>
      <c r="G333">
        <f t="shared" si="29"/>
        <v>0.38962564000000233</v>
      </c>
    </row>
    <row r="334" spans="1:7" ht="16">
      <c r="A334" s="2">
        <v>45</v>
      </c>
      <c r="B334" s="2">
        <v>5.79</v>
      </c>
      <c r="C334">
        <f t="shared" si="25"/>
        <v>-5.703000000000003</v>
      </c>
      <c r="D334">
        <f t="shared" si="26"/>
        <v>-2.2542000000000018</v>
      </c>
      <c r="E334">
        <f t="shared" si="27"/>
        <v>12.855702600000017</v>
      </c>
      <c r="F334">
        <f t="shared" si="28"/>
        <v>32.524209000000035</v>
      </c>
      <c r="G334">
        <f t="shared" si="29"/>
        <v>5.0814176400000077</v>
      </c>
    </row>
    <row r="335" spans="1:7" ht="16">
      <c r="A335" s="2">
        <v>50</v>
      </c>
      <c r="B335" s="2">
        <v>6.9</v>
      </c>
      <c r="C335">
        <f t="shared" si="25"/>
        <v>-0.70300000000000296</v>
      </c>
      <c r="D335">
        <f t="shared" si="26"/>
        <v>-1.1442000000000014</v>
      </c>
      <c r="E335">
        <f t="shared" si="27"/>
        <v>0.80437260000000443</v>
      </c>
      <c r="F335">
        <f t="shared" si="28"/>
        <v>0.49420900000000417</v>
      </c>
      <c r="G335">
        <f t="shared" si="29"/>
        <v>1.3091936400000033</v>
      </c>
    </row>
    <row r="336" spans="1:7" ht="16">
      <c r="A336" s="2">
        <v>38</v>
      </c>
      <c r="B336" s="2">
        <v>6.71</v>
      </c>
      <c r="C336">
        <f t="shared" si="25"/>
        <v>-12.703000000000003</v>
      </c>
      <c r="D336">
        <f t="shared" si="26"/>
        <v>-1.3342000000000018</v>
      </c>
      <c r="E336">
        <f t="shared" si="27"/>
        <v>16.948342600000029</v>
      </c>
      <c r="F336">
        <f t="shared" si="28"/>
        <v>161.36620900000008</v>
      </c>
      <c r="G336">
        <f t="shared" si="29"/>
        <v>1.7800896400000048</v>
      </c>
    </row>
    <row r="337" spans="1:7" ht="16">
      <c r="A337" s="2">
        <v>44</v>
      </c>
      <c r="B337" s="2">
        <v>7.06</v>
      </c>
      <c r="C337">
        <f t="shared" si="25"/>
        <v>-6.703000000000003</v>
      </c>
      <c r="D337">
        <f t="shared" si="26"/>
        <v>-0.98420000000000218</v>
      </c>
      <c r="E337">
        <f t="shared" si="27"/>
        <v>6.5970926000000176</v>
      </c>
      <c r="F337">
        <f t="shared" si="28"/>
        <v>44.93020900000004</v>
      </c>
      <c r="G337">
        <f t="shared" si="29"/>
        <v>0.96864964000000431</v>
      </c>
    </row>
    <row r="338" spans="1:7" ht="16">
      <c r="A338" s="2">
        <v>51</v>
      </c>
      <c r="B338" s="2">
        <v>6.78</v>
      </c>
      <c r="C338">
        <f t="shared" si="25"/>
        <v>0.29699999999999704</v>
      </c>
      <c r="D338">
        <f t="shared" si="26"/>
        <v>-1.2642000000000015</v>
      </c>
      <c r="E338">
        <f t="shared" si="27"/>
        <v>-0.37546739999999673</v>
      </c>
      <c r="F338">
        <f t="shared" si="28"/>
        <v>8.8208999999998247E-2</v>
      </c>
      <c r="G338">
        <f t="shared" si="29"/>
        <v>1.5982016400000039</v>
      </c>
    </row>
    <row r="339" spans="1:7" ht="16">
      <c r="A339" s="2">
        <v>55</v>
      </c>
      <c r="B339" s="2">
        <v>7.16</v>
      </c>
      <c r="C339">
        <f t="shared" si="25"/>
        <v>4.296999999999997</v>
      </c>
      <c r="D339">
        <f t="shared" si="26"/>
        <v>-0.88420000000000165</v>
      </c>
      <c r="E339">
        <f t="shared" si="27"/>
        <v>-3.7994074000000047</v>
      </c>
      <c r="F339">
        <f t="shared" si="28"/>
        <v>18.464208999999975</v>
      </c>
      <c r="G339">
        <f t="shared" si="29"/>
        <v>0.78180964000000297</v>
      </c>
    </row>
    <row r="340" spans="1:7" ht="16">
      <c r="A340" s="2">
        <v>45</v>
      </c>
      <c r="B340" s="2">
        <v>8.3699999999999992</v>
      </c>
      <c r="C340">
        <f t="shared" si="25"/>
        <v>-5.703000000000003</v>
      </c>
      <c r="D340">
        <f t="shared" si="26"/>
        <v>0.32579999999999742</v>
      </c>
      <c r="E340">
        <f t="shared" si="27"/>
        <v>-1.8580373999999862</v>
      </c>
      <c r="F340">
        <f t="shared" si="28"/>
        <v>32.524209000000035</v>
      </c>
      <c r="G340">
        <f t="shared" si="29"/>
        <v>0.10614563999999832</v>
      </c>
    </row>
    <row r="341" spans="1:7" ht="16">
      <c r="A341" s="2">
        <v>71</v>
      </c>
      <c r="B341" s="2">
        <v>11.3</v>
      </c>
      <c r="C341">
        <f t="shared" si="25"/>
        <v>20.296999999999997</v>
      </c>
      <c r="D341">
        <f t="shared" si="26"/>
        <v>3.2557999999999989</v>
      </c>
      <c r="E341">
        <f t="shared" si="27"/>
        <v>66.082972599999962</v>
      </c>
      <c r="F341">
        <f t="shared" si="28"/>
        <v>411.96820899999989</v>
      </c>
      <c r="G341">
        <f t="shared" si="29"/>
        <v>10.600233639999994</v>
      </c>
    </row>
    <row r="342" spans="1:7" ht="16">
      <c r="A342" s="2">
        <v>49</v>
      </c>
      <c r="B342" s="2">
        <v>10.78</v>
      </c>
      <c r="C342">
        <f t="shared" si="25"/>
        <v>-1.703000000000003</v>
      </c>
      <c r="D342">
        <f t="shared" si="26"/>
        <v>2.7357999999999976</v>
      </c>
      <c r="E342">
        <f t="shared" si="27"/>
        <v>-4.6590674000000041</v>
      </c>
      <c r="F342">
        <f t="shared" si="28"/>
        <v>2.90020900000001</v>
      </c>
      <c r="G342">
        <f t="shared" si="29"/>
        <v>7.4846016399999868</v>
      </c>
    </row>
    <row r="343" spans="1:7" ht="16">
      <c r="A343" s="2">
        <v>58</v>
      </c>
      <c r="B343" s="2">
        <v>12.11</v>
      </c>
      <c r="C343">
        <f t="shared" si="25"/>
        <v>7.296999999999997</v>
      </c>
      <c r="D343">
        <f t="shared" si="26"/>
        <v>4.0657999999999976</v>
      </c>
      <c r="E343">
        <f t="shared" si="27"/>
        <v>29.668142599999971</v>
      </c>
      <c r="F343">
        <f t="shared" si="28"/>
        <v>53.246208999999958</v>
      </c>
      <c r="G343">
        <f t="shared" si="29"/>
        <v>16.530729639999979</v>
      </c>
    </row>
    <row r="344" spans="1:7" ht="16">
      <c r="A344" s="2">
        <v>58</v>
      </c>
      <c r="B344" s="2">
        <v>9.5500000000000007</v>
      </c>
      <c r="C344">
        <f t="shared" si="25"/>
        <v>7.296999999999997</v>
      </c>
      <c r="D344">
        <f t="shared" si="26"/>
        <v>1.5057999999999989</v>
      </c>
      <c r="E344">
        <f t="shared" si="27"/>
        <v>10.987822599999987</v>
      </c>
      <c r="F344">
        <f t="shared" si="28"/>
        <v>53.246208999999958</v>
      </c>
      <c r="G344">
        <f t="shared" si="29"/>
        <v>2.2674336399999966</v>
      </c>
    </row>
    <row r="345" spans="1:7" ht="16">
      <c r="A345" s="2">
        <v>53</v>
      </c>
      <c r="B345" s="2">
        <v>5.51</v>
      </c>
      <c r="C345">
        <f t="shared" si="25"/>
        <v>2.296999999999997</v>
      </c>
      <c r="D345">
        <f t="shared" si="26"/>
        <v>-2.534200000000002</v>
      </c>
      <c r="E345">
        <f t="shared" si="27"/>
        <v>-5.8210573999999973</v>
      </c>
      <c r="F345">
        <f t="shared" si="28"/>
        <v>5.2762089999999864</v>
      </c>
      <c r="G345">
        <f t="shared" si="29"/>
        <v>6.4221696400000106</v>
      </c>
    </row>
    <row r="346" spans="1:7" ht="16">
      <c r="A346" s="2">
        <v>46</v>
      </c>
      <c r="B346" s="2">
        <v>10.55</v>
      </c>
      <c r="C346">
        <f t="shared" si="25"/>
        <v>-4.703000000000003</v>
      </c>
      <c r="D346">
        <f t="shared" si="26"/>
        <v>2.5057999999999989</v>
      </c>
      <c r="E346">
        <f t="shared" si="27"/>
        <v>-11.784777400000003</v>
      </c>
      <c r="F346">
        <f t="shared" si="28"/>
        <v>22.118209000000029</v>
      </c>
      <c r="G346">
        <f t="shared" si="29"/>
        <v>6.2790336399999944</v>
      </c>
    </row>
    <row r="347" spans="1:7" ht="16">
      <c r="A347" s="2">
        <v>19</v>
      </c>
      <c r="B347" s="2">
        <v>7.69</v>
      </c>
      <c r="C347">
        <f t="shared" si="25"/>
        <v>-31.703000000000003</v>
      </c>
      <c r="D347">
        <f t="shared" si="26"/>
        <v>-0.3542000000000014</v>
      </c>
      <c r="E347">
        <f t="shared" si="27"/>
        <v>11.229202600000045</v>
      </c>
      <c r="F347">
        <f t="shared" si="28"/>
        <v>1005.0802090000002</v>
      </c>
      <c r="G347">
        <f t="shared" si="29"/>
        <v>0.12545764000000098</v>
      </c>
    </row>
    <row r="348" spans="1:7" ht="16">
      <c r="A348" s="2">
        <v>61</v>
      </c>
      <c r="B348" s="2">
        <v>9.39</v>
      </c>
      <c r="C348">
        <f t="shared" si="25"/>
        <v>10.296999999999997</v>
      </c>
      <c r="D348">
        <f t="shared" si="26"/>
        <v>1.3457999999999988</v>
      </c>
      <c r="E348">
        <f t="shared" si="27"/>
        <v>13.857702599999984</v>
      </c>
      <c r="F348">
        <f t="shared" si="28"/>
        <v>106.02820899999993</v>
      </c>
      <c r="G348">
        <f t="shared" si="29"/>
        <v>1.8111776399999968</v>
      </c>
    </row>
    <row r="349" spans="1:7" ht="16">
      <c r="A349" s="2">
        <v>59</v>
      </c>
      <c r="B349" s="2">
        <v>5.69</v>
      </c>
      <c r="C349">
        <f t="shared" si="25"/>
        <v>8.296999999999997</v>
      </c>
      <c r="D349">
        <f t="shared" si="26"/>
        <v>-2.3542000000000014</v>
      </c>
      <c r="E349">
        <f t="shared" si="27"/>
        <v>-19.532797400000003</v>
      </c>
      <c r="F349">
        <f t="shared" si="28"/>
        <v>68.840208999999945</v>
      </c>
      <c r="G349">
        <f t="shared" si="29"/>
        <v>5.542257640000007</v>
      </c>
    </row>
    <row r="350" spans="1:7" ht="16">
      <c r="A350" s="2">
        <v>41</v>
      </c>
      <c r="B350" s="2">
        <v>7.38</v>
      </c>
      <c r="C350">
        <f t="shared" si="25"/>
        <v>-9.703000000000003</v>
      </c>
      <c r="D350">
        <f t="shared" si="26"/>
        <v>-0.6642000000000019</v>
      </c>
      <c r="E350">
        <f t="shared" si="27"/>
        <v>6.4447326000000205</v>
      </c>
      <c r="F350">
        <f t="shared" si="28"/>
        <v>94.148209000000051</v>
      </c>
      <c r="G350">
        <f t="shared" si="29"/>
        <v>0.44116164000000252</v>
      </c>
    </row>
    <row r="351" spans="1:7" ht="16">
      <c r="A351" s="2">
        <v>56</v>
      </c>
      <c r="B351" s="2">
        <v>10.53</v>
      </c>
      <c r="C351">
        <f t="shared" si="25"/>
        <v>5.296999999999997</v>
      </c>
      <c r="D351">
        <f t="shared" si="26"/>
        <v>2.4857999999999976</v>
      </c>
      <c r="E351">
        <f t="shared" si="27"/>
        <v>13.167282599999981</v>
      </c>
      <c r="F351">
        <f t="shared" si="28"/>
        <v>28.05820899999997</v>
      </c>
      <c r="G351">
        <f t="shared" si="29"/>
        <v>6.1792016399999881</v>
      </c>
    </row>
    <row r="352" spans="1:7" ht="16">
      <c r="A352" s="2">
        <v>57</v>
      </c>
      <c r="B352" s="2">
        <v>9.2899999999999991</v>
      </c>
      <c r="C352">
        <f t="shared" si="25"/>
        <v>6.296999999999997</v>
      </c>
      <c r="D352">
        <f t="shared" si="26"/>
        <v>1.2457999999999974</v>
      </c>
      <c r="E352">
        <f t="shared" si="27"/>
        <v>7.84480259999998</v>
      </c>
      <c r="F352">
        <f t="shared" si="28"/>
        <v>39.652208999999964</v>
      </c>
      <c r="G352">
        <f t="shared" si="29"/>
        <v>1.5520176399999934</v>
      </c>
    </row>
    <row r="353" spans="1:7" ht="16">
      <c r="A353" s="2">
        <v>47</v>
      </c>
      <c r="B353" s="2">
        <v>8.31</v>
      </c>
      <c r="C353">
        <f t="shared" si="25"/>
        <v>-3.703000000000003</v>
      </c>
      <c r="D353">
        <f t="shared" si="26"/>
        <v>0.2657999999999987</v>
      </c>
      <c r="E353">
        <f t="shared" si="27"/>
        <v>-0.98425739999999595</v>
      </c>
      <c r="F353">
        <f t="shared" si="28"/>
        <v>13.712209000000023</v>
      </c>
      <c r="G353">
        <f t="shared" si="29"/>
        <v>7.0649639999999306E-2</v>
      </c>
    </row>
    <row r="354" spans="1:7" ht="16">
      <c r="A354" s="2">
        <v>42</v>
      </c>
      <c r="B354" s="2">
        <v>10.220000000000001</v>
      </c>
      <c r="C354">
        <f t="shared" si="25"/>
        <v>-8.703000000000003</v>
      </c>
      <c r="D354">
        <f t="shared" si="26"/>
        <v>2.1757999999999988</v>
      </c>
      <c r="E354">
        <f t="shared" si="27"/>
        <v>-18.935987399999995</v>
      </c>
      <c r="F354">
        <f t="shared" si="28"/>
        <v>75.742209000000045</v>
      </c>
      <c r="G354">
        <f t="shared" si="29"/>
        <v>4.7341056399999948</v>
      </c>
    </row>
    <row r="355" spans="1:7" ht="16">
      <c r="A355" s="2">
        <v>57</v>
      </c>
      <c r="B355" s="2">
        <v>8.07</v>
      </c>
      <c r="C355">
        <f t="shared" si="25"/>
        <v>6.296999999999997</v>
      </c>
      <c r="D355">
        <f t="shared" si="26"/>
        <v>2.5799999999998491E-2</v>
      </c>
      <c r="E355">
        <f t="shared" si="27"/>
        <v>0.16246259999999041</v>
      </c>
      <c r="F355">
        <f t="shared" si="28"/>
        <v>39.652208999999964</v>
      </c>
      <c r="G355">
        <f t="shared" si="29"/>
        <v>6.6563999999992216E-4</v>
      </c>
    </row>
    <row r="356" spans="1:7" ht="16">
      <c r="A356" s="2">
        <v>54</v>
      </c>
      <c r="B356" s="2">
        <v>6.5</v>
      </c>
      <c r="C356">
        <f t="shared" si="25"/>
        <v>3.296999999999997</v>
      </c>
      <c r="D356">
        <f t="shared" si="26"/>
        <v>-1.5442000000000018</v>
      </c>
      <c r="E356">
        <f t="shared" si="27"/>
        <v>-5.0912274000000011</v>
      </c>
      <c r="F356">
        <f t="shared" si="28"/>
        <v>10.870208999999981</v>
      </c>
      <c r="G356">
        <f t="shared" si="29"/>
        <v>2.3845536400000054</v>
      </c>
    </row>
    <row r="357" spans="1:7" ht="16">
      <c r="A357" s="2">
        <v>52</v>
      </c>
      <c r="B357" s="2">
        <v>6.81</v>
      </c>
      <c r="C357">
        <f t="shared" si="25"/>
        <v>1.296999999999997</v>
      </c>
      <c r="D357">
        <f t="shared" si="26"/>
        <v>-1.2342000000000022</v>
      </c>
      <c r="E357">
        <f t="shared" si="27"/>
        <v>-1.6007573999999991</v>
      </c>
      <c r="F357">
        <f t="shared" si="28"/>
        <v>1.6822089999999923</v>
      </c>
      <c r="G357">
        <f t="shared" si="29"/>
        <v>1.5232496400000053</v>
      </c>
    </row>
    <row r="358" spans="1:7" ht="16">
      <c r="A358" s="2">
        <v>44</v>
      </c>
      <c r="B358" s="2">
        <v>7.33</v>
      </c>
      <c r="C358">
        <f t="shared" si="25"/>
        <v>-6.703000000000003</v>
      </c>
      <c r="D358">
        <f t="shared" si="26"/>
        <v>-0.71420000000000172</v>
      </c>
      <c r="E358">
        <f t="shared" si="27"/>
        <v>4.7872826000000135</v>
      </c>
      <c r="F358">
        <f t="shared" si="28"/>
        <v>44.93020900000004</v>
      </c>
      <c r="G358">
        <f t="shared" si="29"/>
        <v>0.51008164000000245</v>
      </c>
    </row>
    <row r="359" spans="1:7" ht="16">
      <c r="A359" s="2">
        <v>46</v>
      </c>
      <c r="B359" s="2">
        <v>6.48</v>
      </c>
      <c r="C359">
        <f t="shared" si="25"/>
        <v>-4.703000000000003</v>
      </c>
      <c r="D359">
        <f t="shared" si="26"/>
        <v>-1.5642000000000014</v>
      </c>
      <c r="E359">
        <f t="shared" si="27"/>
        <v>7.3564326000000113</v>
      </c>
      <c r="F359">
        <f t="shared" si="28"/>
        <v>22.118209000000029</v>
      </c>
      <c r="G359">
        <f t="shared" si="29"/>
        <v>2.4467216400000042</v>
      </c>
    </row>
    <row r="360" spans="1:7" ht="16">
      <c r="A360" s="2">
        <v>55</v>
      </c>
      <c r="B360" s="2">
        <v>8.7100000000000009</v>
      </c>
      <c r="C360">
        <f t="shared" si="25"/>
        <v>4.296999999999997</v>
      </c>
      <c r="D360">
        <f t="shared" si="26"/>
        <v>0.66579999999999906</v>
      </c>
      <c r="E360">
        <f t="shared" si="27"/>
        <v>2.8609425999999938</v>
      </c>
      <c r="F360">
        <f t="shared" si="28"/>
        <v>18.464208999999975</v>
      </c>
      <c r="G360">
        <f t="shared" si="29"/>
        <v>0.44328963999999876</v>
      </c>
    </row>
    <row r="361" spans="1:7" ht="16">
      <c r="A361" s="2">
        <v>58</v>
      </c>
      <c r="B361" s="2">
        <v>7.83</v>
      </c>
      <c r="C361">
        <f t="shared" si="25"/>
        <v>7.296999999999997</v>
      </c>
      <c r="D361">
        <f t="shared" si="26"/>
        <v>-0.21420000000000172</v>
      </c>
      <c r="E361">
        <f t="shared" si="27"/>
        <v>-1.5630174000000119</v>
      </c>
      <c r="F361">
        <f t="shared" si="28"/>
        <v>53.246208999999958</v>
      </c>
      <c r="G361">
        <f t="shared" si="29"/>
        <v>4.5881640000000737E-2</v>
      </c>
    </row>
    <row r="362" spans="1:7" ht="16">
      <c r="A362" s="2">
        <v>60</v>
      </c>
      <c r="B362" s="2">
        <v>7.87</v>
      </c>
      <c r="C362">
        <f t="shared" si="25"/>
        <v>9.296999999999997</v>
      </c>
      <c r="D362">
        <f t="shared" si="26"/>
        <v>-0.17420000000000169</v>
      </c>
      <c r="E362">
        <f t="shared" si="27"/>
        <v>-1.6195374000000151</v>
      </c>
      <c r="F362">
        <f t="shared" si="28"/>
        <v>86.434208999999939</v>
      </c>
      <c r="G362">
        <f t="shared" si="29"/>
        <v>3.0345640000000586E-2</v>
      </c>
    </row>
    <row r="363" spans="1:7" ht="16">
      <c r="A363" s="2">
        <v>74</v>
      </c>
      <c r="B363" s="2">
        <v>7.81</v>
      </c>
      <c r="C363">
        <f t="shared" si="25"/>
        <v>23.296999999999997</v>
      </c>
      <c r="D363">
        <f t="shared" si="26"/>
        <v>-0.23420000000000218</v>
      </c>
      <c r="E363">
        <f t="shared" si="27"/>
        <v>-5.4561574000000501</v>
      </c>
      <c r="F363">
        <f t="shared" si="28"/>
        <v>542.75020899999981</v>
      </c>
      <c r="G363">
        <f t="shared" si="29"/>
        <v>5.4849640000001025E-2</v>
      </c>
    </row>
    <row r="364" spans="1:7" ht="16">
      <c r="A364" s="2">
        <v>64</v>
      </c>
      <c r="B364" s="2">
        <v>6.36</v>
      </c>
      <c r="C364">
        <f t="shared" si="25"/>
        <v>13.296999999999997</v>
      </c>
      <c r="D364">
        <f t="shared" si="26"/>
        <v>-1.6842000000000015</v>
      </c>
      <c r="E364">
        <f t="shared" si="27"/>
        <v>-22.394807400000015</v>
      </c>
      <c r="F364">
        <f t="shared" si="28"/>
        <v>176.81020899999993</v>
      </c>
      <c r="G364">
        <f t="shared" si="29"/>
        <v>2.8365296400000051</v>
      </c>
    </row>
    <row r="365" spans="1:7" ht="16">
      <c r="A365" s="2">
        <v>45</v>
      </c>
      <c r="B365" s="2">
        <v>5.13</v>
      </c>
      <c r="C365">
        <f t="shared" si="25"/>
        <v>-5.703000000000003</v>
      </c>
      <c r="D365">
        <f t="shared" si="26"/>
        <v>-2.9142000000000019</v>
      </c>
      <c r="E365">
        <f t="shared" si="27"/>
        <v>16.619682600000019</v>
      </c>
      <c r="F365">
        <f t="shared" si="28"/>
        <v>32.524209000000035</v>
      </c>
      <c r="G365">
        <f t="shared" si="29"/>
        <v>8.4925616400000106</v>
      </c>
    </row>
    <row r="366" spans="1:7" ht="16">
      <c r="A366" s="2">
        <v>45</v>
      </c>
      <c r="B366" s="2">
        <v>9.6999999999999993</v>
      </c>
      <c r="C366">
        <f t="shared" si="25"/>
        <v>-5.703000000000003</v>
      </c>
      <c r="D366">
        <f t="shared" si="26"/>
        <v>1.6557999999999975</v>
      </c>
      <c r="E366">
        <f t="shared" si="27"/>
        <v>-9.4430273999999912</v>
      </c>
      <c r="F366">
        <f t="shared" si="28"/>
        <v>32.524209000000035</v>
      </c>
      <c r="G366">
        <f t="shared" si="29"/>
        <v>2.7416736399999917</v>
      </c>
    </row>
    <row r="367" spans="1:7" ht="16">
      <c r="A367" s="2">
        <v>65</v>
      </c>
      <c r="B367" s="2">
        <v>8.65</v>
      </c>
      <c r="C367">
        <f t="shared" si="25"/>
        <v>14.296999999999997</v>
      </c>
      <c r="D367">
        <f t="shared" si="26"/>
        <v>0.60579999999999856</v>
      </c>
      <c r="E367">
        <f t="shared" si="27"/>
        <v>8.6611225999999775</v>
      </c>
      <c r="F367">
        <f t="shared" si="28"/>
        <v>204.40420899999992</v>
      </c>
      <c r="G367">
        <f t="shared" si="29"/>
        <v>0.36699363999999823</v>
      </c>
    </row>
    <row r="368" spans="1:7" ht="16">
      <c r="A368" s="2">
        <v>33</v>
      </c>
      <c r="B368" s="2">
        <v>7.46</v>
      </c>
      <c r="C368">
        <f t="shared" si="25"/>
        <v>-17.703000000000003</v>
      </c>
      <c r="D368">
        <f t="shared" si="26"/>
        <v>-0.58420000000000183</v>
      </c>
      <c r="E368">
        <f t="shared" si="27"/>
        <v>10.342092600000035</v>
      </c>
      <c r="F368">
        <f t="shared" si="28"/>
        <v>313.39620900000011</v>
      </c>
      <c r="G368">
        <f t="shared" si="29"/>
        <v>0.34128964000000211</v>
      </c>
    </row>
    <row r="369" spans="1:7" ht="16">
      <c r="A369" s="2">
        <v>42</v>
      </c>
      <c r="B369" s="2">
        <v>8.32</v>
      </c>
      <c r="C369">
        <f t="shared" si="25"/>
        <v>-8.703000000000003</v>
      </c>
      <c r="D369">
        <f t="shared" si="26"/>
        <v>0.27579999999999849</v>
      </c>
      <c r="E369">
        <f t="shared" si="27"/>
        <v>-2.4002873999999879</v>
      </c>
      <c r="F369">
        <f t="shared" si="28"/>
        <v>75.742209000000045</v>
      </c>
      <c r="G369">
        <f t="shared" si="29"/>
        <v>7.6065639999999171E-2</v>
      </c>
    </row>
    <row r="370" spans="1:7" ht="16">
      <c r="A370" s="2">
        <v>37</v>
      </c>
      <c r="B370" s="2">
        <v>5.42</v>
      </c>
      <c r="C370">
        <f t="shared" si="25"/>
        <v>-13.703000000000003</v>
      </c>
      <c r="D370">
        <f t="shared" si="26"/>
        <v>-2.6242000000000019</v>
      </c>
      <c r="E370">
        <f t="shared" si="27"/>
        <v>35.959412600000036</v>
      </c>
      <c r="F370">
        <f t="shared" si="28"/>
        <v>187.77220900000009</v>
      </c>
      <c r="G370">
        <f t="shared" si="29"/>
        <v>6.8864256400000095</v>
      </c>
    </row>
    <row r="371" spans="1:7" ht="16">
      <c r="A371" s="2">
        <v>49</v>
      </c>
      <c r="B371" s="2">
        <v>7.67</v>
      </c>
      <c r="C371">
        <f t="shared" si="25"/>
        <v>-1.703000000000003</v>
      </c>
      <c r="D371">
        <f t="shared" si="26"/>
        <v>-0.37420000000000186</v>
      </c>
      <c r="E371">
        <f t="shared" si="27"/>
        <v>0.63726260000000423</v>
      </c>
      <c r="F371">
        <f t="shared" si="28"/>
        <v>2.90020900000001</v>
      </c>
      <c r="G371">
        <f t="shared" si="29"/>
        <v>0.14002564000000139</v>
      </c>
    </row>
    <row r="372" spans="1:7" ht="16">
      <c r="A372" s="2">
        <v>47</v>
      </c>
      <c r="B372" s="2">
        <v>11.32</v>
      </c>
      <c r="C372">
        <f t="shared" si="25"/>
        <v>-3.703000000000003</v>
      </c>
      <c r="D372">
        <f t="shared" si="26"/>
        <v>3.2757999999999985</v>
      </c>
      <c r="E372">
        <f t="shared" si="27"/>
        <v>-12.130287400000004</v>
      </c>
      <c r="F372">
        <f t="shared" si="28"/>
        <v>13.712209000000023</v>
      </c>
      <c r="G372">
        <f t="shared" si="29"/>
        <v>10.73086563999999</v>
      </c>
    </row>
    <row r="373" spans="1:7" ht="16">
      <c r="A373" s="2">
        <v>37</v>
      </c>
      <c r="B373" s="2">
        <v>10.94</v>
      </c>
      <c r="C373">
        <f t="shared" si="25"/>
        <v>-13.703000000000003</v>
      </c>
      <c r="D373">
        <f t="shared" si="26"/>
        <v>2.8957999999999977</v>
      </c>
      <c r="E373">
        <f t="shared" si="27"/>
        <v>-39.681147399999979</v>
      </c>
      <c r="F373">
        <f t="shared" si="28"/>
        <v>187.77220900000009</v>
      </c>
      <c r="G373">
        <f t="shared" si="29"/>
        <v>8.3856576399999874</v>
      </c>
    </row>
    <row r="374" spans="1:7" ht="16">
      <c r="A374" s="2">
        <v>35</v>
      </c>
      <c r="B374" s="2">
        <v>6.66</v>
      </c>
      <c r="C374">
        <f t="shared" si="25"/>
        <v>-15.703000000000003</v>
      </c>
      <c r="D374">
        <f t="shared" si="26"/>
        <v>-1.3842000000000017</v>
      </c>
      <c r="E374">
        <f t="shared" si="27"/>
        <v>21.736092600000031</v>
      </c>
      <c r="F374">
        <f t="shared" si="28"/>
        <v>246.5842090000001</v>
      </c>
      <c r="G374">
        <f t="shared" si="29"/>
        <v>1.9160096400000046</v>
      </c>
    </row>
    <row r="375" spans="1:7" ht="16">
      <c r="A375" s="2">
        <v>70</v>
      </c>
      <c r="B375" s="2">
        <v>6.14</v>
      </c>
      <c r="C375">
        <f t="shared" si="25"/>
        <v>19.296999999999997</v>
      </c>
      <c r="D375">
        <f t="shared" si="26"/>
        <v>-1.9042000000000021</v>
      </c>
      <c r="E375">
        <f t="shared" si="27"/>
        <v>-36.745347400000036</v>
      </c>
      <c r="F375">
        <f t="shared" si="28"/>
        <v>372.37420899999989</v>
      </c>
      <c r="G375">
        <f t="shared" si="29"/>
        <v>3.6259776400000079</v>
      </c>
    </row>
    <row r="376" spans="1:7" ht="16">
      <c r="A376" s="2">
        <v>56</v>
      </c>
      <c r="B376" s="2">
        <v>7.33</v>
      </c>
      <c r="C376">
        <f t="shared" si="25"/>
        <v>5.296999999999997</v>
      </c>
      <c r="D376">
        <f t="shared" si="26"/>
        <v>-0.71420000000000172</v>
      </c>
      <c r="E376">
        <f t="shared" si="27"/>
        <v>-3.7831174000000072</v>
      </c>
      <c r="F376">
        <f t="shared" si="28"/>
        <v>28.05820899999997</v>
      </c>
      <c r="G376">
        <f t="shared" si="29"/>
        <v>0.51008164000000245</v>
      </c>
    </row>
    <row r="377" spans="1:7" ht="16">
      <c r="A377" s="2">
        <v>62</v>
      </c>
      <c r="B377" s="2">
        <v>7.12</v>
      </c>
      <c r="C377">
        <f t="shared" si="25"/>
        <v>11.296999999999997</v>
      </c>
      <c r="D377">
        <f t="shared" si="26"/>
        <v>-0.92420000000000169</v>
      </c>
      <c r="E377">
        <f t="shared" si="27"/>
        <v>-10.440687400000016</v>
      </c>
      <c r="F377">
        <f t="shared" si="28"/>
        <v>127.62220899999993</v>
      </c>
      <c r="G377">
        <f t="shared" si="29"/>
        <v>0.85414564000000315</v>
      </c>
    </row>
    <row r="378" spans="1:7" ht="16">
      <c r="A378" s="2">
        <v>53</v>
      </c>
      <c r="B378" s="2">
        <v>6.66</v>
      </c>
      <c r="C378">
        <f t="shared" si="25"/>
        <v>2.296999999999997</v>
      </c>
      <c r="D378">
        <f t="shared" si="26"/>
        <v>-1.3842000000000017</v>
      </c>
      <c r="E378">
        <f t="shared" si="27"/>
        <v>-3.1795073999999999</v>
      </c>
      <c r="F378">
        <f t="shared" si="28"/>
        <v>5.2762089999999864</v>
      </c>
      <c r="G378">
        <f t="shared" si="29"/>
        <v>1.9160096400000046</v>
      </c>
    </row>
    <row r="379" spans="1:7" ht="16">
      <c r="A379" s="2">
        <v>50</v>
      </c>
      <c r="B379" s="2">
        <v>7.73</v>
      </c>
      <c r="C379">
        <f t="shared" si="25"/>
        <v>-0.70300000000000296</v>
      </c>
      <c r="D379">
        <f t="shared" si="26"/>
        <v>-0.31420000000000137</v>
      </c>
      <c r="E379">
        <f t="shared" si="27"/>
        <v>0.2208826000000019</v>
      </c>
      <c r="F379">
        <f t="shared" si="28"/>
        <v>0.49420900000000417</v>
      </c>
      <c r="G379">
        <f t="shared" si="29"/>
        <v>9.872164000000086E-2</v>
      </c>
    </row>
    <row r="380" spans="1:7" ht="16">
      <c r="A380" s="2">
        <v>57</v>
      </c>
      <c r="B380" s="2">
        <v>7.82</v>
      </c>
      <c r="C380">
        <f t="shared" si="25"/>
        <v>6.296999999999997</v>
      </c>
      <c r="D380">
        <f t="shared" si="26"/>
        <v>-0.22420000000000151</v>
      </c>
      <c r="E380">
        <f t="shared" si="27"/>
        <v>-1.4117874000000088</v>
      </c>
      <c r="F380">
        <f t="shared" si="28"/>
        <v>39.652208999999964</v>
      </c>
      <c r="G380">
        <f t="shared" si="29"/>
        <v>5.0265640000000673E-2</v>
      </c>
    </row>
    <row r="381" spans="1:7" ht="16">
      <c r="A381" s="2">
        <v>51</v>
      </c>
      <c r="B381" s="2">
        <v>9</v>
      </c>
      <c r="C381">
        <f t="shared" si="25"/>
        <v>0.29699999999999704</v>
      </c>
      <c r="D381">
        <f t="shared" si="26"/>
        <v>0.95579999999999821</v>
      </c>
      <c r="E381">
        <f t="shared" si="27"/>
        <v>0.28387259999999664</v>
      </c>
      <c r="F381">
        <f t="shared" si="28"/>
        <v>8.8208999999998247E-2</v>
      </c>
      <c r="G381">
        <f t="shared" si="29"/>
        <v>0.91355363999999661</v>
      </c>
    </row>
    <row r="382" spans="1:7" ht="16">
      <c r="A382" s="2">
        <v>36</v>
      </c>
      <c r="B382" s="2">
        <v>9.43</v>
      </c>
      <c r="C382">
        <f t="shared" si="25"/>
        <v>-14.703000000000003</v>
      </c>
      <c r="D382">
        <f t="shared" si="26"/>
        <v>1.3857999999999979</v>
      </c>
      <c r="E382">
        <f t="shared" si="27"/>
        <v>-20.375417399999975</v>
      </c>
      <c r="F382">
        <f t="shared" si="28"/>
        <v>216.17820900000009</v>
      </c>
      <c r="G382">
        <f t="shared" si="29"/>
        <v>1.9204416399999942</v>
      </c>
    </row>
    <row r="383" spans="1:7" ht="16">
      <c r="A383" s="2">
        <v>62</v>
      </c>
      <c r="B383" s="2">
        <v>10.11</v>
      </c>
      <c r="C383">
        <f t="shared" si="25"/>
        <v>11.296999999999997</v>
      </c>
      <c r="D383">
        <f t="shared" si="26"/>
        <v>2.0657999999999976</v>
      </c>
      <c r="E383">
        <f t="shared" si="27"/>
        <v>23.337342599999968</v>
      </c>
      <c r="F383">
        <f t="shared" si="28"/>
        <v>127.62220899999993</v>
      </c>
      <c r="G383">
        <f t="shared" si="29"/>
        <v>4.2675296399999905</v>
      </c>
    </row>
    <row r="384" spans="1:7" ht="16">
      <c r="A384" s="2">
        <v>56</v>
      </c>
      <c r="B384" s="2">
        <v>10.119999999999999</v>
      </c>
      <c r="C384">
        <f t="shared" si="25"/>
        <v>5.296999999999997</v>
      </c>
      <c r="D384">
        <f t="shared" si="26"/>
        <v>2.0757999999999974</v>
      </c>
      <c r="E384">
        <f t="shared" si="27"/>
        <v>10.99551259999998</v>
      </c>
      <c r="F384">
        <f t="shared" si="28"/>
        <v>28.05820899999997</v>
      </c>
      <c r="G384">
        <f t="shared" si="29"/>
        <v>4.3089456399999895</v>
      </c>
    </row>
    <row r="385" spans="1:7" ht="16">
      <c r="A385" s="2">
        <v>44</v>
      </c>
      <c r="B385" s="2">
        <v>7.74</v>
      </c>
      <c r="C385">
        <f t="shared" si="25"/>
        <v>-6.703000000000003</v>
      </c>
      <c r="D385">
        <f t="shared" si="26"/>
        <v>-0.30420000000000158</v>
      </c>
      <c r="E385">
        <f t="shared" si="27"/>
        <v>2.0390526000000113</v>
      </c>
      <c r="F385">
        <f t="shared" si="28"/>
        <v>44.93020900000004</v>
      </c>
      <c r="G385">
        <f t="shared" si="29"/>
        <v>9.2537640000000962E-2</v>
      </c>
    </row>
    <row r="386" spans="1:7" ht="16">
      <c r="A386" s="2">
        <v>45</v>
      </c>
      <c r="B386" s="2">
        <v>9.1999999999999993</v>
      </c>
      <c r="C386">
        <f t="shared" si="25"/>
        <v>-5.703000000000003</v>
      </c>
      <c r="D386">
        <f t="shared" si="26"/>
        <v>1.1557999999999975</v>
      </c>
      <c r="E386">
        <f t="shared" si="27"/>
        <v>-6.5915273999999888</v>
      </c>
      <c r="F386">
        <f t="shared" si="28"/>
        <v>32.524209000000035</v>
      </c>
      <c r="G386">
        <f t="shared" si="29"/>
        <v>1.3358736399999942</v>
      </c>
    </row>
    <row r="387" spans="1:7" ht="16">
      <c r="A387" s="2">
        <v>41</v>
      </c>
      <c r="B387" s="2">
        <v>10.5</v>
      </c>
      <c r="C387">
        <f t="shared" ref="C387:C450" si="30">A387-$J$2</f>
        <v>-9.703000000000003</v>
      </c>
      <c r="D387">
        <f t="shared" ref="D387:D450" si="31">B387-$J$3</f>
        <v>2.4557999999999982</v>
      </c>
      <c r="E387">
        <f t="shared" ref="E387:E450" si="32">C387*D387</f>
        <v>-23.828627399999991</v>
      </c>
      <c r="F387">
        <f t="shared" ref="F387:F450" si="33">C387^2</f>
        <v>94.148209000000051</v>
      </c>
      <c r="G387">
        <f t="shared" ref="G387:G450" si="34">D387^2</f>
        <v>6.030953639999991</v>
      </c>
    </row>
    <row r="388" spans="1:7" ht="16">
      <c r="A388" s="2">
        <v>49</v>
      </c>
      <c r="B388" s="2">
        <v>4.0199999999999996</v>
      </c>
      <c r="C388">
        <f t="shared" si="30"/>
        <v>-1.703000000000003</v>
      </c>
      <c r="D388">
        <f t="shared" si="31"/>
        <v>-4.0242000000000022</v>
      </c>
      <c r="E388">
        <f t="shared" si="32"/>
        <v>6.853212600000016</v>
      </c>
      <c r="F388">
        <f t="shared" si="33"/>
        <v>2.90020900000001</v>
      </c>
      <c r="G388">
        <f t="shared" si="34"/>
        <v>16.194185640000018</v>
      </c>
    </row>
    <row r="389" spans="1:7" ht="16">
      <c r="A389" s="2">
        <v>50</v>
      </c>
      <c r="B389" s="2">
        <v>6.44</v>
      </c>
      <c r="C389">
        <f t="shared" si="30"/>
        <v>-0.70300000000000296</v>
      </c>
      <c r="D389">
        <f t="shared" si="31"/>
        <v>-1.6042000000000014</v>
      </c>
      <c r="E389">
        <f t="shared" si="32"/>
        <v>1.1277526000000058</v>
      </c>
      <c r="F389">
        <f t="shared" si="33"/>
        <v>0.49420900000000417</v>
      </c>
      <c r="G389">
        <f t="shared" si="34"/>
        <v>2.5734576400000044</v>
      </c>
    </row>
    <row r="390" spans="1:7" ht="16">
      <c r="A390" s="2">
        <v>53</v>
      </c>
      <c r="B390" s="2">
        <v>9.39</v>
      </c>
      <c r="C390">
        <f t="shared" si="30"/>
        <v>2.296999999999997</v>
      </c>
      <c r="D390">
        <f t="shared" si="31"/>
        <v>1.3457999999999988</v>
      </c>
      <c r="E390">
        <f t="shared" si="32"/>
        <v>3.091302599999993</v>
      </c>
      <c r="F390">
        <f t="shared" si="33"/>
        <v>5.2762089999999864</v>
      </c>
      <c r="G390">
        <f t="shared" si="34"/>
        <v>1.8111776399999968</v>
      </c>
    </row>
    <row r="391" spans="1:7" ht="16">
      <c r="A391" s="2">
        <v>53</v>
      </c>
      <c r="B391" s="2">
        <v>5.43</v>
      </c>
      <c r="C391">
        <f t="shared" si="30"/>
        <v>2.296999999999997</v>
      </c>
      <c r="D391">
        <f t="shared" si="31"/>
        <v>-2.6142000000000021</v>
      </c>
      <c r="E391">
        <f t="shared" si="32"/>
        <v>-6.0048173999999968</v>
      </c>
      <c r="F391">
        <f t="shared" si="33"/>
        <v>5.2762089999999864</v>
      </c>
      <c r="G391">
        <f t="shared" si="34"/>
        <v>6.8340416400000112</v>
      </c>
    </row>
    <row r="392" spans="1:7" ht="16">
      <c r="A392" s="2">
        <v>45</v>
      </c>
      <c r="B392" s="2">
        <v>9.83</v>
      </c>
      <c r="C392">
        <f t="shared" si="30"/>
        <v>-5.703000000000003</v>
      </c>
      <c r="D392">
        <f t="shared" si="31"/>
        <v>1.7857999999999983</v>
      </c>
      <c r="E392">
        <f t="shared" si="32"/>
        <v>-10.184417399999996</v>
      </c>
      <c r="F392">
        <f t="shared" si="33"/>
        <v>32.524209000000035</v>
      </c>
      <c r="G392">
        <f t="shared" si="34"/>
        <v>3.1890816399999937</v>
      </c>
    </row>
    <row r="393" spans="1:7" ht="16">
      <c r="A393" s="2">
        <v>45</v>
      </c>
      <c r="B393" s="2">
        <v>7.92</v>
      </c>
      <c r="C393">
        <f t="shared" si="30"/>
        <v>-5.703000000000003</v>
      </c>
      <c r="D393">
        <f t="shared" si="31"/>
        <v>-0.12420000000000186</v>
      </c>
      <c r="E393">
        <f t="shared" si="32"/>
        <v>0.70831260000001095</v>
      </c>
      <c r="F393">
        <f t="shared" si="33"/>
        <v>32.524209000000035</v>
      </c>
      <c r="G393">
        <f t="shared" si="34"/>
        <v>1.5425640000000462E-2</v>
      </c>
    </row>
    <row r="394" spans="1:7" ht="16">
      <c r="A394" s="2">
        <v>44</v>
      </c>
      <c r="B394" s="2">
        <v>9.35</v>
      </c>
      <c r="C394">
        <f t="shared" si="30"/>
        <v>-6.703000000000003</v>
      </c>
      <c r="D394">
        <f t="shared" si="31"/>
        <v>1.3057999999999979</v>
      </c>
      <c r="E394">
        <f t="shared" si="32"/>
        <v>-8.7527773999999887</v>
      </c>
      <c r="F394">
        <f t="shared" si="33"/>
        <v>44.93020900000004</v>
      </c>
      <c r="G394">
        <f t="shared" si="34"/>
        <v>1.7051136399999944</v>
      </c>
    </row>
    <row r="395" spans="1:7" ht="16">
      <c r="A395" s="2">
        <v>61</v>
      </c>
      <c r="B395" s="2">
        <v>7.21</v>
      </c>
      <c r="C395">
        <f t="shared" si="30"/>
        <v>10.296999999999997</v>
      </c>
      <c r="D395">
        <f t="shared" si="31"/>
        <v>-0.83420000000000183</v>
      </c>
      <c r="E395">
        <f t="shared" si="32"/>
        <v>-8.5897574000000159</v>
      </c>
      <c r="F395">
        <f t="shared" si="33"/>
        <v>106.02820899999993</v>
      </c>
      <c r="G395">
        <f t="shared" si="34"/>
        <v>0.69588964000000308</v>
      </c>
    </row>
    <row r="396" spans="1:7" ht="16">
      <c r="A396" s="2">
        <v>45</v>
      </c>
      <c r="B396" s="2">
        <v>8.4499999999999993</v>
      </c>
      <c r="C396">
        <f t="shared" si="30"/>
        <v>-5.703000000000003</v>
      </c>
      <c r="D396">
        <f t="shared" si="31"/>
        <v>0.4057999999999975</v>
      </c>
      <c r="E396">
        <f t="shared" si="32"/>
        <v>-2.3142773999999871</v>
      </c>
      <c r="F396">
        <f t="shared" si="33"/>
        <v>32.524209000000035</v>
      </c>
      <c r="G396">
        <f t="shared" si="34"/>
        <v>0.16467363999999796</v>
      </c>
    </row>
    <row r="397" spans="1:7" ht="16">
      <c r="A397" s="2">
        <v>42</v>
      </c>
      <c r="B397" s="2">
        <v>9.56</v>
      </c>
      <c r="C397">
        <f t="shared" si="30"/>
        <v>-8.703000000000003</v>
      </c>
      <c r="D397">
        <f t="shared" si="31"/>
        <v>1.5157999999999987</v>
      </c>
      <c r="E397">
        <f t="shared" si="32"/>
        <v>-13.192007399999993</v>
      </c>
      <c r="F397">
        <f t="shared" si="33"/>
        <v>75.742209000000045</v>
      </c>
      <c r="G397">
        <f t="shared" si="34"/>
        <v>2.2976496399999959</v>
      </c>
    </row>
    <row r="398" spans="1:7" ht="16">
      <c r="A398" s="2">
        <v>39</v>
      </c>
      <c r="B398" s="2">
        <v>8.34</v>
      </c>
      <c r="C398">
        <f t="shared" si="30"/>
        <v>-11.703000000000003</v>
      </c>
      <c r="D398">
        <f t="shared" si="31"/>
        <v>0.29579999999999806</v>
      </c>
      <c r="E398">
        <f t="shared" si="32"/>
        <v>-3.4617473999999784</v>
      </c>
      <c r="F398">
        <f t="shared" si="33"/>
        <v>136.96020900000008</v>
      </c>
      <c r="G398">
        <f t="shared" si="34"/>
        <v>8.749763999999885E-2</v>
      </c>
    </row>
    <row r="399" spans="1:7" ht="16">
      <c r="A399" s="2">
        <v>53</v>
      </c>
      <c r="B399" s="2">
        <v>9.39</v>
      </c>
      <c r="C399">
        <f t="shared" si="30"/>
        <v>2.296999999999997</v>
      </c>
      <c r="D399">
        <f t="shared" si="31"/>
        <v>1.3457999999999988</v>
      </c>
      <c r="E399">
        <f t="shared" si="32"/>
        <v>3.091302599999993</v>
      </c>
      <c r="F399">
        <f t="shared" si="33"/>
        <v>5.2762089999999864</v>
      </c>
      <c r="G399">
        <f t="shared" si="34"/>
        <v>1.8111776399999968</v>
      </c>
    </row>
    <row r="400" spans="1:7" ht="16">
      <c r="A400" s="2">
        <v>46</v>
      </c>
      <c r="B400" s="2">
        <v>7.69</v>
      </c>
      <c r="C400">
        <f t="shared" si="30"/>
        <v>-4.703000000000003</v>
      </c>
      <c r="D400">
        <f t="shared" si="31"/>
        <v>-0.3542000000000014</v>
      </c>
      <c r="E400">
        <f t="shared" si="32"/>
        <v>1.6658026000000077</v>
      </c>
      <c r="F400">
        <f t="shared" si="33"/>
        <v>22.118209000000029</v>
      </c>
      <c r="G400">
        <f t="shared" si="34"/>
        <v>0.12545764000000098</v>
      </c>
    </row>
    <row r="401" spans="1:7" ht="16">
      <c r="A401" s="2">
        <v>61</v>
      </c>
      <c r="B401" s="2">
        <v>8.17</v>
      </c>
      <c r="C401">
        <f t="shared" si="30"/>
        <v>10.296999999999997</v>
      </c>
      <c r="D401">
        <f t="shared" si="31"/>
        <v>0.12579999999999814</v>
      </c>
      <c r="E401">
        <f t="shared" si="32"/>
        <v>1.2953625999999805</v>
      </c>
      <c r="F401">
        <f t="shared" si="33"/>
        <v>106.02820899999993</v>
      </c>
      <c r="G401">
        <f t="shared" si="34"/>
        <v>1.582563999999953E-2</v>
      </c>
    </row>
    <row r="402" spans="1:7" ht="16">
      <c r="A402" s="2">
        <v>38</v>
      </c>
      <c r="B402" s="2">
        <v>4.33</v>
      </c>
      <c r="C402">
        <f t="shared" si="30"/>
        <v>-12.703000000000003</v>
      </c>
      <c r="D402">
        <f t="shared" si="31"/>
        <v>-3.7142000000000017</v>
      </c>
      <c r="E402">
        <f t="shared" si="32"/>
        <v>47.181482600000031</v>
      </c>
      <c r="F402">
        <f t="shared" si="33"/>
        <v>161.36620900000008</v>
      </c>
      <c r="G402">
        <f t="shared" si="34"/>
        <v>13.795281640000013</v>
      </c>
    </row>
    <row r="403" spans="1:7" ht="16">
      <c r="A403" s="2">
        <v>56</v>
      </c>
      <c r="B403" s="2">
        <v>7.98</v>
      </c>
      <c r="C403">
        <f t="shared" si="30"/>
        <v>5.296999999999997</v>
      </c>
      <c r="D403">
        <f t="shared" si="31"/>
        <v>-6.4200000000001367E-2</v>
      </c>
      <c r="E403">
        <f t="shared" si="32"/>
        <v>-0.34006740000000707</v>
      </c>
      <c r="F403">
        <f t="shared" si="33"/>
        <v>28.05820899999997</v>
      </c>
      <c r="G403">
        <f t="shared" si="34"/>
        <v>4.1216400000001754E-3</v>
      </c>
    </row>
    <row r="404" spans="1:7" ht="16">
      <c r="A404" s="2">
        <v>52</v>
      </c>
      <c r="B404" s="2">
        <v>9.65</v>
      </c>
      <c r="C404">
        <f t="shared" si="30"/>
        <v>1.296999999999997</v>
      </c>
      <c r="D404">
        <f t="shared" si="31"/>
        <v>1.6057999999999986</v>
      </c>
      <c r="E404">
        <f t="shared" si="32"/>
        <v>2.0827225999999932</v>
      </c>
      <c r="F404">
        <f t="shared" si="33"/>
        <v>1.6822089999999923</v>
      </c>
      <c r="G404">
        <f t="shared" si="34"/>
        <v>2.5785936399999954</v>
      </c>
    </row>
    <row r="405" spans="1:7" ht="16">
      <c r="A405" s="2">
        <v>47</v>
      </c>
      <c r="B405" s="2">
        <v>8.36</v>
      </c>
      <c r="C405">
        <f t="shared" si="30"/>
        <v>-3.703000000000003</v>
      </c>
      <c r="D405">
        <f t="shared" si="31"/>
        <v>0.31579999999999764</v>
      </c>
      <c r="E405">
        <f t="shared" si="32"/>
        <v>-1.1694073999999921</v>
      </c>
      <c r="F405">
        <f t="shared" si="33"/>
        <v>13.712209000000023</v>
      </c>
      <c r="G405">
        <f t="shared" si="34"/>
        <v>9.9729639999998509E-2</v>
      </c>
    </row>
    <row r="406" spans="1:7" ht="16">
      <c r="A406" s="2">
        <v>36</v>
      </c>
      <c r="B406" s="2">
        <v>6.79</v>
      </c>
      <c r="C406">
        <f t="shared" si="30"/>
        <v>-14.703000000000003</v>
      </c>
      <c r="D406">
        <f t="shared" si="31"/>
        <v>-1.2542000000000018</v>
      </c>
      <c r="E406">
        <f t="shared" si="32"/>
        <v>18.44050260000003</v>
      </c>
      <c r="F406">
        <f t="shared" si="33"/>
        <v>216.17820900000009</v>
      </c>
      <c r="G406">
        <f t="shared" si="34"/>
        <v>1.5730176400000044</v>
      </c>
    </row>
    <row r="407" spans="1:7" ht="16">
      <c r="A407" s="2">
        <v>46</v>
      </c>
      <c r="B407" s="2">
        <v>9.4</v>
      </c>
      <c r="C407">
        <f t="shared" si="30"/>
        <v>-4.703000000000003</v>
      </c>
      <c r="D407">
        <f t="shared" si="31"/>
        <v>1.3557999999999986</v>
      </c>
      <c r="E407">
        <f t="shared" si="32"/>
        <v>-6.3763273999999974</v>
      </c>
      <c r="F407">
        <f t="shared" si="33"/>
        <v>22.118209000000029</v>
      </c>
      <c r="G407">
        <f t="shared" si="34"/>
        <v>1.8381936399999961</v>
      </c>
    </row>
    <row r="408" spans="1:7" ht="16">
      <c r="A408" s="2">
        <v>69</v>
      </c>
      <c r="B408" s="2">
        <v>12.04</v>
      </c>
      <c r="C408">
        <f t="shared" si="30"/>
        <v>18.296999999999997</v>
      </c>
      <c r="D408">
        <f t="shared" si="31"/>
        <v>3.9957999999999974</v>
      </c>
      <c r="E408">
        <f t="shared" si="32"/>
        <v>73.11115259999994</v>
      </c>
      <c r="F408">
        <f t="shared" si="33"/>
        <v>334.7802089999999</v>
      </c>
      <c r="G408">
        <f t="shared" si="34"/>
        <v>15.966417639999978</v>
      </c>
    </row>
    <row r="409" spans="1:7" ht="16">
      <c r="A409" s="2">
        <v>58</v>
      </c>
      <c r="B409" s="2">
        <v>9.43</v>
      </c>
      <c r="C409">
        <f t="shared" si="30"/>
        <v>7.296999999999997</v>
      </c>
      <c r="D409">
        <f t="shared" si="31"/>
        <v>1.3857999999999979</v>
      </c>
      <c r="E409">
        <f t="shared" si="32"/>
        <v>10.112182599999981</v>
      </c>
      <c r="F409">
        <f t="shared" si="33"/>
        <v>53.246208999999958</v>
      </c>
      <c r="G409">
        <f t="shared" si="34"/>
        <v>1.9204416399999942</v>
      </c>
    </row>
    <row r="410" spans="1:7" ht="16">
      <c r="A410" s="2">
        <v>54</v>
      </c>
      <c r="B410" s="2">
        <v>7.43</v>
      </c>
      <c r="C410">
        <f t="shared" si="30"/>
        <v>3.296999999999997</v>
      </c>
      <c r="D410">
        <f t="shared" si="31"/>
        <v>-0.61420000000000208</v>
      </c>
      <c r="E410">
        <f t="shared" si="32"/>
        <v>-2.0250174000000052</v>
      </c>
      <c r="F410">
        <f t="shared" si="33"/>
        <v>10.870208999999981</v>
      </c>
      <c r="G410">
        <f t="shared" si="34"/>
        <v>0.37724164000000254</v>
      </c>
    </row>
    <row r="411" spans="1:7" ht="16">
      <c r="A411" s="2">
        <v>59</v>
      </c>
      <c r="B411" s="2">
        <v>9.3699999999999992</v>
      </c>
      <c r="C411">
        <f t="shared" si="30"/>
        <v>8.296999999999997</v>
      </c>
      <c r="D411">
        <f t="shared" si="31"/>
        <v>1.3257999999999974</v>
      </c>
      <c r="E411">
        <f t="shared" si="32"/>
        <v>11.000162599999975</v>
      </c>
      <c r="F411">
        <f t="shared" si="33"/>
        <v>68.840208999999945</v>
      </c>
      <c r="G411">
        <f t="shared" si="34"/>
        <v>1.7577456399999931</v>
      </c>
    </row>
    <row r="412" spans="1:7" ht="16">
      <c r="A412" s="2">
        <v>37</v>
      </c>
      <c r="B412" s="2">
        <v>9.3699999999999992</v>
      </c>
      <c r="C412">
        <f t="shared" si="30"/>
        <v>-13.703000000000003</v>
      </c>
      <c r="D412">
        <f t="shared" si="31"/>
        <v>1.3257999999999974</v>
      </c>
      <c r="E412">
        <f t="shared" si="32"/>
        <v>-18.167437399999969</v>
      </c>
      <c r="F412">
        <f t="shared" si="33"/>
        <v>187.77220900000009</v>
      </c>
      <c r="G412">
        <f t="shared" si="34"/>
        <v>1.7577456399999931</v>
      </c>
    </row>
    <row r="413" spans="1:7" ht="16">
      <c r="A413" s="2">
        <v>62</v>
      </c>
      <c r="B413" s="2">
        <v>5.94</v>
      </c>
      <c r="C413">
        <f t="shared" si="30"/>
        <v>11.296999999999997</v>
      </c>
      <c r="D413">
        <f t="shared" si="31"/>
        <v>-2.1042000000000014</v>
      </c>
      <c r="E413">
        <f t="shared" si="32"/>
        <v>-23.771147400000011</v>
      </c>
      <c r="F413">
        <f t="shared" si="33"/>
        <v>127.62220899999993</v>
      </c>
      <c r="G413">
        <f t="shared" si="34"/>
        <v>4.4276576400000058</v>
      </c>
    </row>
    <row r="414" spans="1:7" ht="16">
      <c r="A414" s="2">
        <v>55</v>
      </c>
      <c r="B414" s="2">
        <v>9.9700000000000006</v>
      </c>
      <c r="C414">
        <f t="shared" si="30"/>
        <v>4.296999999999997</v>
      </c>
      <c r="D414">
        <f t="shared" si="31"/>
        <v>1.9257999999999988</v>
      </c>
      <c r="E414">
        <f t="shared" si="32"/>
        <v>8.2751625999999892</v>
      </c>
      <c r="F414">
        <f t="shared" si="33"/>
        <v>18.464208999999975</v>
      </c>
      <c r="G414">
        <f t="shared" si="34"/>
        <v>3.7087056399999954</v>
      </c>
    </row>
    <row r="415" spans="1:7" ht="16">
      <c r="A415" s="2">
        <v>62</v>
      </c>
      <c r="B415" s="2">
        <v>6.99</v>
      </c>
      <c r="C415">
        <f t="shared" si="30"/>
        <v>11.296999999999997</v>
      </c>
      <c r="D415">
        <f t="shared" si="31"/>
        <v>-1.0542000000000016</v>
      </c>
      <c r="E415">
        <f t="shared" si="32"/>
        <v>-11.909297400000014</v>
      </c>
      <c r="F415">
        <f t="shared" si="33"/>
        <v>127.62220899999993</v>
      </c>
      <c r="G415">
        <f t="shared" si="34"/>
        <v>1.1113376400000032</v>
      </c>
    </row>
    <row r="416" spans="1:7" ht="16">
      <c r="A416" s="2">
        <v>47</v>
      </c>
      <c r="B416" s="2">
        <v>5.15</v>
      </c>
      <c r="C416">
        <f t="shared" si="30"/>
        <v>-3.703000000000003</v>
      </c>
      <c r="D416">
        <f t="shared" si="31"/>
        <v>-2.8942000000000014</v>
      </c>
      <c r="E416">
        <f t="shared" si="32"/>
        <v>10.717222600000014</v>
      </c>
      <c r="F416">
        <f t="shared" si="33"/>
        <v>13.712209000000023</v>
      </c>
      <c r="G416">
        <f t="shared" si="34"/>
        <v>8.3763936400000087</v>
      </c>
    </row>
    <row r="417" spans="1:7" ht="16">
      <c r="A417" s="2">
        <v>66</v>
      </c>
      <c r="B417" s="2">
        <v>6.62</v>
      </c>
      <c r="C417">
        <f t="shared" si="30"/>
        <v>15.296999999999997</v>
      </c>
      <c r="D417">
        <f t="shared" si="31"/>
        <v>-1.4242000000000017</v>
      </c>
      <c r="E417">
        <f t="shared" si="32"/>
        <v>-21.785987400000021</v>
      </c>
      <c r="F417">
        <f t="shared" si="33"/>
        <v>233.99820899999992</v>
      </c>
      <c r="G417">
        <f t="shared" si="34"/>
        <v>2.0283456400000048</v>
      </c>
    </row>
    <row r="418" spans="1:7" ht="16">
      <c r="A418" s="2">
        <v>46</v>
      </c>
      <c r="B418" s="2">
        <v>7.96</v>
      </c>
      <c r="C418">
        <f t="shared" si="30"/>
        <v>-4.703000000000003</v>
      </c>
      <c r="D418">
        <f t="shared" si="31"/>
        <v>-8.4200000000001829E-2</v>
      </c>
      <c r="E418">
        <f t="shared" si="32"/>
        <v>0.39599260000000885</v>
      </c>
      <c r="F418">
        <f t="shared" si="33"/>
        <v>22.118209000000029</v>
      </c>
      <c r="G418">
        <f t="shared" si="34"/>
        <v>7.0896400000003083E-3</v>
      </c>
    </row>
    <row r="419" spans="1:7" ht="16">
      <c r="A419" s="2">
        <v>41</v>
      </c>
      <c r="B419" s="2">
        <v>10</v>
      </c>
      <c r="C419">
        <f t="shared" si="30"/>
        <v>-9.703000000000003</v>
      </c>
      <c r="D419">
        <f t="shared" si="31"/>
        <v>1.9557999999999982</v>
      </c>
      <c r="E419">
        <f t="shared" si="32"/>
        <v>-18.97712739999999</v>
      </c>
      <c r="F419">
        <f t="shared" si="33"/>
        <v>94.148209000000051</v>
      </c>
      <c r="G419">
        <f t="shared" si="34"/>
        <v>3.8251536399999928</v>
      </c>
    </row>
    <row r="420" spans="1:7" ht="16">
      <c r="A420" s="2">
        <v>38</v>
      </c>
      <c r="B420" s="2">
        <v>8.01</v>
      </c>
      <c r="C420">
        <f t="shared" si="30"/>
        <v>-12.703000000000003</v>
      </c>
      <c r="D420">
        <f t="shared" si="31"/>
        <v>-3.4200000000002007E-2</v>
      </c>
      <c r="E420">
        <f t="shared" si="32"/>
        <v>0.4344426000000256</v>
      </c>
      <c r="F420">
        <f t="shared" si="33"/>
        <v>161.36620900000008</v>
      </c>
      <c r="G420">
        <f t="shared" si="34"/>
        <v>1.1696400000001373E-3</v>
      </c>
    </row>
    <row r="421" spans="1:7" ht="16">
      <c r="A421" s="2">
        <v>59</v>
      </c>
      <c r="B421" s="2">
        <v>8.23</v>
      </c>
      <c r="C421">
        <f t="shared" si="30"/>
        <v>8.296999999999997</v>
      </c>
      <c r="D421">
        <f t="shared" si="31"/>
        <v>0.18579999999999863</v>
      </c>
      <c r="E421">
        <f t="shared" si="32"/>
        <v>1.5415825999999881</v>
      </c>
      <c r="F421">
        <f t="shared" si="33"/>
        <v>68.840208999999945</v>
      </c>
      <c r="G421">
        <f t="shared" si="34"/>
        <v>3.4521639999999493E-2</v>
      </c>
    </row>
    <row r="422" spans="1:7" ht="16">
      <c r="A422" s="2">
        <v>50</v>
      </c>
      <c r="B422" s="2">
        <v>10.32</v>
      </c>
      <c r="C422">
        <f t="shared" si="30"/>
        <v>-0.70300000000000296</v>
      </c>
      <c r="D422">
        <f t="shared" si="31"/>
        <v>2.2757999999999985</v>
      </c>
      <c r="E422">
        <f t="shared" si="32"/>
        <v>-1.5998874000000056</v>
      </c>
      <c r="F422">
        <f t="shared" si="33"/>
        <v>0.49420900000000417</v>
      </c>
      <c r="G422">
        <f t="shared" si="34"/>
        <v>5.1792656399999935</v>
      </c>
    </row>
    <row r="423" spans="1:7" ht="16">
      <c r="A423" s="2">
        <v>44</v>
      </c>
      <c r="B423" s="2">
        <v>10.91</v>
      </c>
      <c r="C423">
        <f t="shared" si="30"/>
        <v>-6.703000000000003</v>
      </c>
      <c r="D423">
        <f t="shared" si="31"/>
        <v>2.8657999999999983</v>
      </c>
      <c r="E423">
        <f t="shared" si="32"/>
        <v>-19.209457399999998</v>
      </c>
      <c r="F423">
        <f t="shared" si="33"/>
        <v>44.93020900000004</v>
      </c>
      <c r="G423">
        <f t="shared" si="34"/>
        <v>8.2128096399999908</v>
      </c>
    </row>
    <row r="424" spans="1:7" ht="16">
      <c r="A424" s="2">
        <v>40</v>
      </c>
      <c r="B424" s="2">
        <v>10.07</v>
      </c>
      <c r="C424">
        <f t="shared" si="30"/>
        <v>-10.703000000000003</v>
      </c>
      <c r="D424">
        <f t="shared" si="31"/>
        <v>2.0257999999999985</v>
      </c>
      <c r="E424">
        <f t="shared" si="32"/>
        <v>-21.682137399999991</v>
      </c>
      <c r="F424">
        <f t="shared" si="33"/>
        <v>114.55420900000006</v>
      </c>
      <c r="G424">
        <f t="shared" si="34"/>
        <v>4.1038656399999942</v>
      </c>
    </row>
    <row r="425" spans="1:7" ht="16">
      <c r="A425" s="2">
        <v>52</v>
      </c>
      <c r="B425" s="2">
        <v>6.58</v>
      </c>
      <c r="C425">
        <f t="shared" si="30"/>
        <v>1.296999999999997</v>
      </c>
      <c r="D425">
        <f t="shared" si="31"/>
        <v>-1.4642000000000017</v>
      </c>
      <c r="E425">
        <f t="shared" si="32"/>
        <v>-1.8990673999999979</v>
      </c>
      <c r="F425">
        <f t="shared" si="33"/>
        <v>1.6822089999999923</v>
      </c>
      <c r="G425">
        <f t="shared" si="34"/>
        <v>2.1438816400000049</v>
      </c>
    </row>
    <row r="426" spans="1:7" ht="16">
      <c r="A426" s="2">
        <v>43</v>
      </c>
      <c r="B426" s="2">
        <v>8.6</v>
      </c>
      <c r="C426">
        <f t="shared" si="30"/>
        <v>-7.703000000000003</v>
      </c>
      <c r="D426">
        <f t="shared" si="31"/>
        <v>0.55579999999999785</v>
      </c>
      <c r="E426">
        <f t="shared" si="32"/>
        <v>-4.2813273999999852</v>
      </c>
      <c r="F426">
        <f t="shared" si="33"/>
        <v>59.336209000000046</v>
      </c>
      <c r="G426">
        <f t="shared" si="34"/>
        <v>0.3089136399999976</v>
      </c>
    </row>
    <row r="427" spans="1:7" ht="16">
      <c r="A427" s="2">
        <v>53</v>
      </c>
      <c r="B427" s="2">
        <v>8.61</v>
      </c>
      <c r="C427">
        <f t="shared" si="30"/>
        <v>2.296999999999997</v>
      </c>
      <c r="D427">
        <f t="shared" si="31"/>
        <v>0.56579999999999764</v>
      </c>
      <c r="E427">
        <f t="shared" si="32"/>
        <v>1.299642599999993</v>
      </c>
      <c r="F427">
        <f t="shared" si="33"/>
        <v>5.2762089999999864</v>
      </c>
      <c r="G427">
        <f t="shared" si="34"/>
        <v>0.32012963999999733</v>
      </c>
    </row>
    <row r="428" spans="1:7" ht="16">
      <c r="A428" s="2">
        <v>35</v>
      </c>
      <c r="B428" s="2">
        <v>6.11</v>
      </c>
      <c r="C428">
        <f t="shared" si="30"/>
        <v>-15.703000000000003</v>
      </c>
      <c r="D428">
        <f t="shared" si="31"/>
        <v>-1.9342000000000015</v>
      </c>
      <c r="E428">
        <f t="shared" si="32"/>
        <v>30.372742600000027</v>
      </c>
      <c r="F428">
        <f t="shared" si="33"/>
        <v>246.5842090000001</v>
      </c>
      <c r="G428">
        <f t="shared" si="34"/>
        <v>3.7411296400000058</v>
      </c>
    </row>
    <row r="429" spans="1:7" ht="16">
      <c r="A429" s="2">
        <v>33</v>
      </c>
      <c r="B429" s="2">
        <v>8.82</v>
      </c>
      <c r="C429">
        <f t="shared" si="30"/>
        <v>-17.703000000000003</v>
      </c>
      <c r="D429">
        <f t="shared" si="31"/>
        <v>0.77579999999999849</v>
      </c>
      <c r="E429">
        <f t="shared" si="32"/>
        <v>-13.733987399999975</v>
      </c>
      <c r="F429">
        <f t="shared" si="33"/>
        <v>313.39620900000011</v>
      </c>
      <c r="G429">
        <f t="shared" si="34"/>
        <v>0.60186563999999765</v>
      </c>
    </row>
    <row r="430" spans="1:7" ht="16">
      <c r="A430" s="2">
        <v>65</v>
      </c>
      <c r="B430" s="2">
        <v>7.99</v>
      </c>
      <c r="C430">
        <f t="shared" si="30"/>
        <v>14.296999999999997</v>
      </c>
      <c r="D430">
        <f t="shared" si="31"/>
        <v>-5.420000000000158E-2</v>
      </c>
      <c r="E430">
        <f t="shared" si="32"/>
        <v>-0.77489740000002238</v>
      </c>
      <c r="F430">
        <f t="shared" si="33"/>
        <v>204.40420899999992</v>
      </c>
      <c r="G430">
        <f t="shared" si="34"/>
        <v>2.9376400000001713E-3</v>
      </c>
    </row>
    <row r="431" spans="1:7" ht="16">
      <c r="A431" s="2">
        <v>27</v>
      </c>
      <c r="B431" s="2">
        <v>5.81</v>
      </c>
      <c r="C431">
        <f t="shared" si="30"/>
        <v>-23.703000000000003</v>
      </c>
      <c r="D431">
        <f t="shared" si="31"/>
        <v>-2.2342000000000022</v>
      </c>
      <c r="E431">
        <f t="shared" si="32"/>
        <v>52.957242600000058</v>
      </c>
      <c r="F431">
        <f t="shared" si="33"/>
        <v>561.83220900000015</v>
      </c>
      <c r="G431">
        <f t="shared" si="34"/>
        <v>4.9916496400000101</v>
      </c>
    </row>
    <row r="432" spans="1:7" ht="16">
      <c r="A432" s="2">
        <v>38</v>
      </c>
      <c r="B432" s="2">
        <v>5.68</v>
      </c>
      <c r="C432">
        <f t="shared" si="30"/>
        <v>-12.703000000000003</v>
      </c>
      <c r="D432">
        <f t="shared" si="31"/>
        <v>-2.3642000000000021</v>
      </c>
      <c r="E432">
        <f t="shared" si="32"/>
        <v>30.032432600000032</v>
      </c>
      <c r="F432">
        <f t="shared" si="33"/>
        <v>161.36620900000008</v>
      </c>
      <c r="G432">
        <f t="shared" si="34"/>
        <v>5.5894416400000102</v>
      </c>
    </row>
    <row r="433" spans="1:7" ht="16">
      <c r="A433" s="2">
        <v>48</v>
      </c>
      <c r="B433" s="2">
        <v>10.01</v>
      </c>
      <c r="C433">
        <f t="shared" si="30"/>
        <v>-2.703000000000003</v>
      </c>
      <c r="D433">
        <f t="shared" si="31"/>
        <v>1.965799999999998</v>
      </c>
      <c r="E433">
        <f t="shared" si="32"/>
        <v>-5.3135574000000005</v>
      </c>
      <c r="F433">
        <f t="shared" si="33"/>
        <v>7.3062090000000159</v>
      </c>
      <c r="G433">
        <f t="shared" si="34"/>
        <v>3.8643696399999921</v>
      </c>
    </row>
    <row r="434" spans="1:7" ht="16">
      <c r="A434" s="2">
        <v>44</v>
      </c>
      <c r="B434" s="2">
        <v>7.42</v>
      </c>
      <c r="C434">
        <f t="shared" si="30"/>
        <v>-6.703000000000003</v>
      </c>
      <c r="D434">
        <f t="shared" si="31"/>
        <v>-0.62420000000000186</v>
      </c>
      <c r="E434">
        <f t="shared" si="32"/>
        <v>4.1840126000000142</v>
      </c>
      <c r="F434">
        <f t="shared" si="33"/>
        <v>44.93020900000004</v>
      </c>
      <c r="G434">
        <f t="shared" si="34"/>
        <v>0.38962564000000233</v>
      </c>
    </row>
    <row r="435" spans="1:7" ht="16">
      <c r="A435" s="2">
        <v>23</v>
      </c>
      <c r="B435" s="2">
        <v>7.25</v>
      </c>
      <c r="C435">
        <f t="shared" si="30"/>
        <v>-27.703000000000003</v>
      </c>
      <c r="D435">
        <f t="shared" si="31"/>
        <v>-0.79420000000000179</v>
      </c>
      <c r="E435">
        <f t="shared" si="32"/>
        <v>22.001722600000051</v>
      </c>
      <c r="F435">
        <f t="shared" si="33"/>
        <v>767.45620900000017</v>
      </c>
      <c r="G435">
        <f t="shared" si="34"/>
        <v>0.63075364000000289</v>
      </c>
    </row>
    <row r="436" spans="1:7" ht="16">
      <c r="A436" s="2">
        <v>52</v>
      </c>
      <c r="B436" s="2">
        <v>9.39</v>
      </c>
      <c r="C436">
        <f t="shared" si="30"/>
        <v>1.296999999999997</v>
      </c>
      <c r="D436">
        <f t="shared" si="31"/>
        <v>1.3457999999999988</v>
      </c>
      <c r="E436">
        <f t="shared" si="32"/>
        <v>1.7455025999999945</v>
      </c>
      <c r="F436">
        <f t="shared" si="33"/>
        <v>1.6822089999999923</v>
      </c>
      <c r="G436">
        <f t="shared" si="34"/>
        <v>1.8111776399999968</v>
      </c>
    </row>
    <row r="437" spans="1:7" ht="16">
      <c r="A437" s="2">
        <v>46</v>
      </c>
      <c r="B437" s="2">
        <v>10.88</v>
      </c>
      <c r="C437">
        <f t="shared" si="30"/>
        <v>-4.703000000000003</v>
      </c>
      <c r="D437">
        <f t="shared" si="31"/>
        <v>2.835799999999999</v>
      </c>
      <c r="E437">
        <f t="shared" si="32"/>
        <v>-13.336767400000003</v>
      </c>
      <c r="F437">
        <f t="shared" si="33"/>
        <v>22.118209000000029</v>
      </c>
      <c r="G437">
        <f t="shared" si="34"/>
        <v>8.0417616399999936</v>
      </c>
    </row>
    <row r="438" spans="1:7" ht="16">
      <c r="A438" s="2">
        <v>21</v>
      </c>
      <c r="B438" s="2">
        <v>7.16</v>
      </c>
      <c r="C438">
        <f t="shared" si="30"/>
        <v>-29.703000000000003</v>
      </c>
      <c r="D438">
        <f t="shared" si="31"/>
        <v>-0.88420000000000165</v>
      </c>
      <c r="E438">
        <f t="shared" si="32"/>
        <v>26.263392600000053</v>
      </c>
      <c r="F438">
        <f t="shared" si="33"/>
        <v>882.26820900000018</v>
      </c>
      <c r="G438">
        <f t="shared" si="34"/>
        <v>0.78180964000000297</v>
      </c>
    </row>
    <row r="439" spans="1:7" ht="16">
      <c r="A439" s="2">
        <v>53</v>
      </c>
      <c r="B439" s="2">
        <v>7.59</v>
      </c>
      <c r="C439">
        <f t="shared" si="30"/>
        <v>2.296999999999997</v>
      </c>
      <c r="D439">
        <f t="shared" si="31"/>
        <v>-0.45420000000000194</v>
      </c>
      <c r="E439">
        <f t="shared" si="32"/>
        <v>-1.043297400000003</v>
      </c>
      <c r="F439">
        <f t="shared" si="33"/>
        <v>5.2762089999999864</v>
      </c>
      <c r="G439">
        <f t="shared" si="34"/>
        <v>0.20629764000000175</v>
      </c>
    </row>
    <row r="440" spans="1:7" ht="16">
      <c r="A440" s="2">
        <v>58</v>
      </c>
      <c r="B440" s="2">
        <v>6.83</v>
      </c>
      <c r="C440">
        <f t="shared" si="30"/>
        <v>7.296999999999997</v>
      </c>
      <c r="D440">
        <f t="shared" si="31"/>
        <v>-1.2142000000000017</v>
      </c>
      <c r="E440">
        <f t="shared" si="32"/>
        <v>-8.8600174000000091</v>
      </c>
      <c r="F440">
        <f t="shared" si="33"/>
        <v>53.246208999999958</v>
      </c>
      <c r="G440">
        <f t="shared" si="34"/>
        <v>1.4742816400000043</v>
      </c>
    </row>
    <row r="441" spans="1:7" ht="16">
      <c r="A441" s="2">
        <v>63</v>
      </c>
      <c r="B441" s="2">
        <v>6.42</v>
      </c>
      <c r="C441">
        <f t="shared" si="30"/>
        <v>12.296999999999997</v>
      </c>
      <c r="D441">
        <f t="shared" si="31"/>
        <v>-1.6242000000000019</v>
      </c>
      <c r="E441">
        <f t="shared" si="32"/>
        <v>-19.972787400000019</v>
      </c>
      <c r="F441">
        <f t="shared" si="33"/>
        <v>151.21620899999994</v>
      </c>
      <c r="G441">
        <f t="shared" si="34"/>
        <v>2.6380256400000062</v>
      </c>
    </row>
    <row r="442" spans="1:7" ht="16">
      <c r="A442" s="2">
        <v>49</v>
      </c>
      <c r="B442" s="2">
        <v>6.7</v>
      </c>
      <c r="C442">
        <f t="shared" si="30"/>
        <v>-1.703000000000003</v>
      </c>
      <c r="D442">
        <f t="shared" si="31"/>
        <v>-1.3442000000000016</v>
      </c>
      <c r="E442">
        <f t="shared" si="32"/>
        <v>2.2891726000000068</v>
      </c>
      <c r="F442">
        <f t="shared" si="33"/>
        <v>2.90020900000001</v>
      </c>
      <c r="G442">
        <f t="shared" si="34"/>
        <v>1.8068736400000043</v>
      </c>
    </row>
    <row r="443" spans="1:7" ht="16">
      <c r="A443" s="2">
        <v>56</v>
      </c>
      <c r="B443" s="2">
        <v>8.43</v>
      </c>
      <c r="C443">
        <f t="shared" si="30"/>
        <v>5.296999999999997</v>
      </c>
      <c r="D443">
        <f t="shared" si="31"/>
        <v>0.38579999999999792</v>
      </c>
      <c r="E443">
        <f t="shared" si="32"/>
        <v>2.0435825999999877</v>
      </c>
      <c r="F443">
        <f t="shared" si="33"/>
        <v>28.05820899999997</v>
      </c>
      <c r="G443">
        <f t="shared" si="34"/>
        <v>0.14884163999999839</v>
      </c>
    </row>
    <row r="444" spans="1:7" ht="16">
      <c r="A444" s="2">
        <v>62</v>
      </c>
      <c r="B444" s="2">
        <v>5.62</v>
      </c>
      <c r="C444">
        <f t="shared" si="30"/>
        <v>11.296999999999997</v>
      </c>
      <c r="D444">
        <f t="shared" si="31"/>
        <v>-2.4242000000000017</v>
      </c>
      <c r="E444">
        <f t="shared" si="32"/>
        <v>-27.386187400000011</v>
      </c>
      <c r="F444">
        <f t="shared" si="33"/>
        <v>127.62220899999993</v>
      </c>
      <c r="G444">
        <f t="shared" si="34"/>
        <v>5.8767456400000082</v>
      </c>
    </row>
    <row r="445" spans="1:7" ht="16">
      <c r="A445" s="2">
        <v>54</v>
      </c>
      <c r="B445" s="2">
        <v>7.45</v>
      </c>
      <c r="C445">
        <f t="shared" si="30"/>
        <v>3.296999999999997</v>
      </c>
      <c r="D445">
        <f t="shared" si="31"/>
        <v>-0.59420000000000162</v>
      </c>
      <c r="E445">
        <f t="shared" si="32"/>
        <v>-1.9590774000000035</v>
      </c>
      <c r="F445">
        <f t="shared" si="33"/>
        <v>10.870208999999981</v>
      </c>
      <c r="G445">
        <f t="shared" si="34"/>
        <v>0.35307364000000191</v>
      </c>
    </row>
    <row r="446" spans="1:7" ht="16">
      <c r="A446" s="2">
        <v>54</v>
      </c>
      <c r="B446" s="2">
        <v>8.67</v>
      </c>
      <c r="C446">
        <f t="shared" si="30"/>
        <v>3.296999999999997</v>
      </c>
      <c r="D446">
        <f t="shared" si="31"/>
        <v>0.62579999999999814</v>
      </c>
      <c r="E446">
        <f t="shared" si="32"/>
        <v>2.0632625999999918</v>
      </c>
      <c r="F446">
        <f t="shared" si="33"/>
        <v>10.870208999999981</v>
      </c>
      <c r="G446">
        <f t="shared" si="34"/>
        <v>0.39162563999999767</v>
      </c>
    </row>
    <row r="447" spans="1:7" ht="16">
      <c r="A447" s="2">
        <v>68</v>
      </c>
      <c r="B447" s="2">
        <v>10.119999999999999</v>
      </c>
      <c r="C447">
        <f t="shared" si="30"/>
        <v>17.296999999999997</v>
      </c>
      <c r="D447">
        <f t="shared" si="31"/>
        <v>2.0757999999999974</v>
      </c>
      <c r="E447">
        <f t="shared" si="32"/>
        <v>35.905112599999953</v>
      </c>
      <c r="F447">
        <f t="shared" si="33"/>
        <v>299.18620899999991</v>
      </c>
      <c r="G447">
        <f t="shared" si="34"/>
        <v>4.3089456399999895</v>
      </c>
    </row>
    <row r="448" spans="1:7" ht="16">
      <c r="A448" s="2">
        <v>46</v>
      </c>
      <c r="B448" s="2">
        <v>7.82</v>
      </c>
      <c r="C448">
        <f t="shared" si="30"/>
        <v>-4.703000000000003</v>
      </c>
      <c r="D448">
        <f t="shared" si="31"/>
        <v>-0.22420000000000151</v>
      </c>
      <c r="E448">
        <f t="shared" si="32"/>
        <v>1.0544126000000078</v>
      </c>
      <c r="F448">
        <f t="shared" si="33"/>
        <v>22.118209000000029</v>
      </c>
      <c r="G448">
        <f t="shared" si="34"/>
        <v>5.0265640000000673E-2</v>
      </c>
    </row>
    <row r="449" spans="1:7" ht="16">
      <c r="A449" s="2">
        <v>42</v>
      </c>
      <c r="B449" s="2">
        <v>7.68</v>
      </c>
      <c r="C449">
        <f t="shared" si="30"/>
        <v>-8.703000000000003</v>
      </c>
      <c r="D449">
        <f t="shared" si="31"/>
        <v>-0.36420000000000208</v>
      </c>
      <c r="E449">
        <f t="shared" si="32"/>
        <v>3.169632600000019</v>
      </c>
      <c r="F449">
        <f t="shared" si="33"/>
        <v>75.742209000000045</v>
      </c>
      <c r="G449">
        <f t="shared" si="34"/>
        <v>0.1326416400000015</v>
      </c>
    </row>
    <row r="450" spans="1:7" ht="16">
      <c r="A450" s="2">
        <v>61</v>
      </c>
      <c r="B450" s="2">
        <v>6.76</v>
      </c>
      <c r="C450">
        <f t="shared" si="30"/>
        <v>10.296999999999997</v>
      </c>
      <c r="D450">
        <f t="shared" si="31"/>
        <v>-1.284200000000002</v>
      </c>
      <c r="E450">
        <f t="shared" si="32"/>
        <v>-13.223407400000017</v>
      </c>
      <c r="F450">
        <f t="shared" si="33"/>
        <v>106.02820899999993</v>
      </c>
      <c r="G450">
        <f t="shared" si="34"/>
        <v>1.6491696400000051</v>
      </c>
    </row>
    <row r="451" spans="1:7" ht="16">
      <c r="A451" s="2">
        <v>43</v>
      </c>
      <c r="B451" s="2">
        <v>9.66</v>
      </c>
      <c r="C451">
        <f t="shared" ref="C451:C514" si="35">A451-$J$2</f>
        <v>-7.703000000000003</v>
      </c>
      <c r="D451">
        <f t="shared" ref="D451:D514" si="36">B451-$J$3</f>
        <v>1.6157999999999983</v>
      </c>
      <c r="E451">
        <f t="shared" ref="E451:E514" si="37">C451*D451</f>
        <v>-12.446507399999993</v>
      </c>
      <c r="F451">
        <f t="shared" ref="F451:F514" si="38">C451^2</f>
        <v>59.336209000000046</v>
      </c>
      <c r="G451">
        <f t="shared" ref="G451:G514" si="39">D451^2</f>
        <v>2.6108096399999945</v>
      </c>
    </row>
    <row r="452" spans="1:7" ht="16">
      <c r="A452" s="2">
        <v>45</v>
      </c>
      <c r="B452" s="2">
        <v>8.0299999999999994</v>
      </c>
      <c r="C452">
        <f t="shared" si="35"/>
        <v>-5.703000000000003</v>
      </c>
      <c r="D452">
        <f t="shared" si="36"/>
        <v>-1.4200000000002433E-2</v>
      </c>
      <c r="E452">
        <f t="shared" si="37"/>
        <v>8.0982600000013921E-2</v>
      </c>
      <c r="F452">
        <f t="shared" si="38"/>
        <v>32.524209000000035</v>
      </c>
      <c r="G452">
        <f t="shared" si="39"/>
        <v>2.0164000000006909E-4</v>
      </c>
    </row>
    <row r="453" spans="1:7" ht="16">
      <c r="A453" s="2">
        <v>60</v>
      </c>
      <c r="B453" s="2">
        <v>7.89</v>
      </c>
      <c r="C453">
        <f t="shared" si="35"/>
        <v>9.296999999999997</v>
      </c>
      <c r="D453">
        <f t="shared" si="36"/>
        <v>-0.15420000000000211</v>
      </c>
      <c r="E453">
        <f t="shared" si="37"/>
        <v>-1.4335974000000191</v>
      </c>
      <c r="F453">
        <f t="shared" si="38"/>
        <v>86.434208999999939</v>
      </c>
      <c r="G453">
        <f t="shared" si="39"/>
        <v>2.3777640000000651E-2</v>
      </c>
    </row>
    <row r="454" spans="1:7" ht="16">
      <c r="A454" s="2">
        <v>50</v>
      </c>
      <c r="B454" s="2">
        <v>7.57</v>
      </c>
      <c r="C454">
        <f t="shared" si="35"/>
        <v>-0.70300000000000296</v>
      </c>
      <c r="D454">
        <f t="shared" si="36"/>
        <v>-0.47420000000000151</v>
      </c>
      <c r="E454">
        <f t="shared" si="37"/>
        <v>0.33336260000000245</v>
      </c>
      <c r="F454">
        <f t="shared" si="38"/>
        <v>0.49420900000000417</v>
      </c>
      <c r="G454">
        <f t="shared" si="39"/>
        <v>0.22486564000000142</v>
      </c>
    </row>
    <row r="455" spans="1:7" ht="16">
      <c r="A455" s="2">
        <v>50</v>
      </c>
      <c r="B455" s="2">
        <v>9.35</v>
      </c>
      <c r="C455">
        <f t="shared" si="35"/>
        <v>-0.70300000000000296</v>
      </c>
      <c r="D455">
        <f t="shared" si="36"/>
        <v>1.3057999999999979</v>
      </c>
      <c r="E455">
        <f t="shared" si="37"/>
        <v>-0.91797740000000239</v>
      </c>
      <c r="F455">
        <f t="shared" si="38"/>
        <v>0.49420900000000417</v>
      </c>
      <c r="G455">
        <f t="shared" si="39"/>
        <v>1.7051136399999944</v>
      </c>
    </row>
    <row r="456" spans="1:7" ht="16">
      <c r="A456" s="2">
        <v>51</v>
      </c>
      <c r="B456" s="2">
        <v>5.7</v>
      </c>
      <c r="C456">
        <f t="shared" si="35"/>
        <v>0.29699999999999704</v>
      </c>
      <c r="D456">
        <f t="shared" si="36"/>
        <v>-2.3442000000000016</v>
      </c>
      <c r="E456">
        <f t="shared" si="37"/>
        <v>-0.6962273999999935</v>
      </c>
      <c r="F456">
        <f t="shared" si="38"/>
        <v>8.8208999999998247E-2</v>
      </c>
      <c r="G456">
        <f t="shared" si="39"/>
        <v>5.4952736400000077</v>
      </c>
    </row>
    <row r="457" spans="1:7" ht="16">
      <c r="A457" s="2">
        <v>32</v>
      </c>
      <c r="B457" s="2">
        <v>8.34</v>
      </c>
      <c r="C457">
        <f t="shared" si="35"/>
        <v>-18.703000000000003</v>
      </c>
      <c r="D457">
        <f t="shared" si="36"/>
        <v>0.29579999999999806</v>
      </c>
      <c r="E457">
        <f t="shared" si="37"/>
        <v>-5.5323473999999644</v>
      </c>
      <c r="F457">
        <f t="shared" si="38"/>
        <v>349.80220900000012</v>
      </c>
      <c r="G457">
        <f t="shared" si="39"/>
        <v>8.749763999999885E-2</v>
      </c>
    </row>
    <row r="458" spans="1:7" ht="16">
      <c r="A458" s="2">
        <v>60</v>
      </c>
      <c r="B458" s="2">
        <v>11.01</v>
      </c>
      <c r="C458">
        <f t="shared" si="35"/>
        <v>9.296999999999997</v>
      </c>
      <c r="D458">
        <f t="shared" si="36"/>
        <v>2.965799999999998</v>
      </c>
      <c r="E458">
        <f t="shared" si="37"/>
        <v>27.573042599999972</v>
      </c>
      <c r="F458">
        <f t="shared" si="38"/>
        <v>86.434208999999939</v>
      </c>
      <c r="G458">
        <f t="shared" si="39"/>
        <v>8.7959696399999885</v>
      </c>
    </row>
    <row r="459" spans="1:7" ht="16">
      <c r="A459" s="2">
        <v>38</v>
      </c>
      <c r="B459" s="2">
        <v>9.51</v>
      </c>
      <c r="C459">
        <f t="shared" si="35"/>
        <v>-12.703000000000003</v>
      </c>
      <c r="D459">
        <f t="shared" si="36"/>
        <v>1.465799999999998</v>
      </c>
      <c r="E459">
        <f t="shared" si="37"/>
        <v>-18.620057399999979</v>
      </c>
      <c r="F459">
        <f t="shared" si="38"/>
        <v>161.36620900000008</v>
      </c>
      <c r="G459">
        <f t="shared" si="39"/>
        <v>2.1485696399999941</v>
      </c>
    </row>
    <row r="460" spans="1:7" ht="16">
      <c r="A460" s="2">
        <v>66</v>
      </c>
      <c r="B460" s="2">
        <v>7.77</v>
      </c>
      <c r="C460">
        <f t="shared" si="35"/>
        <v>15.296999999999997</v>
      </c>
      <c r="D460">
        <f t="shared" si="36"/>
        <v>-0.27420000000000222</v>
      </c>
      <c r="E460">
        <f t="shared" si="37"/>
        <v>-4.1944374000000328</v>
      </c>
      <c r="F460">
        <f t="shared" si="38"/>
        <v>233.99820899999992</v>
      </c>
      <c r="G460">
        <f t="shared" si="39"/>
        <v>7.5185640000001219E-2</v>
      </c>
    </row>
    <row r="461" spans="1:7" ht="16">
      <c r="A461" s="2">
        <v>47</v>
      </c>
      <c r="B461" s="2">
        <v>8.73</v>
      </c>
      <c r="C461">
        <f t="shared" si="35"/>
        <v>-3.703000000000003</v>
      </c>
      <c r="D461">
        <f t="shared" si="36"/>
        <v>0.68579999999999863</v>
      </c>
      <c r="E461">
        <f t="shared" si="37"/>
        <v>-2.5395173999999971</v>
      </c>
      <c r="F461">
        <f t="shared" si="38"/>
        <v>13.712209000000023</v>
      </c>
      <c r="G461">
        <f t="shared" si="39"/>
        <v>0.4703216399999981</v>
      </c>
    </row>
    <row r="462" spans="1:7" ht="16">
      <c r="A462" s="2">
        <v>36</v>
      </c>
      <c r="B462" s="2">
        <v>9.1300000000000008</v>
      </c>
      <c r="C462">
        <f t="shared" si="35"/>
        <v>-14.703000000000003</v>
      </c>
      <c r="D462">
        <f t="shared" si="36"/>
        <v>1.085799999999999</v>
      </c>
      <c r="E462">
        <f t="shared" si="37"/>
        <v>-15.964517399999988</v>
      </c>
      <c r="F462">
        <f t="shared" si="38"/>
        <v>216.17820900000009</v>
      </c>
      <c r="G462">
        <f t="shared" si="39"/>
        <v>1.1789616399999978</v>
      </c>
    </row>
    <row r="463" spans="1:7" ht="16">
      <c r="A463" s="2">
        <v>61</v>
      </c>
      <c r="B463" s="2">
        <v>8.26</v>
      </c>
      <c r="C463">
        <f t="shared" si="35"/>
        <v>10.296999999999997</v>
      </c>
      <c r="D463">
        <f t="shared" si="36"/>
        <v>0.21579999999999799</v>
      </c>
      <c r="E463">
        <f t="shared" si="37"/>
        <v>2.2220925999999785</v>
      </c>
      <c r="F463">
        <f t="shared" si="38"/>
        <v>106.02820899999993</v>
      </c>
      <c r="G463">
        <f t="shared" si="39"/>
        <v>4.6569639999999135E-2</v>
      </c>
    </row>
    <row r="464" spans="1:7" ht="16">
      <c r="A464" s="2">
        <v>68</v>
      </c>
      <c r="B464" s="2">
        <v>6.74</v>
      </c>
      <c r="C464">
        <f t="shared" si="35"/>
        <v>17.296999999999997</v>
      </c>
      <c r="D464">
        <f t="shared" si="36"/>
        <v>-1.3042000000000016</v>
      </c>
      <c r="E464">
        <f t="shared" si="37"/>
        <v>-22.558747400000023</v>
      </c>
      <c r="F464">
        <f t="shared" si="38"/>
        <v>299.18620899999991</v>
      </c>
      <c r="G464">
        <f t="shared" si="39"/>
        <v>1.700937640000004</v>
      </c>
    </row>
    <row r="465" spans="1:7" ht="16">
      <c r="A465" s="2">
        <v>40</v>
      </c>
      <c r="B465" s="2">
        <v>7.53</v>
      </c>
      <c r="C465">
        <f t="shared" si="35"/>
        <v>-10.703000000000003</v>
      </c>
      <c r="D465">
        <f t="shared" si="36"/>
        <v>-0.51420000000000154</v>
      </c>
      <c r="E465">
        <f t="shared" si="37"/>
        <v>5.5034826000000177</v>
      </c>
      <c r="F465">
        <f t="shared" si="38"/>
        <v>114.55420900000006</v>
      </c>
      <c r="G465">
        <f t="shared" si="39"/>
        <v>0.2644016400000016</v>
      </c>
    </row>
    <row r="466" spans="1:7" ht="16">
      <c r="A466" s="2">
        <v>39</v>
      </c>
      <c r="B466" s="2">
        <v>10.25</v>
      </c>
      <c r="C466">
        <f t="shared" si="35"/>
        <v>-11.703000000000003</v>
      </c>
      <c r="D466">
        <f t="shared" si="36"/>
        <v>2.2057999999999982</v>
      </c>
      <c r="E466">
        <f t="shared" si="37"/>
        <v>-25.814477399999987</v>
      </c>
      <c r="F466">
        <f t="shared" si="38"/>
        <v>136.96020900000008</v>
      </c>
      <c r="G466">
        <f t="shared" si="39"/>
        <v>4.8655536399999919</v>
      </c>
    </row>
    <row r="467" spans="1:7" ht="16">
      <c r="A467" s="2">
        <v>55</v>
      </c>
      <c r="B467" s="2">
        <v>3.44</v>
      </c>
      <c r="C467">
        <f t="shared" si="35"/>
        <v>4.296999999999997</v>
      </c>
      <c r="D467">
        <f t="shared" si="36"/>
        <v>-4.6042000000000023</v>
      </c>
      <c r="E467">
        <f t="shared" si="37"/>
        <v>-19.784247399999995</v>
      </c>
      <c r="F467">
        <f t="shared" si="38"/>
        <v>18.464208999999975</v>
      </c>
      <c r="G467">
        <f t="shared" si="39"/>
        <v>21.198657640000022</v>
      </c>
    </row>
    <row r="468" spans="1:7" ht="16">
      <c r="A468" s="2">
        <v>48</v>
      </c>
      <c r="B468" s="2">
        <v>8.33</v>
      </c>
      <c r="C468">
        <f t="shared" si="35"/>
        <v>-2.703000000000003</v>
      </c>
      <c r="D468">
        <f t="shared" si="36"/>
        <v>0.28579999999999828</v>
      </c>
      <c r="E468">
        <f t="shared" si="37"/>
        <v>-0.77251739999999613</v>
      </c>
      <c r="F468">
        <f t="shared" si="38"/>
        <v>7.3062090000000159</v>
      </c>
      <c r="G468">
        <f t="shared" si="39"/>
        <v>8.1681639999999014E-2</v>
      </c>
    </row>
    <row r="469" spans="1:7" ht="16">
      <c r="A469" s="2">
        <v>42</v>
      </c>
      <c r="B469" s="2">
        <v>10.71</v>
      </c>
      <c r="C469">
        <f t="shared" si="35"/>
        <v>-8.703000000000003</v>
      </c>
      <c r="D469">
        <f t="shared" si="36"/>
        <v>2.6657999999999991</v>
      </c>
      <c r="E469">
        <f t="shared" si="37"/>
        <v>-23.200457400000001</v>
      </c>
      <c r="F469">
        <f t="shared" si="38"/>
        <v>75.742209000000045</v>
      </c>
      <c r="G469">
        <f t="shared" si="39"/>
        <v>7.1064896399999951</v>
      </c>
    </row>
    <row r="470" spans="1:7" ht="16">
      <c r="A470" s="2">
        <v>31</v>
      </c>
      <c r="B470" s="2">
        <v>10.09</v>
      </c>
      <c r="C470">
        <f t="shared" si="35"/>
        <v>-19.703000000000003</v>
      </c>
      <c r="D470">
        <f t="shared" si="36"/>
        <v>2.0457999999999981</v>
      </c>
      <c r="E470">
        <f t="shared" si="37"/>
        <v>-40.308397399999969</v>
      </c>
      <c r="F470">
        <f t="shared" si="38"/>
        <v>388.20820900000012</v>
      </c>
      <c r="G470">
        <f t="shared" si="39"/>
        <v>4.1852976399999919</v>
      </c>
    </row>
    <row r="471" spans="1:7" ht="16">
      <c r="A471" s="2">
        <v>51</v>
      </c>
      <c r="B471" s="2">
        <v>4.87</v>
      </c>
      <c r="C471">
        <f t="shared" si="35"/>
        <v>0.29699999999999704</v>
      </c>
      <c r="D471">
        <f t="shared" si="36"/>
        <v>-3.1742000000000017</v>
      </c>
      <c r="E471">
        <f t="shared" si="37"/>
        <v>-0.94273739999999107</v>
      </c>
      <c r="F471">
        <f t="shared" si="38"/>
        <v>8.8208999999998247E-2</v>
      </c>
      <c r="G471">
        <f t="shared" si="39"/>
        <v>10.07554564000001</v>
      </c>
    </row>
    <row r="472" spans="1:7" ht="16">
      <c r="A472" s="2">
        <v>67</v>
      </c>
      <c r="B472" s="2">
        <v>11</v>
      </c>
      <c r="C472">
        <f t="shared" si="35"/>
        <v>16.296999999999997</v>
      </c>
      <c r="D472">
        <f t="shared" si="36"/>
        <v>2.9557999999999982</v>
      </c>
      <c r="E472">
        <f t="shared" si="37"/>
        <v>48.170672599999961</v>
      </c>
      <c r="F472">
        <f t="shared" si="38"/>
        <v>265.59220899999991</v>
      </c>
      <c r="G472">
        <f t="shared" si="39"/>
        <v>8.7367536399999892</v>
      </c>
    </row>
    <row r="473" spans="1:7" ht="16">
      <c r="A473" s="2">
        <v>46</v>
      </c>
      <c r="B473" s="2">
        <v>7.61</v>
      </c>
      <c r="C473">
        <f t="shared" si="35"/>
        <v>-4.703000000000003</v>
      </c>
      <c r="D473">
        <f t="shared" si="36"/>
        <v>-0.43420000000000147</v>
      </c>
      <c r="E473">
        <f t="shared" si="37"/>
        <v>2.0420426000000083</v>
      </c>
      <c r="F473">
        <f t="shared" si="38"/>
        <v>22.118209000000029</v>
      </c>
      <c r="G473">
        <f t="shared" si="39"/>
        <v>0.18852964000000128</v>
      </c>
    </row>
    <row r="474" spans="1:7" ht="16">
      <c r="A474" s="2">
        <v>48</v>
      </c>
      <c r="B474" s="2">
        <v>9.8000000000000007</v>
      </c>
      <c r="C474">
        <f t="shared" si="35"/>
        <v>-2.703000000000003</v>
      </c>
      <c r="D474">
        <f t="shared" si="36"/>
        <v>1.7557999999999989</v>
      </c>
      <c r="E474">
        <f t="shared" si="37"/>
        <v>-4.745927400000002</v>
      </c>
      <c r="F474">
        <f t="shared" si="38"/>
        <v>7.3062090000000159</v>
      </c>
      <c r="G474">
        <f t="shared" si="39"/>
        <v>3.082833639999996</v>
      </c>
    </row>
    <row r="475" spans="1:7" ht="16">
      <c r="A475" s="2">
        <v>46</v>
      </c>
      <c r="B475" s="2">
        <v>7.54</v>
      </c>
      <c r="C475">
        <f t="shared" si="35"/>
        <v>-4.703000000000003</v>
      </c>
      <c r="D475">
        <f t="shared" si="36"/>
        <v>-0.50420000000000176</v>
      </c>
      <c r="E475">
        <f t="shared" si="37"/>
        <v>2.3712526000000098</v>
      </c>
      <c r="F475">
        <f t="shared" si="38"/>
        <v>22.118209000000029</v>
      </c>
      <c r="G475">
        <f t="shared" si="39"/>
        <v>0.2542176400000018</v>
      </c>
    </row>
    <row r="476" spans="1:7" ht="16">
      <c r="A476" s="2">
        <v>55</v>
      </c>
      <c r="B476" s="2">
        <v>9.7899999999999991</v>
      </c>
      <c r="C476">
        <f t="shared" si="35"/>
        <v>4.296999999999997</v>
      </c>
      <c r="D476">
        <f t="shared" si="36"/>
        <v>1.7457999999999974</v>
      </c>
      <c r="E476">
        <f t="shared" si="37"/>
        <v>7.5017025999999838</v>
      </c>
      <c r="F476">
        <f t="shared" si="38"/>
        <v>18.464208999999975</v>
      </c>
      <c r="G476">
        <f t="shared" si="39"/>
        <v>3.0478176399999906</v>
      </c>
    </row>
    <row r="477" spans="1:7" ht="16">
      <c r="A477" s="2">
        <v>44</v>
      </c>
      <c r="B477" s="2">
        <v>6.66</v>
      </c>
      <c r="C477">
        <f t="shared" si="35"/>
        <v>-6.703000000000003</v>
      </c>
      <c r="D477">
        <f t="shared" si="36"/>
        <v>-1.3842000000000017</v>
      </c>
      <c r="E477">
        <f t="shared" si="37"/>
        <v>9.2782926000000145</v>
      </c>
      <c r="F477">
        <f t="shared" si="38"/>
        <v>44.93020900000004</v>
      </c>
      <c r="G477">
        <f t="shared" si="39"/>
        <v>1.9160096400000046</v>
      </c>
    </row>
    <row r="478" spans="1:7" ht="16">
      <c r="A478" s="2">
        <v>59</v>
      </c>
      <c r="B478" s="2">
        <v>9.75</v>
      </c>
      <c r="C478">
        <f t="shared" si="35"/>
        <v>8.296999999999997</v>
      </c>
      <c r="D478">
        <f t="shared" si="36"/>
        <v>1.7057999999999982</v>
      </c>
      <c r="E478">
        <f t="shared" si="37"/>
        <v>14.15302259999998</v>
      </c>
      <c r="F478">
        <f t="shared" si="38"/>
        <v>68.840208999999945</v>
      </c>
      <c r="G478">
        <f t="shared" si="39"/>
        <v>2.9097536399999937</v>
      </c>
    </row>
    <row r="479" spans="1:7" ht="16">
      <c r="A479" s="2">
        <v>44</v>
      </c>
      <c r="B479" s="2">
        <v>8.51</v>
      </c>
      <c r="C479">
        <f t="shared" si="35"/>
        <v>-6.703000000000003</v>
      </c>
      <c r="D479">
        <f t="shared" si="36"/>
        <v>0.46579999999999799</v>
      </c>
      <c r="E479">
        <f t="shared" si="37"/>
        <v>-3.1222573999999881</v>
      </c>
      <c r="F479">
        <f t="shared" si="38"/>
        <v>44.93020900000004</v>
      </c>
      <c r="G479">
        <f t="shared" si="39"/>
        <v>0.21696963999999813</v>
      </c>
    </row>
    <row r="480" spans="1:7" ht="16">
      <c r="A480" s="2">
        <v>40</v>
      </c>
      <c r="B480" s="2">
        <v>4.3099999999999996</v>
      </c>
      <c r="C480">
        <f t="shared" si="35"/>
        <v>-10.703000000000003</v>
      </c>
      <c r="D480">
        <f t="shared" si="36"/>
        <v>-3.7342000000000022</v>
      </c>
      <c r="E480">
        <f t="shared" si="37"/>
        <v>39.967142600000031</v>
      </c>
      <c r="F480">
        <f t="shared" si="38"/>
        <v>114.55420900000006</v>
      </c>
      <c r="G480">
        <f t="shared" si="39"/>
        <v>13.944249640000017</v>
      </c>
    </row>
    <row r="481" spans="1:7" ht="16">
      <c r="A481" s="2">
        <v>45</v>
      </c>
      <c r="B481" s="2">
        <v>8.5500000000000007</v>
      </c>
      <c r="C481">
        <f t="shared" si="35"/>
        <v>-5.703000000000003</v>
      </c>
      <c r="D481">
        <f t="shared" si="36"/>
        <v>0.50579999999999892</v>
      </c>
      <c r="E481">
        <f t="shared" si="37"/>
        <v>-2.8845773999999955</v>
      </c>
      <c r="F481">
        <f t="shared" si="38"/>
        <v>32.524209000000035</v>
      </c>
      <c r="G481">
        <f t="shared" si="39"/>
        <v>0.25583363999999892</v>
      </c>
    </row>
    <row r="482" spans="1:7" ht="16">
      <c r="A482" s="2">
        <v>60</v>
      </c>
      <c r="B482" s="2">
        <v>8.98</v>
      </c>
      <c r="C482">
        <f t="shared" si="35"/>
        <v>9.296999999999997</v>
      </c>
      <c r="D482">
        <f t="shared" si="36"/>
        <v>0.93579999999999863</v>
      </c>
      <c r="E482">
        <f t="shared" si="37"/>
        <v>8.7001325999999839</v>
      </c>
      <c r="F482">
        <f t="shared" si="38"/>
        <v>86.434208999999939</v>
      </c>
      <c r="G482">
        <f t="shared" si="39"/>
        <v>0.87572163999999741</v>
      </c>
    </row>
    <row r="483" spans="1:7" ht="16">
      <c r="A483" s="2">
        <v>58</v>
      </c>
      <c r="B483" s="2">
        <v>10.5</v>
      </c>
      <c r="C483">
        <f t="shared" si="35"/>
        <v>7.296999999999997</v>
      </c>
      <c r="D483">
        <f t="shared" si="36"/>
        <v>2.4557999999999982</v>
      </c>
      <c r="E483">
        <f t="shared" si="37"/>
        <v>17.91997259999998</v>
      </c>
      <c r="F483">
        <f t="shared" si="38"/>
        <v>53.246208999999958</v>
      </c>
      <c r="G483">
        <f t="shared" si="39"/>
        <v>6.030953639999991</v>
      </c>
    </row>
    <row r="484" spans="1:7" ht="16">
      <c r="A484" s="2">
        <v>40</v>
      </c>
      <c r="B484" s="2">
        <v>7.35</v>
      </c>
      <c r="C484">
        <f t="shared" si="35"/>
        <v>-10.703000000000003</v>
      </c>
      <c r="D484">
        <f t="shared" si="36"/>
        <v>-0.69420000000000215</v>
      </c>
      <c r="E484">
        <f t="shared" si="37"/>
        <v>7.4300226000000249</v>
      </c>
      <c r="F484">
        <f t="shared" si="38"/>
        <v>114.55420900000006</v>
      </c>
      <c r="G484">
        <f t="shared" si="39"/>
        <v>0.48191364000000297</v>
      </c>
    </row>
    <row r="485" spans="1:7" ht="16">
      <c r="A485" s="2">
        <v>55</v>
      </c>
      <c r="B485" s="2">
        <v>5.83</v>
      </c>
      <c r="C485">
        <f t="shared" si="35"/>
        <v>4.296999999999997</v>
      </c>
      <c r="D485">
        <f t="shared" si="36"/>
        <v>-2.2142000000000017</v>
      </c>
      <c r="E485">
        <f t="shared" si="37"/>
        <v>-9.514417400000001</v>
      </c>
      <c r="F485">
        <f t="shared" si="38"/>
        <v>18.464208999999975</v>
      </c>
      <c r="G485">
        <f t="shared" si="39"/>
        <v>4.9026816400000079</v>
      </c>
    </row>
    <row r="486" spans="1:7" ht="16">
      <c r="A486" s="2">
        <v>48</v>
      </c>
      <c r="B486" s="2">
        <v>8.52</v>
      </c>
      <c r="C486">
        <f t="shared" si="35"/>
        <v>-2.703000000000003</v>
      </c>
      <c r="D486">
        <f t="shared" si="36"/>
        <v>0.47579999999999778</v>
      </c>
      <c r="E486">
        <f t="shared" si="37"/>
        <v>-1.2860873999999953</v>
      </c>
      <c r="F486">
        <f t="shared" si="38"/>
        <v>7.3062090000000159</v>
      </c>
      <c r="G486">
        <f t="shared" si="39"/>
        <v>0.22638563999999789</v>
      </c>
    </row>
    <row r="487" spans="1:7" ht="16">
      <c r="A487" s="2">
        <v>58</v>
      </c>
      <c r="B487" s="2">
        <v>10.34</v>
      </c>
      <c r="C487">
        <f t="shared" si="35"/>
        <v>7.296999999999997</v>
      </c>
      <c r="D487">
        <f t="shared" si="36"/>
        <v>2.2957999999999981</v>
      </c>
      <c r="E487">
        <f t="shared" si="37"/>
        <v>16.75245259999998</v>
      </c>
      <c r="F487">
        <f t="shared" si="38"/>
        <v>53.246208999999958</v>
      </c>
      <c r="G487">
        <f t="shared" si="39"/>
        <v>5.270697639999991</v>
      </c>
    </row>
    <row r="488" spans="1:7" ht="16">
      <c r="A488" s="2">
        <v>46</v>
      </c>
      <c r="B488" s="2">
        <v>9.42</v>
      </c>
      <c r="C488">
        <f t="shared" si="35"/>
        <v>-4.703000000000003</v>
      </c>
      <c r="D488">
        <f t="shared" si="36"/>
        <v>1.3757999999999981</v>
      </c>
      <c r="E488">
        <f t="shared" si="37"/>
        <v>-6.4703873999999955</v>
      </c>
      <c r="F488">
        <f t="shared" si="38"/>
        <v>22.118209000000029</v>
      </c>
      <c r="G488">
        <f t="shared" si="39"/>
        <v>1.892825639999995</v>
      </c>
    </row>
    <row r="489" spans="1:7" ht="16">
      <c r="A489" s="2">
        <v>62</v>
      </c>
      <c r="B489" s="2">
        <v>8.14</v>
      </c>
      <c r="C489">
        <f t="shared" si="35"/>
        <v>11.296999999999997</v>
      </c>
      <c r="D489">
        <f t="shared" si="36"/>
        <v>9.5799999999998775E-2</v>
      </c>
      <c r="E489">
        <f t="shared" si="37"/>
        <v>1.0822525999999859</v>
      </c>
      <c r="F489">
        <f t="shared" si="38"/>
        <v>127.62220899999993</v>
      </c>
      <c r="G489">
        <f t="shared" si="39"/>
        <v>9.1776399999997649E-3</v>
      </c>
    </row>
    <row r="490" spans="1:7" ht="16">
      <c r="A490" s="2">
        <v>49</v>
      </c>
      <c r="B490" s="2">
        <v>4.5599999999999996</v>
      </c>
      <c r="C490">
        <f t="shared" si="35"/>
        <v>-1.703000000000003</v>
      </c>
      <c r="D490">
        <f t="shared" si="36"/>
        <v>-3.4842000000000022</v>
      </c>
      <c r="E490">
        <f t="shared" si="37"/>
        <v>5.9335926000000141</v>
      </c>
      <c r="F490">
        <f t="shared" si="38"/>
        <v>2.90020900000001</v>
      </c>
      <c r="G490">
        <f t="shared" si="39"/>
        <v>12.139649640000016</v>
      </c>
    </row>
    <row r="491" spans="1:7" ht="16">
      <c r="A491" s="2">
        <v>36</v>
      </c>
      <c r="B491" s="2">
        <v>11.06</v>
      </c>
      <c r="C491">
        <f t="shared" si="35"/>
        <v>-14.703000000000003</v>
      </c>
      <c r="D491">
        <f t="shared" si="36"/>
        <v>3.0157999999999987</v>
      </c>
      <c r="E491">
        <f t="shared" si="37"/>
        <v>-44.341307399999991</v>
      </c>
      <c r="F491">
        <f t="shared" si="38"/>
        <v>216.17820900000009</v>
      </c>
      <c r="G491">
        <f t="shared" si="39"/>
        <v>9.0950496399999921</v>
      </c>
    </row>
    <row r="492" spans="1:7" ht="16">
      <c r="A492" s="2">
        <v>46</v>
      </c>
      <c r="B492" s="2">
        <v>8.33</v>
      </c>
      <c r="C492">
        <f t="shared" si="35"/>
        <v>-4.703000000000003</v>
      </c>
      <c r="D492">
        <f t="shared" si="36"/>
        <v>0.28579999999999828</v>
      </c>
      <c r="E492">
        <f t="shared" si="37"/>
        <v>-1.3441173999999927</v>
      </c>
      <c r="F492">
        <f t="shared" si="38"/>
        <v>22.118209000000029</v>
      </c>
      <c r="G492">
        <f t="shared" si="39"/>
        <v>8.1681639999999014E-2</v>
      </c>
    </row>
    <row r="493" spans="1:7" ht="16">
      <c r="A493" s="2">
        <v>58</v>
      </c>
      <c r="B493" s="2">
        <v>4.5599999999999996</v>
      </c>
      <c r="C493">
        <f t="shared" si="35"/>
        <v>7.296999999999997</v>
      </c>
      <c r="D493">
        <f t="shared" si="36"/>
        <v>-3.4842000000000022</v>
      </c>
      <c r="E493">
        <f t="shared" si="37"/>
        <v>-25.424207400000007</v>
      </c>
      <c r="F493">
        <f t="shared" si="38"/>
        <v>53.246208999999958</v>
      </c>
      <c r="G493">
        <f t="shared" si="39"/>
        <v>12.139649640000016</v>
      </c>
    </row>
    <row r="494" spans="1:7" ht="16">
      <c r="A494" s="2">
        <v>39</v>
      </c>
      <c r="B494" s="2">
        <v>8.02</v>
      </c>
      <c r="C494">
        <f t="shared" si="35"/>
        <v>-11.703000000000003</v>
      </c>
      <c r="D494">
        <f t="shared" si="36"/>
        <v>-2.420000000000222E-2</v>
      </c>
      <c r="E494">
        <f t="shared" si="37"/>
        <v>0.28321260000002607</v>
      </c>
      <c r="F494">
        <f t="shared" si="38"/>
        <v>136.96020900000008</v>
      </c>
      <c r="G494">
        <f t="shared" si="39"/>
        <v>5.8564000000010745E-4</v>
      </c>
    </row>
    <row r="495" spans="1:7" ht="16">
      <c r="A495" s="2">
        <v>52</v>
      </c>
      <c r="B495" s="2">
        <v>7.46</v>
      </c>
      <c r="C495">
        <f t="shared" si="35"/>
        <v>1.296999999999997</v>
      </c>
      <c r="D495">
        <f t="shared" si="36"/>
        <v>-0.58420000000000183</v>
      </c>
      <c r="E495">
        <f t="shared" si="37"/>
        <v>-0.7577074000000007</v>
      </c>
      <c r="F495">
        <f t="shared" si="38"/>
        <v>1.6822089999999923</v>
      </c>
      <c r="G495">
        <f t="shared" si="39"/>
        <v>0.34128964000000211</v>
      </c>
    </row>
    <row r="496" spans="1:7" ht="16">
      <c r="A496" s="2">
        <v>39</v>
      </c>
      <c r="B496" s="2">
        <v>8.44</v>
      </c>
      <c r="C496">
        <f t="shared" si="35"/>
        <v>-11.703000000000003</v>
      </c>
      <c r="D496">
        <f t="shared" si="36"/>
        <v>0.39579999999999771</v>
      </c>
      <c r="E496">
        <f t="shared" si="37"/>
        <v>-4.6320473999999745</v>
      </c>
      <c r="F496">
        <f t="shared" si="38"/>
        <v>136.96020900000008</v>
      </c>
      <c r="G496">
        <f t="shared" si="39"/>
        <v>0.15665763999999818</v>
      </c>
    </row>
    <row r="497" spans="1:7" ht="16">
      <c r="A497" s="2">
        <v>45</v>
      </c>
      <c r="B497" s="2">
        <v>8.5</v>
      </c>
      <c r="C497">
        <f t="shared" si="35"/>
        <v>-5.703000000000003</v>
      </c>
      <c r="D497">
        <f t="shared" si="36"/>
        <v>0.45579999999999821</v>
      </c>
      <c r="E497">
        <f t="shared" si="37"/>
        <v>-2.5994273999999913</v>
      </c>
      <c r="F497">
        <f t="shared" si="38"/>
        <v>32.524209000000035</v>
      </c>
      <c r="G497">
        <f t="shared" si="39"/>
        <v>0.20775363999999835</v>
      </c>
    </row>
    <row r="498" spans="1:7" ht="16">
      <c r="A498" s="2">
        <v>52</v>
      </c>
      <c r="B498" s="2">
        <v>11.1</v>
      </c>
      <c r="C498">
        <f t="shared" si="35"/>
        <v>1.296999999999997</v>
      </c>
      <c r="D498">
        <f t="shared" si="36"/>
        <v>3.0557999999999979</v>
      </c>
      <c r="E498">
        <f t="shared" si="37"/>
        <v>3.963372599999988</v>
      </c>
      <c r="F498">
        <f t="shared" si="38"/>
        <v>1.6822089999999923</v>
      </c>
      <c r="G498">
        <f t="shared" si="39"/>
        <v>9.3379136399999876</v>
      </c>
    </row>
    <row r="499" spans="1:7" ht="16">
      <c r="A499" s="2">
        <v>49</v>
      </c>
      <c r="B499" s="2">
        <v>10.59</v>
      </c>
      <c r="C499">
        <f t="shared" si="35"/>
        <v>-1.703000000000003</v>
      </c>
      <c r="D499">
        <f t="shared" si="36"/>
        <v>2.5457999999999981</v>
      </c>
      <c r="E499">
        <f t="shared" si="37"/>
        <v>-4.3354974000000039</v>
      </c>
      <c r="F499">
        <f t="shared" si="38"/>
        <v>2.90020900000001</v>
      </c>
      <c r="G499">
        <f t="shared" si="39"/>
        <v>6.48109763999999</v>
      </c>
    </row>
    <row r="500" spans="1:7" ht="16">
      <c r="A500" s="2">
        <v>46</v>
      </c>
      <c r="B500" s="2">
        <v>6.16</v>
      </c>
      <c r="C500">
        <f t="shared" si="35"/>
        <v>-4.703000000000003</v>
      </c>
      <c r="D500">
        <f t="shared" si="36"/>
        <v>-1.8842000000000017</v>
      </c>
      <c r="E500">
        <f t="shared" si="37"/>
        <v>8.8613926000000127</v>
      </c>
      <c r="F500">
        <f t="shared" si="38"/>
        <v>22.118209000000029</v>
      </c>
      <c r="G500">
        <f t="shared" si="39"/>
        <v>3.5502096400000061</v>
      </c>
    </row>
    <row r="501" spans="1:7" ht="16">
      <c r="A501" s="2">
        <v>35</v>
      </c>
      <c r="B501" s="2">
        <v>6.04</v>
      </c>
      <c r="C501">
        <f t="shared" si="35"/>
        <v>-15.703000000000003</v>
      </c>
      <c r="D501">
        <f t="shared" si="36"/>
        <v>-2.0042000000000018</v>
      </c>
      <c r="E501">
        <f t="shared" si="37"/>
        <v>31.471952600000034</v>
      </c>
      <c r="F501">
        <f t="shared" si="38"/>
        <v>246.5842090000001</v>
      </c>
      <c r="G501">
        <f t="shared" si="39"/>
        <v>4.0168176400000073</v>
      </c>
    </row>
    <row r="502" spans="1:7" ht="16">
      <c r="A502" s="2">
        <v>50</v>
      </c>
      <c r="B502" s="2">
        <v>5.55</v>
      </c>
      <c r="C502">
        <f t="shared" si="35"/>
        <v>-0.70300000000000296</v>
      </c>
      <c r="D502">
        <f t="shared" si="36"/>
        <v>-2.494200000000002</v>
      </c>
      <c r="E502">
        <f t="shared" si="37"/>
        <v>1.7534226000000088</v>
      </c>
      <c r="F502">
        <f t="shared" si="38"/>
        <v>0.49420900000000417</v>
      </c>
      <c r="G502">
        <f t="shared" si="39"/>
        <v>6.2210336400000097</v>
      </c>
    </row>
    <row r="503" spans="1:7" ht="16">
      <c r="A503" s="2">
        <v>38</v>
      </c>
      <c r="B503" s="2">
        <v>7.46</v>
      </c>
      <c r="C503">
        <f t="shared" si="35"/>
        <v>-12.703000000000003</v>
      </c>
      <c r="D503">
        <f t="shared" si="36"/>
        <v>-0.58420000000000183</v>
      </c>
      <c r="E503">
        <f t="shared" si="37"/>
        <v>7.4210926000000246</v>
      </c>
      <c r="F503">
        <f t="shared" si="38"/>
        <v>161.36620900000008</v>
      </c>
      <c r="G503">
        <f t="shared" si="39"/>
        <v>0.34128964000000211</v>
      </c>
    </row>
    <row r="504" spans="1:7" ht="16">
      <c r="A504" s="2">
        <v>45</v>
      </c>
      <c r="B504" s="2">
        <v>9.49</v>
      </c>
      <c r="C504">
        <f t="shared" si="35"/>
        <v>-5.703000000000003</v>
      </c>
      <c r="D504">
        <f t="shared" si="36"/>
        <v>1.4457999999999984</v>
      </c>
      <c r="E504">
        <f t="shared" si="37"/>
        <v>-8.2453973999999945</v>
      </c>
      <c r="F504">
        <f t="shared" si="38"/>
        <v>32.524209000000035</v>
      </c>
      <c r="G504">
        <f t="shared" si="39"/>
        <v>2.0903376399999956</v>
      </c>
    </row>
    <row r="505" spans="1:7" ht="16">
      <c r="A505" s="2">
        <v>43</v>
      </c>
      <c r="B505" s="2">
        <v>6.53</v>
      </c>
      <c r="C505">
        <f t="shared" si="35"/>
        <v>-7.703000000000003</v>
      </c>
      <c r="D505">
        <f t="shared" si="36"/>
        <v>-1.5142000000000015</v>
      </c>
      <c r="E505">
        <f t="shared" si="37"/>
        <v>11.663882600000017</v>
      </c>
      <c r="F505">
        <f t="shared" si="38"/>
        <v>59.336209000000046</v>
      </c>
      <c r="G505">
        <f t="shared" si="39"/>
        <v>2.2928016400000049</v>
      </c>
    </row>
    <row r="506" spans="1:7" ht="16">
      <c r="A506" s="2">
        <v>55</v>
      </c>
      <c r="B506" s="2">
        <v>7.44</v>
      </c>
      <c r="C506">
        <f t="shared" si="35"/>
        <v>4.296999999999997</v>
      </c>
      <c r="D506">
        <f t="shared" si="36"/>
        <v>-0.6042000000000014</v>
      </c>
      <c r="E506">
        <f t="shared" si="37"/>
        <v>-2.5962474000000042</v>
      </c>
      <c r="F506">
        <f t="shared" si="38"/>
        <v>18.464208999999975</v>
      </c>
      <c r="G506">
        <f t="shared" si="39"/>
        <v>0.36505764000000168</v>
      </c>
    </row>
    <row r="507" spans="1:7" ht="16">
      <c r="A507" s="2">
        <v>43</v>
      </c>
      <c r="B507" s="2">
        <v>11.07</v>
      </c>
      <c r="C507">
        <f t="shared" si="35"/>
        <v>-7.703000000000003</v>
      </c>
      <c r="D507">
        <f t="shared" si="36"/>
        <v>3.0257999999999985</v>
      </c>
      <c r="E507">
        <f t="shared" si="37"/>
        <v>-23.307737399999997</v>
      </c>
      <c r="F507">
        <f t="shared" si="38"/>
        <v>59.336209000000046</v>
      </c>
      <c r="G507">
        <f t="shared" si="39"/>
        <v>9.1554656399999903</v>
      </c>
    </row>
    <row r="508" spans="1:7" ht="16">
      <c r="A508" s="2">
        <v>43</v>
      </c>
      <c r="B508" s="2">
        <v>1.64</v>
      </c>
      <c r="C508">
        <f t="shared" si="35"/>
        <v>-7.703000000000003</v>
      </c>
      <c r="D508">
        <f t="shared" si="36"/>
        <v>-6.4042000000000021</v>
      </c>
      <c r="E508">
        <f t="shared" si="37"/>
        <v>49.331552600000038</v>
      </c>
      <c r="F508">
        <f t="shared" si="38"/>
        <v>59.336209000000046</v>
      </c>
      <c r="G508">
        <f t="shared" si="39"/>
        <v>41.013777640000029</v>
      </c>
    </row>
    <row r="509" spans="1:7" ht="16">
      <c r="A509" s="2">
        <v>57</v>
      </c>
      <c r="B509" s="2">
        <v>5.81</v>
      </c>
      <c r="C509">
        <f t="shared" si="35"/>
        <v>6.296999999999997</v>
      </c>
      <c r="D509">
        <f t="shared" si="36"/>
        <v>-2.2342000000000022</v>
      </c>
      <c r="E509">
        <f t="shared" si="37"/>
        <v>-14.068757400000008</v>
      </c>
      <c r="F509">
        <f t="shared" si="38"/>
        <v>39.652208999999964</v>
      </c>
      <c r="G509">
        <f t="shared" si="39"/>
        <v>4.9916496400000101</v>
      </c>
    </row>
    <row r="510" spans="1:7" ht="16">
      <c r="A510" s="2">
        <v>46</v>
      </c>
      <c r="B510" s="2">
        <v>6</v>
      </c>
      <c r="C510">
        <f t="shared" si="35"/>
        <v>-4.703000000000003</v>
      </c>
      <c r="D510">
        <f t="shared" si="36"/>
        <v>-2.0442000000000018</v>
      </c>
      <c r="E510">
        <f t="shared" si="37"/>
        <v>9.6138726000000148</v>
      </c>
      <c r="F510">
        <f t="shared" si="38"/>
        <v>22.118209000000029</v>
      </c>
      <c r="G510">
        <f t="shared" si="39"/>
        <v>4.1787536400000072</v>
      </c>
    </row>
    <row r="511" spans="1:7" ht="16">
      <c r="A511" s="2">
        <v>45</v>
      </c>
      <c r="B511" s="2">
        <v>7.94</v>
      </c>
      <c r="C511">
        <f t="shared" si="35"/>
        <v>-5.703000000000003</v>
      </c>
      <c r="D511">
        <f t="shared" si="36"/>
        <v>-0.1042000000000014</v>
      </c>
      <c r="E511">
        <f t="shared" si="37"/>
        <v>0.59425260000000835</v>
      </c>
      <c r="F511">
        <f t="shared" si="38"/>
        <v>32.524209000000035</v>
      </c>
      <c r="G511">
        <f t="shared" si="39"/>
        <v>1.0857640000000293E-2</v>
      </c>
    </row>
    <row r="512" spans="1:7" ht="16">
      <c r="A512" s="2">
        <v>61</v>
      </c>
      <c r="B512" s="2">
        <v>10.97</v>
      </c>
      <c r="C512">
        <f t="shared" si="35"/>
        <v>10.296999999999997</v>
      </c>
      <c r="D512">
        <f t="shared" si="36"/>
        <v>2.9257999999999988</v>
      </c>
      <c r="E512">
        <f t="shared" si="37"/>
        <v>30.126962599999981</v>
      </c>
      <c r="F512">
        <f t="shared" si="38"/>
        <v>106.02820899999993</v>
      </c>
      <c r="G512">
        <f t="shared" si="39"/>
        <v>8.5603056399999939</v>
      </c>
    </row>
    <row r="513" spans="1:7" ht="16">
      <c r="A513" s="2">
        <v>45</v>
      </c>
      <c r="B513" s="2">
        <v>9.49</v>
      </c>
      <c r="C513">
        <f t="shared" si="35"/>
        <v>-5.703000000000003</v>
      </c>
      <c r="D513">
        <f t="shared" si="36"/>
        <v>1.4457999999999984</v>
      </c>
      <c r="E513">
        <f t="shared" si="37"/>
        <v>-8.2453973999999945</v>
      </c>
      <c r="F513">
        <f t="shared" si="38"/>
        <v>32.524209000000035</v>
      </c>
      <c r="G513">
        <f t="shared" si="39"/>
        <v>2.0903376399999956</v>
      </c>
    </row>
    <row r="514" spans="1:7" ht="16">
      <c r="A514" s="2">
        <v>60</v>
      </c>
      <c r="B514" s="2">
        <v>7.75</v>
      </c>
      <c r="C514">
        <f t="shared" si="35"/>
        <v>9.296999999999997</v>
      </c>
      <c r="D514">
        <f t="shared" si="36"/>
        <v>-0.29420000000000179</v>
      </c>
      <c r="E514">
        <f t="shared" si="37"/>
        <v>-2.735177400000016</v>
      </c>
      <c r="F514">
        <f t="shared" si="38"/>
        <v>86.434208999999939</v>
      </c>
      <c r="G514">
        <f t="shared" si="39"/>
        <v>8.6553640000001056E-2</v>
      </c>
    </row>
    <row r="515" spans="1:7" ht="16">
      <c r="A515" s="2">
        <v>55</v>
      </c>
      <c r="B515" s="2">
        <v>7.96</v>
      </c>
      <c r="C515">
        <f t="shared" ref="C515:C578" si="40">A515-$J$2</f>
        <v>4.296999999999997</v>
      </c>
      <c r="D515">
        <f t="shared" ref="D515:D578" si="41">B515-$J$3</f>
        <v>-8.4200000000001829E-2</v>
      </c>
      <c r="E515">
        <f t="shared" ref="E515:E578" si="42">C515*D515</f>
        <v>-0.36180740000000761</v>
      </c>
      <c r="F515">
        <f t="shared" ref="F515:F578" si="43">C515^2</f>
        <v>18.464208999999975</v>
      </c>
      <c r="G515">
        <f t="shared" ref="G515:G578" si="44">D515^2</f>
        <v>7.0896400000003083E-3</v>
      </c>
    </row>
    <row r="516" spans="1:7" ht="16">
      <c r="A516" s="2">
        <v>44</v>
      </c>
      <c r="B516" s="2">
        <v>5.95</v>
      </c>
      <c r="C516">
        <f t="shared" si="40"/>
        <v>-6.703000000000003</v>
      </c>
      <c r="D516">
        <f t="shared" si="41"/>
        <v>-2.0942000000000016</v>
      </c>
      <c r="E516">
        <f t="shared" si="42"/>
        <v>14.037422600000017</v>
      </c>
      <c r="F516">
        <f t="shared" si="43"/>
        <v>44.93020900000004</v>
      </c>
      <c r="G516">
        <f t="shared" si="44"/>
        <v>4.3856736400000065</v>
      </c>
    </row>
    <row r="517" spans="1:7" ht="16">
      <c r="A517" s="2">
        <v>46</v>
      </c>
      <c r="B517" s="2">
        <v>5.53</v>
      </c>
      <c r="C517">
        <f t="shared" si="40"/>
        <v>-4.703000000000003</v>
      </c>
      <c r="D517">
        <f t="shared" si="41"/>
        <v>-2.5142000000000015</v>
      </c>
      <c r="E517">
        <f t="shared" si="42"/>
        <v>11.824282600000014</v>
      </c>
      <c r="F517">
        <f t="shared" si="43"/>
        <v>22.118209000000029</v>
      </c>
      <c r="G517">
        <f t="shared" si="44"/>
        <v>6.3212016400000079</v>
      </c>
    </row>
    <row r="518" spans="1:7" ht="16">
      <c r="A518" s="2">
        <v>58</v>
      </c>
      <c r="B518" s="2">
        <v>5.71</v>
      </c>
      <c r="C518">
        <f t="shared" si="40"/>
        <v>7.296999999999997</v>
      </c>
      <c r="D518">
        <f t="shared" si="41"/>
        <v>-2.3342000000000018</v>
      </c>
      <c r="E518">
        <f t="shared" si="42"/>
        <v>-17.032657400000005</v>
      </c>
      <c r="F518">
        <f t="shared" si="43"/>
        <v>53.246208999999958</v>
      </c>
      <c r="G518">
        <f t="shared" si="44"/>
        <v>5.4484896400000089</v>
      </c>
    </row>
    <row r="519" spans="1:7" ht="16">
      <c r="A519" s="2">
        <v>45</v>
      </c>
      <c r="B519" s="2">
        <v>9.6</v>
      </c>
      <c r="C519">
        <f t="shared" si="40"/>
        <v>-5.703000000000003</v>
      </c>
      <c r="D519">
        <f t="shared" si="41"/>
        <v>1.5557999999999979</v>
      </c>
      <c r="E519">
        <f t="shared" si="42"/>
        <v>-8.8727273999999916</v>
      </c>
      <c r="F519">
        <f t="shared" si="43"/>
        <v>32.524209000000035</v>
      </c>
      <c r="G519">
        <f t="shared" si="44"/>
        <v>2.4205136399999931</v>
      </c>
    </row>
    <row r="520" spans="1:7" ht="16">
      <c r="A520" s="2">
        <v>53</v>
      </c>
      <c r="B520" s="2">
        <v>5.49</v>
      </c>
      <c r="C520">
        <f t="shared" si="40"/>
        <v>2.296999999999997</v>
      </c>
      <c r="D520">
        <f t="shared" si="41"/>
        <v>-2.5542000000000016</v>
      </c>
      <c r="E520">
        <f t="shared" si="42"/>
        <v>-5.8669973999999963</v>
      </c>
      <c r="F520">
        <f t="shared" si="43"/>
        <v>5.2762089999999864</v>
      </c>
      <c r="G520">
        <f t="shared" si="44"/>
        <v>6.5239376400000078</v>
      </c>
    </row>
    <row r="521" spans="1:7" ht="16">
      <c r="A521" s="2">
        <v>35</v>
      </c>
      <c r="B521" s="2">
        <v>8.7200000000000006</v>
      </c>
      <c r="C521">
        <f t="shared" si="40"/>
        <v>-15.703000000000003</v>
      </c>
      <c r="D521">
        <f t="shared" si="41"/>
        <v>0.67579999999999885</v>
      </c>
      <c r="E521">
        <f t="shared" si="42"/>
        <v>-10.612087399999984</v>
      </c>
      <c r="F521">
        <f t="shared" si="43"/>
        <v>246.5842090000001</v>
      </c>
      <c r="G521">
        <f t="shared" si="44"/>
        <v>0.45670563999999841</v>
      </c>
    </row>
    <row r="522" spans="1:7" ht="16">
      <c r="A522" s="2">
        <v>47</v>
      </c>
      <c r="B522" s="2">
        <v>6.19</v>
      </c>
      <c r="C522">
        <f t="shared" si="40"/>
        <v>-3.703000000000003</v>
      </c>
      <c r="D522">
        <f t="shared" si="41"/>
        <v>-1.8542000000000014</v>
      </c>
      <c r="E522">
        <f t="shared" si="42"/>
        <v>6.8661026000000103</v>
      </c>
      <c r="F522">
        <f t="shared" si="43"/>
        <v>13.712209000000023</v>
      </c>
      <c r="G522">
        <f t="shared" si="44"/>
        <v>3.4380576400000051</v>
      </c>
    </row>
    <row r="523" spans="1:7" ht="16">
      <c r="A523" s="2">
        <v>50</v>
      </c>
      <c r="B523" s="2">
        <v>8.94</v>
      </c>
      <c r="C523">
        <f t="shared" si="40"/>
        <v>-0.70300000000000296</v>
      </c>
      <c r="D523">
        <f t="shared" si="41"/>
        <v>0.89579999999999771</v>
      </c>
      <c r="E523">
        <f t="shared" si="42"/>
        <v>-0.62974740000000107</v>
      </c>
      <c r="F523">
        <f t="shared" si="43"/>
        <v>0.49420900000000417</v>
      </c>
      <c r="G523">
        <f t="shared" si="44"/>
        <v>0.80245763999999586</v>
      </c>
    </row>
    <row r="524" spans="1:7" ht="16">
      <c r="A524" s="2">
        <v>27</v>
      </c>
      <c r="B524" s="2">
        <v>5.72</v>
      </c>
      <c r="C524">
        <f t="shared" si="40"/>
        <v>-23.703000000000003</v>
      </c>
      <c r="D524">
        <f t="shared" si="41"/>
        <v>-2.324200000000002</v>
      </c>
      <c r="E524">
        <f t="shared" si="42"/>
        <v>55.090512600000054</v>
      </c>
      <c r="F524">
        <f t="shared" si="43"/>
        <v>561.83220900000015</v>
      </c>
      <c r="G524">
        <f t="shared" si="44"/>
        <v>5.4019056400000096</v>
      </c>
    </row>
    <row r="525" spans="1:7" ht="16">
      <c r="A525" s="2">
        <v>69</v>
      </c>
      <c r="B525" s="2">
        <v>9.6300000000000008</v>
      </c>
      <c r="C525">
        <f t="shared" si="40"/>
        <v>18.296999999999997</v>
      </c>
      <c r="D525">
        <f t="shared" si="41"/>
        <v>1.585799999999999</v>
      </c>
      <c r="E525">
        <f t="shared" si="42"/>
        <v>29.015382599999977</v>
      </c>
      <c r="F525">
        <f t="shared" si="43"/>
        <v>334.7802089999999</v>
      </c>
      <c r="G525">
        <f t="shared" si="44"/>
        <v>2.5147616399999966</v>
      </c>
    </row>
    <row r="526" spans="1:7" ht="16">
      <c r="A526" s="2">
        <v>49</v>
      </c>
      <c r="B526" s="2">
        <v>6.5</v>
      </c>
      <c r="C526">
        <f t="shared" si="40"/>
        <v>-1.703000000000003</v>
      </c>
      <c r="D526">
        <f t="shared" si="41"/>
        <v>-1.5442000000000018</v>
      </c>
      <c r="E526">
        <f t="shared" si="42"/>
        <v>2.6297726000000075</v>
      </c>
      <c r="F526">
        <f t="shared" si="43"/>
        <v>2.90020900000001</v>
      </c>
      <c r="G526">
        <f t="shared" si="44"/>
        <v>2.3845536400000054</v>
      </c>
    </row>
    <row r="527" spans="1:7" ht="16">
      <c r="A527" s="2">
        <v>51</v>
      </c>
      <c r="B527" s="2">
        <v>7.46</v>
      </c>
      <c r="C527">
        <f t="shared" si="40"/>
        <v>0.29699999999999704</v>
      </c>
      <c r="D527">
        <f t="shared" si="41"/>
        <v>-0.58420000000000183</v>
      </c>
      <c r="E527">
        <f t="shared" si="42"/>
        <v>-0.17350739999999881</v>
      </c>
      <c r="F527">
        <f t="shared" si="43"/>
        <v>8.8208999999998247E-2</v>
      </c>
      <c r="G527">
        <f t="shared" si="44"/>
        <v>0.34128964000000211</v>
      </c>
    </row>
    <row r="528" spans="1:7" ht="16">
      <c r="A528" s="2">
        <v>40</v>
      </c>
      <c r="B528" s="2">
        <v>9.99</v>
      </c>
      <c r="C528">
        <f t="shared" si="40"/>
        <v>-10.703000000000003</v>
      </c>
      <c r="D528">
        <f t="shared" si="41"/>
        <v>1.9457999999999984</v>
      </c>
      <c r="E528">
        <f t="shared" si="42"/>
        <v>-20.825897399999988</v>
      </c>
      <c r="F528">
        <f t="shared" si="43"/>
        <v>114.55420900000006</v>
      </c>
      <c r="G528">
        <f t="shared" si="44"/>
        <v>3.786137639999994</v>
      </c>
    </row>
    <row r="529" spans="1:7" ht="16">
      <c r="A529" s="2">
        <v>49</v>
      </c>
      <c r="B529" s="2">
        <v>9.0500000000000007</v>
      </c>
      <c r="C529">
        <f t="shared" si="40"/>
        <v>-1.703000000000003</v>
      </c>
      <c r="D529">
        <f t="shared" si="41"/>
        <v>1.0057999999999989</v>
      </c>
      <c r="E529">
        <f t="shared" si="42"/>
        <v>-1.7128774000000011</v>
      </c>
      <c r="F529">
        <f t="shared" si="43"/>
        <v>2.90020900000001</v>
      </c>
      <c r="G529">
        <f t="shared" si="44"/>
        <v>1.0116336399999979</v>
      </c>
    </row>
    <row r="530" spans="1:7" ht="16">
      <c r="A530" s="2">
        <v>54</v>
      </c>
      <c r="B530" s="2">
        <v>7.2</v>
      </c>
      <c r="C530">
        <f t="shared" si="40"/>
        <v>3.296999999999997</v>
      </c>
      <c r="D530">
        <f t="shared" si="41"/>
        <v>-0.84420000000000162</v>
      </c>
      <c r="E530">
        <f t="shared" si="42"/>
        <v>-2.7833274000000028</v>
      </c>
      <c r="F530">
        <f t="shared" si="43"/>
        <v>10.870208999999981</v>
      </c>
      <c r="G530">
        <f t="shared" si="44"/>
        <v>0.71267364000000277</v>
      </c>
    </row>
    <row r="531" spans="1:7" ht="16">
      <c r="A531" s="2">
        <v>53</v>
      </c>
      <c r="B531" s="2">
        <v>6.39</v>
      </c>
      <c r="C531">
        <f t="shared" si="40"/>
        <v>2.296999999999997</v>
      </c>
      <c r="D531">
        <f t="shared" si="41"/>
        <v>-1.6542000000000021</v>
      </c>
      <c r="E531">
        <f t="shared" si="42"/>
        <v>-3.7996973999999999</v>
      </c>
      <c r="F531">
        <f t="shared" si="43"/>
        <v>5.2762089999999864</v>
      </c>
      <c r="G531">
        <f t="shared" si="44"/>
        <v>2.7363776400000068</v>
      </c>
    </row>
    <row r="532" spans="1:7" ht="16">
      <c r="A532" s="2">
        <v>59</v>
      </c>
      <c r="B532" s="2">
        <v>7.7</v>
      </c>
      <c r="C532">
        <f t="shared" si="40"/>
        <v>8.296999999999997</v>
      </c>
      <c r="D532">
        <f t="shared" si="41"/>
        <v>-0.34420000000000162</v>
      </c>
      <c r="E532">
        <f t="shared" si="42"/>
        <v>-2.8558274000000123</v>
      </c>
      <c r="F532">
        <f t="shared" si="43"/>
        <v>68.840208999999945</v>
      </c>
      <c r="G532">
        <f t="shared" si="44"/>
        <v>0.11847364000000112</v>
      </c>
    </row>
    <row r="533" spans="1:7" ht="16">
      <c r="A533" s="2">
        <v>47</v>
      </c>
      <c r="B533" s="2">
        <v>6.18</v>
      </c>
      <c r="C533">
        <f t="shared" si="40"/>
        <v>-3.703000000000003</v>
      </c>
      <c r="D533">
        <f t="shared" si="41"/>
        <v>-1.8642000000000021</v>
      </c>
      <c r="E533">
        <f t="shared" si="42"/>
        <v>6.9031326000000135</v>
      </c>
      <c r="F533">
        <f t="shared" si="43"/>
        <v>13.712209000000023</v>
      </c>
      <c r="G533">
        <f t="shared" si="44"/>
        <v>3.4752416400000077</v>
      </c>
    </row>
    <row r="534" spans="1:7" ht="16">
      <c r="A534" s="2">
        <v>47</v>
      </c>
      <c r="B534" s="2">
        <v>6.97</v>
      </c>
      <c r="C534">
        <f t="shared" si="40"/>
        <v>-3.703000000000003</v>
      </c>
      <c r="D534">
        <f t="shared" si="41"/>
        <v>-1.074200000000002</v>
      </c>
      <c r="E534">
        <f t="shared" si="42"/>
        <v>3.9777626000000108</v>
      </c>
      <c r="F534">
        <f t="shared" si="43"/>
        <v>13.712209000000023</v>
      </c>
      <c r="G534">
        <f t="shared" si="44"/>
        <v>1.1539056400000043</v>
      </c>
    </row>
    <row r="535" spans="1:7" ht="16">
      <c r="A535" s="2">
        <v>57</v>
      </c>
      <c r="B535" s="2">
        <v>10.16</v>
      </c>
      <c r="C535">
        <f t="shared" si="40"/>
        <v>6.296999999999997</v>
      </c>
      <c r="D535">
        <f t="shared" si="41"/>
        <v>2.1157999999999983</v>
      </c>
      <c r="E535">
        <f t="shared" si="42"/>
        <v>13.323192599999983</v>
      </c>
      <c r="F535">
        <f t="shared" si="43"/>
        <v>39.652208999999964</v>
      </c>
      <c r="G535">
        <f t="shared" si="44"/>
        <v>4.4766096399999933</v>
      </c>
    </row>
    <row r="536" spans="1:7" ht="16">
      <c r="A536" s="2">
        <v>57</v>
      </c>
      <c r="B536" s="2">
        <v>6.09</v>
      </c>
      <c r="C536">
        <f t="shared" si="40"/>
        <v>6.296999999999997</v>
      </c>
      <c r="D536">
        <f t="shared" si="41"/>
        <v>-1.9542000000000019</v>
      </c>
      <c r="E536">
        <f t="shared" si="42"/>
        <v>-12.305597400000007</v>
      </c>
      <c r="F536">
        <f t="shared" si="43"/>
        <v>39.652208999999964</v>
      </c>
      <c r="G536">
        <f t="shared" si="44"/>
        <v>3.8188976400000074</v>
      </c>
    </row>
    <row r="537" spans="1:7" ht="16">
      <c r="A537" s="2">
        <v>50</v>
      </c>
      <c r="B537" s="2">
        <v>9.3699999999999992</v>
      </c>
      <c r="C537">
        <f t="shared" si="40"/>
        <v>-0.70300000000000296</v>
      </c>
      <c r="D537">
        <f t="shared" si="41"/>
        <v>1.3257999999999974</v>
      </c>
      <c r="E537">
        <f t="shared" si="42"/>
        <v>-0.93203740000000213</v>
      </c>
      <c r="F537">
        <f t="shared" si="43"/>
        <v>0.49420900000000417</v>
      </c>
      <c r="G537">
        <f t="shared" si="44"/>
        <v>1.7577456399999931</v>
      </c>
    </row>
    <row r="538" spans="1:7" ht="16">
      <c r="A538" s="2">
        <v>30</v>
      </c>
      <c r="B538" s="2">
        <v>8.48</v>
      </c>
      <c r="C538">
        <f t="shared" si="40"/>
        <v>-20.703000000000003</v>
      </c>
      <c r="D538">
        <f t="shared" si="41"/>
        <v>0.43579999999999863</v>
      </c>
      <c r="E538">
        <f t="shared" si="42"/>
        <v>-9.0223673999999736</v>
      </c>
      <c r="F538">
        <f t="shared" si="43"/>
        <v>428.61420900000013</v>
      </c>
      <c r="G538">
        <f t="shared" si="44"/>
        <v>0.18992163999999881</v>
      </c>
    </row>
    <row r="539" spans="1:7" ht="16">
      <c r="A539" s="2">
        <v>61</v>
      </c>
      <c r="B539" s="2">
        <v>5.09</v>
      </c>
      <c r="C539">
        <f t="shared" si="40"/>
        <v>10.296999999999997</v>
      </c>
      <c r="D539">
        <f t="shared" si="41"/>
        <v>-2.9542000000000019</v>
      </c>
      <c r="E539">
        <f t="shared" si="42"/>
        <v>-30.419397400000012</v>
      </c>
      <c r="F539">
        <f t="shared" si="43"/>
        <v>106.02820899999993</v>
      </c>
      <c r="G539">
        <f t="shared" si="44"/>
        <v>8.7272976400000122</v>
      </c>
    </row>
    <row r="540" spans="1:7" ht="16">
      <c r="A540" s="2">
        <v>69</v>
      </c>
      <c r="B540" s="2">
        <v>7.22</v>
      </c>
      <c r="C540">
        <f t="shared" si="40"/>
        <v>18.296999999999997</v>
      </c>
      <c r="D540">
        <f t="shared" si="41"/>
        <v>-0.82420000000000204</v>
      </c>
      <c r="E540">
        <f t="shared" si="42"/>
        <v>-15.080387400000035</v>
      </c>
      <c r="F540">
        <f t="shared" si="43"/>
        <v>334.7802089999999</v>
      </c>
      <c r="G540">
        <f t="shared" si="44"/>
        <v>0.67930564000000337</v>
      </c>
    </row>
    <row r="541" spans="1:7" ht="16">
      <c r="A541" s="2">
        <v>43</v>
      </c>
      <c r="B541" s="2">
        <v>9.98</v>
      </c>
      <c r="C541">
        <f t="shared" si="40"/>
        <v>-7.703000000000003</v>
      </c>
      <c r="D541">
        <f t="shared" si="41"/>
        <v>1.9357999999999986</v>
      </c>
      <c r="E541">
        <f t="shared" si="42"/>
        <v>-14.911467399999996</v>
      </c>
      <c r="F541">
        <f t="shared" si="43"/>
        <v>59.336209000000046</v>
      </c>
      <c r="G541">
        <f t="shared" si="44"/>
        <v>3.7473216399999947</v>
      </c>
    </row>
    <row r="542" spans="1:7" ht="16">
      <c r="A542" s="2">
        <v>36</v>
      </c>
      <c r="B542" s="2">
        <v>10.66</v>
      </c>
      <c r="C542">
        <f t="shared" si="40"/>
        <v>-14.703000000000003</v>
      </c>
      <c r="D542">
        <f t="shared" si="41"/>
        <v>2.6157999999999983</v>
      </c>
      <c r="E542">
        <f t="shared" si="42"/>
        <v>-38.460107399999984</v>
      </c>
      <c r="F542">
        <f t="shared" si="43"/>
        <v>216.17820900000009</v>
      </c>
      <c r="G542">
        <f t="shared" si="44"/>
        <v>6.8424096399999916</v>
      </c>
    </row>
    <row r="543" spans="1:7" ht="16">
      <c r="A543" s="2">
        <v>58</v>
      </c>
      <c r="B543" s="2">
        <v>7.34</v>
      </c>
      <c r="C543">
        <f t="shared" si="40"/>
        <v>7.296999999999997</v>
      </c>
      <c r="D543">
        <f t="shared" si="41"/>
        <v>-0.70420000000000194</v>
      </c>
      <c r="E543">
        <f t="shared" si="42"/>
        <v>-5.1385474000000118</v>
      </c>
      <c r="F543">
        <f t="shared" si="43"/>
        <v>53.246208999999958</v>
      </c>
      <c r="G543">
        <f t="shared" si="44"/>
        <v>0.49589764000000275</v>
      </c>
    </row>
    <row r="544" spans="1:7" ht="16">
      <c r="A544" s="2">
        <v>49</v>
      </c>
      <c r="B544" s="2">
        <v>3.8</v>
      </c>
      <c r="C544">
        <f t="shared" si="40"/>
        <v>-1.703000000000003</v>
      </c>
      <c r="D544">
        <f t="shared" si="41"/>
        <v>-4.244200000000002</v>
      </c>
      <c r="E544">
        <f t="shared" si="42"/>
        <v>7.2278726000000155</v>
      </c>
      <c r="F544">
        <f t="shared" si="43"/>
        <v>2.90020900000001</v>
      </c>
      <c r="G544">
        <f t="shared" si="44"/>
        <v>18.013233640000017</v>
      </c>
    </row>
    <row r="545" spans="1:7" ht="16">
      <c r="A545" s="2">
        <v>47</v>
      </c>
      <c r="B545" s="2">
        <v>7.91</v>
      </c>
      <c r="C545">
        <f t="shared" si="40"/>
        <v>-3.703000000000003</v>
      </c>
      <c r="D545">
        <f t="shared" si="41"/>
        <v>-0.13420000000000165</v>
      </c>
      <c r="E545">
        <f t="shared" si="42"/>
        <v>0.49694260000000651</v>
      </c>
      <c r="F545">
        <f t="shared" si="43"/>
        <v>13.712209000000023</v>
      </c>
      <c r="G545">
        <f t="shared" si="44"/>
        <v>1.8009640000000444E-2</v>
      </c>
    </row>
    <row r="546" spans="1:7" ht="16">
      <c r="A546" s="2">
        <v>69</v>
      </c>
      <c r="B546" s="2">
        <v>7.89</v>
      </c>
      <c r="C546">
        <f t="shared" si="40"/>
        <v>18.296999999999997</v>
      </c>
      <c r="D546">
        <f t="shared" si="41"/>
        <v>-0.15420000000000211</v>
      </c>
      <c r="E546">
        <f t="shared" si="42"/>
        <v>-2.8213974000000381</v>
      </c>
      <c r="F546">
        <f t="shared" si="43"/>
        <v>334.7802089999999</v>
      </c>
      <c r="G546">
        <f t="shared" si="44"/>
        <v>2.3777640000000651E-2</v>
      </c>
    </row>
    <row r="547" spans="1:7" ht="16">
      <c r="A547" s="2">
        <v>34</v>
      </c>
      <c r="B547" s="2">
        <v>9.24</v>
      </c>
      <c r="C547">
        <f t="shared" si="40"/>
        <v>-16.703000000000003</v>
      </c>
      <c r="D547">
        <f t="shared" si="41"/>
        <v>1.1957999999999984</v>
      </c>
      <c r="E547">
        <f t="shared" si="42"/>
        <v>-19.973447399999976</v>
      </c>
      <c r="F547">
        <f t="shared" si="43"/>
        <v>278.99020900000011</v>
      </c>
      <c r="G547">
        <f t="shared" si="44"/>
        <v>1.4299376399999961</v>
      </c>
    </row>
    <row r="548" spans="1:7" ht="16">
      <c r="A548" s="2">
        <v>46</v>
      </c>
      <c r="B548" s="2">
        <v>12.28</v>
      </c>
      <c r="C548">
        <f t="shared" si="40"/>
        <v>-4.703000000000003</v>
      </c>
      <c r="D548">
        <f t="shared" si="41"/>
        <v>4.2357999999999976</v>
      </c>
      <c r="E548">
        <f t="shared" si="42"/>
        <v>-19.920967400000002</v>
      </c>
      <c r="F548">
        <f t="shared" si="43"/>
        <v>22.118209000000029</v>
      </c>
      <c r="G548">
        <f t="shared" si="44"/>
        <v>17.94200163999998</v>
      </c>
    </row>
    <row r="549" spans="1:7" ht="16">
      <c r="A549" s="2">
        <v>36</v>
      </c>
      <c r="B549" s="2">
        <v>10.62</v>
      </c>
      <c r="C549">
        <f t="shared" si="40"/>
        <v>-14.703000000000003</v>
      </c>
      <c r="D549">
        <f t="shared" si="41"/>
        <v>2.5757999999999974</v>
      </c>
      <c r="E549">
        <f t="shared" si="42"/>
        <v>-37.871987399999966</v>
      </c>
      <c r="F549">
        <f t="shared" si="43"/>
        <v>216.17820900000009</v>
      </c>
      <c r="G549">
        <f t="shared" si="44"/>
        <v>6.6347456399999869</v>
      </c>
    </row>
    <row r="550" spans="1:7" ht="16">
      <c r="A550" s="2">
        <v>53</v>
      </c>
      <c r="B550" s="2">
        <v>10.51</v>
      </c>
      <c r="C550">
        <f t="shared" si="40"/>
        <v>2.296999999999997</v>
      </c>
      <c r="D550">
        <f t="shared" si="41"/>
        <v>2.465799999999998</v>
      </c>
      <c r="E550">
        <f t="shared" si="42"/>
        <v>5.6639425999999879</v>
      </c>
      <c r="F550">
        <f t="shared" si="43"/>
        <v>5.2762089999999864</v>
      </c>
      <c r="G550">
        <f t="shared" si="44"/>
        <v>6.0801696399999905</v>
      </c>
    </row>
    <row r="551" spans="1:7" ht="16">
      <c r="A551" s="2">
        <v>32</v>
      </c>
      <c r="B551" s="2">
        <v>6.04</v>
      </c>
      <c r="C551">
        <f t="shared" si="40"/>
        <v>-18.703000000000003</v>
      </c>
      <c r="D551">
        <f t="shared" si="41"/>
        <v>-2.0042000000000018</v>
      </c>
      <c r="E551">
        <f t="shared" si="42"/>
        <v>37.484552600000036</v>
      </c>
      <c r="F551">
        <f t="shared" si="43"/>
        <v>349.80220900000012</v>
      </c>
      <c r="G551">
        <f t="shared" si="44"/>
        <v>4.0168176400000073</v>
      </c>
    </row>
    <row r="552" spans="1:7" ht="16">
      <c r="A552" s="2">
        <v>57</v>
      </c>
      <c r="B552" s="2">
        <v>8.99</v>
      </c>
      <c r="C552">
        <f t="shared" si="40"/>
        <v>6.296999999999997</v>
      </c>
      <c r="D552">
        <f t="shared" si="41"/>
        <v>0.94579999999999842</v>
      </c>
      <c r="E552">
        <f t="shared" si="42"/>
        <v>5.9557025999999871</v>
      </c>
      <c r="F552">
        <f t="shared" si="43"/>
        <v>39.652208999999964</v>
      </c>
      <c r="G552">
        <f t="shared" si="44"/>
        <v>0.89453763999999703</v>
      </c>
    </row>
    <row r="553" spans="1:7" ht="16">
      <c r="A553" s="2">
        <v>62</v>
      </c>
      <c r="B553" s="2">
        <v>12.98</v>
      </c>
      <c r="C553">
        <f t="shared" si="40"/>
        <v>11.296999999999997</v>
      </c>
      <c r="D553">
        <f t="shared" si="41"/>
        <v>4.9357999999999986</v>
      </c>
      <c r="E553">
        <f t="shared" si="42"/>
        <v>55.759732599999971</v>
      </c>
      <c r="F553">
        <f t="shared" si="43"/>
        <v>127.62220899999993</v>
      </c>
      <c r="G553">
        <f t="shared" si="44"/>
        <v>24.362121639999987</v>
      </c>
    </row>
    <row r="554" spans="1:7" ht="16">
      <c r="A554" s="2">
        <v>46</v>
      </c>
      <c r="B554" s="2">
        <v>9.2799999999999994</v>
      </c>
      <c r="C554">
        <f t="shared" si="40"/>
        <v>-4.703000000000003</v>
      </c>
      <c r="D554">
        <f t="shared" si="41"/>
        <v>1.2357999999999976</v>
      </c>
      <c r="E554">
        <f t="shared" si="42"/>
        <v>-5.8119673999999923</v>
      </c>
      <c r="F554">
        <f t="shared" si="43"/>
        <v>22.118209000000029</v>
      </c>
      <c r="G554">
        <f t="shared" si="44"/>
        <v>1.5272016399999939</v>
      </c>
    </row>
    <row r="555" spans="1:7" ht="16">
      <c r="A555" s="2">
        <v>36</v>
      </c>
      <c r="B555" s="2">
        <v>7.04</v>
      </c>
      <c r="C555">
        <f t="shared" si="40"/>
        <v>-14.703000000000003</v>
      </c>
      <c r="D555">
        <f t="shared" si="41"/>
        <v>-1.0042000000000018</v>
      </c>
      <c r="E555">
        <f t="shared" si="42"/>
        <v>14.764752600000028</v>
      </c>
      <c r="F555">
        <f t="shared" si="43"/>
        <v>216.17820900000009</v>
      </c>
      <c r="G555">
        <f t="shared" si="44"/>
        <v>1.0084176400000036</v>
      </c>
    </row>
    <row r="556" spans="1:7" ht="16">
      <c r="A556" s="2">
        <v>49</v>
      </c>
      <c r="B556" s="2">
        <v>6.24</v>
      </c>
      <c r="C556">
        <f t="shared" si="40"/>
        <v>-1.703000000000003</v>
      </c>
      <c r="D556">
        <f t="shared" si="41"/>
        <v>-1.8042000000000016</v>
      </c>
      <c r="E556">
        <f t="shared" si="42"/>
        <v>3.0725526000000078</v>
      </c>
      <c r="F556">
        <f t="shared" si="43"/>
        <v>2.90020900000001</v>
      </c>
      <c r="G556">
        <f t="shared" si="44"/>
        <v>3.2551376400000058</v>
      </c>
    </row>
    <row r="557" spans="1:7" ht="16">
      <c r="A557" s="2">
        <v>66</v>
      </c>
      <c r="B557" s="2">
        <v>8.14</v>
      </c>
      <c r="C557">
        <f t="shared" si="40"/>
        <v>15.296999999999997</v>
      </c>
      <c r="D557">
        <f t="shared" si="41"/>
        <v>9.5799999999998775E-2</v>
      </c>
      <c r="E557">
        <f t="shared" si="42"/>
        <v>1.465452599999981</v>
      </c>
      <c r="F557">
        <f t="shared" si="43"/>
        <v>233.99820899999992</v>
      </c>
      <c r="G557">
        <f t="shared" si="44"/>
        <v>9.1776399999997649E-3</v>
      </c>
    </row>
    <row r="558" spans="1:7" ht="16">
      <c r="A558" s="2">
        <v>39</v>
      </c>
      <c r="B558" s="2">
        <v>12.51</v>
      </c>
      <c r="C558">
        <f t="shared" si="40"/>
        <v>-11.703000000000003</v>
      </c>
      <c r="D558">
        <f t="shared" si="41"/>
        <v>4.465799999999998</v>
      </c>
      <c r="E558">
        <f t="shared" si="42"/>
        <v>-52.263257399999986</v>
      </c>
      <c r="F558">
        <f t="shared" si="43"/>
        <v>136.96020900000008</v>
      </c>
      <c r="G558">
        <f t="shared" si="44"/>
        <v>19.943369639999982</v>
      </c>
    </row>
    <row r="559" spans="1:7" ht="16">
      <c r="A559" s="2">
        <v>55</v>
      </c>
      <c r="B559" s="2">
        <v>7.62</v>
      </c>
      <c r="C559">
        <f t="shared" si="40"/>
        <v>4.296999999999997</v>
      </c>
      <c r="D559">
        <f t="shared" si="41"/>
        <v>-0.42420000000000169</v>
      </c>
      <c r="E559">
        <f t="shared" si="42"/>
        <v>-1.8227874000000059</v>
      </c>
      <c r="F559">
        <f t="shared" si="43"/>
        <v>18.464208999999975</v>
      </c>
      <c r="G559">
        <f t="shared" si="44"/>
        <v>0.17994564000000143</v>
      </c>
    </row>
    <row r="560" spans="1:7" ht="16">
      <c r="A560" s="2">
        <v>45</v>
      </c>
      <c r="B560" s="2">
        <v>5.46</v>
      </c>
      <c r="C560">
        <f t="shared" si="40"/>
        <v>-5.703000000000003</v>
      </c>
      <c r="D560">
        <f t="shared" si="41"/>
        <v>-2.5842000000000018</v>
      </c>
      <c r="E560">
        <f t="shared" si="42"/>
        <v>14.737692600000019</v>
      </c>
      <c r="F560">
        <f t="shared" si="43"/>
        <v>32.524209000000035</v>
      </c>
      <c r="G560">
        <f t="shared" si="44"/>
        <v>6.6780896400000094</v>
      </c>
    </row>
    <row r="561" spans="1:7" ht="16">
      <c r="A561" s="2">
        <v>45</v>
      </c>
      <c r="B561" s="2">
        <v>7.98</v>
      </c>
      <c r="C561">
        <f t="shared" si="40"/>
        <v>-5.703000000000003</v>
      </c>
      <c r="D561">
        <f t="shared" si="41"/>
        <v>-6.4200000000001367E-2</v>
      </c>
      <c r="E561">
        <f t="shared" si="42"/>
        <v>0.36613260000000797</v>
      </c>
      <c r="F561">
        <f t="shared" si="43"/>
        <v>32.524209000000035</v>
      </c>
      <c r="G561">
        <f t="shared" si="44"/>
        <v>4.1216400000001754E-3</v>
      </c>
    </row>
    <row r="562" spans="1:7" ht="16">
      <c r="A562" s="2">
        <v>56</v>
      </c>
      <c r="B562" s="2">
        <v>3.38</v>
      </c>
      <c r="C562">
        <f t="shared" si="40"/>
        <v>5.296999999999997</v>
      </c>
      <c r="D562">
        <f t="shared" si="41"/>
        <v>-4.6642000000000019</v>
      </c>
      <c r="E562">
        <f t="shared" si="42"/>
        <v>-24.706267399999998</v>
      </c>
      <c r="F562">
        <f t="shared" si="43"/>
        <v>28.05820899999997</v>
      </c>
      <c r="G562">
        <f t="shared" si="44"/>
        <v>21.754761640000019</v>
      </c>
    </row>
    <row r="563" spans="1:7" ht="16">
      <c r="A563" s="2">
        <v>57</v>
      </c>
      <c r="B563" s="2">
        <v>3.88</v>
      </c>
      <c r="C563">
        <f t="shared" si="40"/>
        <v>6.296999999999997</v>
      </c>
      <c r="D563">
        <f t="shared" si="41"/>
        <v>-4.1642000000000019</v>
      </c>
      <c r="E563">
        <f t="shared" si="42"/>
        <v>-26.2219674</v>
      </c>
      <c r="F563">
        <f t="shared" si="43"/>
        <v>39.652208999999964</v>
      </c>
      <c r="G563">
        <f t="shared" si="44"/>
        <v>17.340561640000015</v>
      </c>
    </row>
    <row r="564" spans="1:7" ht="16">
      <c r="A564" s="2">
        <v>68</v>
      </c>
      <c r="B564" s="2">
        <v>7.1</v>
      </c>
      <c r="C564">
        <f t="shared" si="40"/>
        <v>17.296999999999997</v>
      </c>
      <c r="D564">
        <f t="shared" si="41"/>
        <v>-0.94420000000000215</v>
      </c>
      <c r="E564">
        <f t="shared" si="42"/>
        <v>-16.331827400000034</v>
      </c>
      <c r="F564">
        <f t="shared" si="43"/>
        <v>299.18620899999991</v>
      </c>
      <c r="G564">
        <f t="shared" si="44"/>
        <v>0.8915136400000041</v>
      </c>
    </row>
    <row r="565" spans="1:7" ht="16">
      <c r="A565" s="2">
        <v>78</v>
      </c>
      <c r="B565" s="2">
        <v>7.06</v>
      </c>
      <c r="C565">
        <f t="shared" si="40"/>
        <v>27.296999999999997</v>
      </c>
      <c r="D565">
        <f t="shared" si="41"/>
        <v>-0.98420000000000218</v>
      </c>
      <c r="E565">
        <f t="shared" si="42"/>
        <v>-26.865707400000058</v>
      </c>
      <c r="F565">
        <f t="shared" si="43"/>
        <v>745.12620899999979</v>
      </c>
      <c r="G565">
        <f t="shared" si="44"/>
        <v>0.96864964000000431</v>
      </c>
    </row>
    <row r="566" spans="1:7" ht="16">
      <c r="A566" s="2">
        <v>66</v>
      </c>
      <c r="B566" s="2">
        <v>8.4600000000000009</v>
      </c>
      <c r="C566">
        <f t="shared" si="40"/>
        <v>15.296999999999997</v>
      </c>
      <c r="D566">
        <f t="shared" si="41"/>
        <v>0.41579999999999906</v>
      </c>
      <c r="E566">
        <f t="shared" si="42"/>
        <v>6.3604925999999846</v>
      </c>
      <c r="F566">
        <f t="shared" si="43"/>
        <v>233.99820899999992</v>
      </c>
      <c r="G566">
        <f t="shared" si="44"/>
        <v>0.17288963999999921</v>
      </c>
    </row>
    <row r="567" spans="1:7" ht="16">
      <c r="A567" s="2">
        <v>52</v>
      </c>
      <c r="B567" s="2">
        <v>10.88</v>
      </c>
      <c r="C567">
        <f t="shared" si="40"/>
        <v>1.296999999999997</v>
      </c>
      <c r="D567">
        <f t="shared" si="41"/>
        <v>2.835799999999999</v>
      </c>
      <c r="E567">
        <f t="shared" si="42"/>
        <v>3.6780325999999901</v>
      </c>
      <c r="F567">
        <f t="shared" si="43"/>
        <v>1.6822089999999923</v>
      </c>
      <c r="G567">
        <f t="shared" si="44"/>
        <v>8.0417616399999936</v>
      </c>
    </row>
    <row r="568" spans="1:7" ht="16">
      <c r="A568" s="2">
        <v>50</v>
      </c>
      <c r="B568" s="2">
        <v>10.94</v>
      </c>
      <c r="C568">
        <f t="shared" si="40"/>
        <v>-0.70300000000000296</v>
      </c>
      <c r="D568">
        <f t="shared" si="41"/>
        <v>2.8957999999999977</v>
      </c>
      <c r="E568">
        <f t="shared" si="42"/>
        <v>-2.0357474000000071</v>
      </c>
      <c r="F568">
        <f t="shared" si="43"/>
        <v>0.49420900000000417</v>
      </c>
      <c r="G568">
        <f t="shared" si="44"/>
        <v>8.3856576399999874</v>
      </c>
    </row>
    <row r="569" spans="1:7" ht="16">
      <c r="A569" s="2">
        <v>45</v>
      </c>
      <c r="B569" s="2">
        <v>11.2</v>
      </c>
      <c r="C569">
        <f t="shared" si="40"/>
        <v>-5.703000000000003</v>
      </c>
      <c r="D569">
        <f t="shared" si="41"/>
        <v>3.1557999999999975</v>
      </c>
      <c r="E569">
        <f t="shared" si="42"/>
        <v>-17.997527399999996</v>
      </c>
      <c r="F569">
        <f t="shared" si="43"/>
        <v>32.524209000000035</v>
      </c>
      <c r="G569">
        <f t="shared" si="44"/>
        <v>9.9590736399999837</v>
      </c>
    </row>
    <row r="570" spans="1:7" ht="16">
      <c r="A570" s="2">
        <v>40</v>
      </c>
      <c r="B570" s="2">
        <v>7.05</v>
      </c>
      <c r="C570">
        <f t="shared" si="40"/>
        <v>-10.703000000000003</v>
      </c>
      <c r="D570">
        <f t="shared" si="41"/>
        <v>-0.99420000000000197</v>
      </c>
      <c r="E570">
        <f t="shared" si="42"/>
        <v>10.640922600000025</v>
      </c>
      <c r="F570">
        <f t="shared" si="43"/>
        <v>114.55420900000006</v>
      </c>
      <c r="G570">
        <f t="shared" si="44"/>
        <v>0.98843364000000389</v>
      </c>
    </row>
    <row r="571" spans="1:7" ht="16">
      <c r="A571" s="2">
        <v>56</v>
      </c>
      <c r="B571" s="2">
        <v>10.81</v>
      </c>
      <c r="C571">
        <f t="shared" si="40"/>
        <v>5.296999999999997</v>
      </c>
      <c r="D571">
        <f t="shared" si="41"/>
        <v>2.7657999999999987</v>
      </c>
      <c r="E571">
        <f t="shared" si="42"/>
        <v>14.650442599999986</v>
      </c>
      <c r="F571">
        <f t="shared" si="43"/>
        <v>28.05820899999997</v>
      </c>
      <c r="G571">
        <f t="shared" si="44"/>
        <v>7.6496496399999927</v>
      </c>
    </row>
    <row r="572" spans="1:7" ht="16">
      <c r="A572" s="2">
        <v>62</v>
      </c>
      <c r="B572" s="2">
        <v>13.26</v>
      </c>
      <c r="C572">
        <f t="shared" si="40"/>
        <v>11.296999999999997</v>
      </c>
      <c r="D572">
        <f t="shared" si="41"/>
        <v>5.215799999999998</v>
      </c>
      <c r="E572">
        <f t="shared" si="42"/>
        <v>58.922892599999962</v>
      </c>
      <c r="F572">
        <f t="shared" si="43"/>
        <v>127.62220899999993</v>
      </c>
      <c r="G572">
        <f t="shared" si="44"/>
        <v>27.204569639999978</v>
      </c>
    </row>
    <row r="573" spans="1:7" ht="16">
      <c r="A573" s="2">
        <v>61</v>
      </c>
      <c r="B573" s="2">
        <v>9.27</v>
      </c>
      <c r="C573">
        <f t="shared" si="40"/>
        <v>10.296999999999997</v>
      </c>
      <c r="D573">
        <f t="shared" si="41"/>
        <v>1.2257999999999978</v>
      </c>
      <c r="E573">
        <f t="shared" si="42"/>
        <v>12.622062599999973</v>
      </c>
      <c r="F573">
        <f t="shared" si="43"/>
        <v>106.02820899999993</v>
      </c>
      <c r="G573">
        <f t="shared" si="44"/>
        <v>1.5025856399999946</v>
      </c>
    </row>
    <row r="574" spans="1:7" ht="16">
      <c r="A574" s="2">
        <v>53</v>
      </c>
      <c r="B574" s="2">
        <v>8.64</v>
      </c>
      <c r="C574">
        <f t="shared" si="40"/>
        <v>2.296999999999997</v>
      </c>
      <c r="D574">
        <f t="shared" si="41"/>
        <v>0.59579999999999878</v>
      </c>
      <c r="E574">
        <f t="shared" si="42"/>
        <v>1.3685525999999955</v>
      </c>
      <c r="F574">
        <f t="shared" si="43"/>
        <v>5.2762089999999864</v>
      </c>
      <c r="G574">
        <f t="shared" si="44"/>
        <v>0.35497763999999854</v>
      </c>
    </row>
    <row r="575" spans="1:7" ht="16">
      <c r="A575" s="2">
        <v>52</v>
      </c>
      <c r="B575" s="2">
        <v>8.84</v>
      </c>
      <c r="C575">
        <f t="shared" si="40"/>
        <v>1.296999999999997</v>
      </c>
      <c r="D575">
        <f t="shared" si="41"/>
        <v>0.79579999999999806</v>
      </c>
      <c r="E575">
        <f t="shared" si="42"/>
        <v>1.0321525999999952</v>
      </c>
      <c r="F575">
        <f t="shared" si="43"/>
        <v>1.6822089999999923</v>
      </c>
      <c r="G575">
        <f t="shared" si="44"/>
        <v>0.63329763999999689</v>
      </c>
    </row>
    <row r="576" spans="1:7" ht="16">
      <c r="A576" s="2">
        <v>34</v>
      </c>
      <c r="B576" s="2">
        <v>9.34</v>
      </c>
      <c r="C576">
        <f t="shared" si="40"/>
        <v>-16.703000000000003</v>
      </c>
      <c r="D576">
        <f t="shared" si="41"/>
        <v>1.2957999999999981</v>
      </c>
      <c r="E576">
        <f t="shared" si="42"/>
        <v>-21.64374739999997</v>
      </c>
      <c r="F576">
        <f t="shared" si="43"/>
        <v>278.99020900000011</v>
      </c>
      <c r="G576">
        <f t="shared" si="44"/>
        <v>1.6790976399999951</v>
      </c>
    </row>
    <row r="577" spans="1:7" ht="16">
      <c r="A577" s="2">
        <v>51</v>
      </c>
      <c r="B577" s="2">
        <v>6.89</v>
      </c>
      <c r="C577">
        <f t="shared" si="40"/>
        <v>0.29699999999999704</v>
      </c>
      <c r="D577">
        <f t="shared" si="41"/>
        <v>-1.1542000000000021</v>
      </c>
      <c r="E577">
        <f t="shared" si="42"/>
        <v>-0.3427973999999972</v>
      </c>
      <c r="F577">
        <f t="shared" si="43"/>
        <v>8.8208999999998247E-2</v>
      </c>
      <c r="G577">
        <f t="shared" si="44"/>
        <v>1.3321776400000049</v>
      </c>
    </row>
    <row r="578" spans="1:7" ht="16">
      <c r="A578" s="2">
        <v>58</v>
      </c>
      <c r="B578" s="2">
        <v>8.86</v>
      </c>
      <c r="C578">
        <f t="shared" si="40"/>
        <v>7.296999999999997</v>
      </c>
      <c r="D578">
        <f t="shared" si="41"/>
        <v>0.81579999999999764</v>
      </c>
      <c r="E578">
        <f t="shared" si="42"/>
        <v>5.9528925999999807</v>
      </c>
      <c r="F578">
        <f t="shared" si="43"/>
        <v>53.246208999999958</v>
      </c>
      <c r="G578">
        <f t="shared" si="44"/>
        <v>0.66552963999999615</v>
      </c>
    </row>
    <row r="579" spans="1:7" ht="16">
      <c r="A579" s="2">
        <v>48</v>
      </c>
      <c r="B579" s="2">
        <v>7.04</v>
      </c>
      <c r="C579">
        <f t="shared" ref="C579:C642" si="45">A579-$J$2</f>
        <v>-2.703000000000003</v>
      </c>
      <c r="D579">
        <f t="shared" ref="D579:D642" si="46">B579-$J$3</f>
        <v>-1.0042000000000018</v>
      </c>
      <c r="E579">
        <f t="shared" ref="E579:E642" si="47">C579*D579</f>
        <v>2.7143526000000078</v>
      </c>
      <c r="F579">
        <f t="shared" ref="F579:F642" si="48">C579^2</f>
        <v>7.3062090000000159</v>
      </c>
      <c r="G579">
        <f t="shared" ref="G579:G642" si="49">D579^2</f>
        <v>1.0084176400000036</v>
      </c>
    </row>
    <row r="580" spans="1:7" ht="16">
      <c r="A580" s="2">
        <v>45</v>
      </c>
      <c r="B580" s="2">
        <v>8.4</v>
      </c>
      <c r="C580">
        <f t="shared" si="45"/>
        <v>-5.703000000000003</v>
      </c>
      <c r="D580">
        <f t="shared" si="46"/>
        <v>0.35579999999999856</v>
      </c>
      <c r="E580">
        <f t="shared" si="47"/>
        <v>-2.029127399999993</v>
      </c>
      <c r="F580">
        <f t="shared" si="48"/>
        <v>32.524209000000035</v>
      </c>
      <c r="G580">
        <f t="shared" si="49"/>
        <v>0.12659363999999898</v>
      </c>
    </row>
    <row r="581" spans="1:7" ht="16">
      <c r="A581" s="2">
        <v>31</v>
      </c>
      <c r="B581" s="2">
        <v>8.0500000000000007</v>
      </c>
      <c r="C581">
        <f t="shared" si="45"/>
        <v>-19.703000000000003</v>
      </c>
      <c r="D581">
        <f t="shared" si="46"/>
        <v>5.7999999999989171E-3</v>
      </c>
      <c r="E581">
        <f t="shared" si="47"/>
        <v>-0.11427739999997868</v>
      </c>
      <c r="F581">
        <f t="shared" si="48"/>
        <v>388.20820900000012</v>
      </c>
      <c r="G581">
        <f t="shared" si="49"/>
        <v>3.363999999998744E-5</v>
      </c>
    </row>
    <row r="582" spans="1:7" ht="16">
      <c r="A582" s="2">
        <v>44</v>
      </c>
      <c r="B582" s="2">
        <v>9.41</v>
      </c>
      <c r="C582">
        <f t="shared" si="45"/>
        <v>-6.703000000000003</v>
      </c>
      <c r="D582">
        <f t="shared" si="46"/>
        <v>1.3657999999999983</v>
      </c>
      <c r="E582">
        <f t="shared" si="47"/>
        <v>-9.1549573999999936</v>
      </c>
      <c r="F582">
        <f t="shared" si="48"/>
        <v>44.93020900000004</v>
      </c>
      <c r="G582">
        <f t="shared" si="49"/>
        <v>1.8654096399999955</v>
      </c>
    </row>
    <row r="583" spans="1:7" ht="16">
      <c r="A583" s="2">
        <v>54</v>
      </c>
      <c r="B583" s="2">
        <v>6.43</v>
      </c>
      <c r="C583">
        <f t="shared" si="45"/>
        <v>3.296999999999997</v>
      </c>
      <c r="D583">
        <f t="shared" si="46"/>
        <v>-1.6142000000000021</v>
      </c>
      <c r="E583">
        <f t="shared" si="47"/>
        <v>-5.3220174000000018</v>
      </c>
      <c r="F583">
        <f t="shared" si="48"/>
        <v>10.870208999999981</v>
      </c>
      <c r="G583">
        <f t="shared" si="49"/>
        <v>2.6056416400000066</v>
      </c>
    </row>
    <row r="584" spans="1:7" ht="16">
      <c r="A584" s="2">
        <v>66</v>
      </c>
      <c r="B584" s="2">
        <v>4.58</v>
      </c>
      <c r="C584">
        <f t="shared" si="45"/>
        <v>15.296999999999997</v>
      </c>
      <c r="D584">
        <f t="shared" si="46"/>
        <v>-3.4642000000000017</v>
      </c>
      <c r="E584">
        <f t="shared" si="47"/>
        <v>-52.991867400000018</v>
      </c>
      <c r="F584">
        <f t="shared" si="48"/>
        <v>233.99820899999992</v>
      </c>
      <c r="G584">
        <f t="shared" si="49"/>
        <v>12.000681640000012</v>
      </c>
    </row>
    <row r="585" spans="1:7" ht="16">
      <c r="A585" s="2">
        <v>40</v>
      </c>
      <c r="B585" s="2">
        <v>10.28</v>
      </c>
      <c r="C585">
        <f t="shared" si="45"/>
        <v>-10.703000000000003</v>
      </c>
      <c r="D585">
        <f t="shared" si="46"/>
        <v>2.2357999999999976</v>
      </c>
      <c r="E585">
        <f t="shared" si="47"/>
        <v>-23.929767399999982</v>
      </c>
      <c r="F585">
        <f t="shared" si="48"/>
        <v>114.55420900000006</v>
      </c>
      <c r="G585">
        <f t="shared" si="49"/>
        <v>4.9988016399999893</v>
      </c>
    </row>
    <row r="586" spans="1:7" ht="16">
      <c r="A586" s="2">
        <v>60</v>
      </c>
      <c r="B586" s="2">
        <v>7.38</v>
      </c>
      <c r="C586">
        <f t="shared" si="45"/>
        <v>9.296999999999997</v>
      </c>
      <c r="D586">
        <f t="shared" si="46"/>
        <v>-0.6642000000000019</v>
      </c>
      <c r="E586">
        <f t="shared" si="47"/>
        <v>-6.1750674000000156</v>
      </c>
      <c r="F586">
        <f t="shared" si="48"/>
        <v>86.434208999999939</v>
      </c>
      <c r="G586">
        <f t="shared" si="49"/>
        <v>0.44116164000000252</v>
      </c>
    </row>
    <row r="587" spans="1:7" ht="16">
      <c r="A587" s="2">
        <v>47</v>
      </c>
      <c r="B587" s="2">
        <v>8.4600000000000009</v>
      </c>
      <c r="C587">
        <f t="shared" si="45"/>
        <v>-3.703000000000003</v>
      </c>
      <c r="D587">
        <f t="shared" si="46"/>
        <v>0.41579999999999906</v>
      </c>
      <c r="E587">
        <f t="shared" si="47"/>
        <v>-1.5397073999999977</v>
      </c>
      <c r="F587">
        <f t="shared" si="48"/>
        <v>13.712209000000023</v>
      </c>
      <c r="G587">
        <f t="shared" si="49"/>
        <v>0.17288963999999921</v>
      </c>
    </row>
    <row r="588" spans="1:7" ht="16">
      <c r="A588" s="2">
        <v>55</v>
      </c>
      <c r="B588" s="2">
        <v>9.34</v>
      </c>
      <c r="C588">
        <f t="shared" si="45"/>
        <v>4.296999999999997</v>
      </c>
      <c r="D588">
        <f t="shared" si="46"/>
        <v>1.2957999999999981</v>
      </c>
      <c r="E588">
        <f t="shared" si="47"/>
        <v>5.5680525999999881</v>
      </c>
      <c r="F588">
        <f t="shared" si="48"/>
        <v>18.464208999999975</v>
      </c>
      <c r="G588">
        <f t="shared" si="49"/>
        <v>1.6790976399999951</v>
      </c>
    </row>
    <row r="589" spans="1:7" ht="16">
      <c r="A589" s="2">
        <v>58</v>
      </c>
      <c r="B589" s="2">
        <v>11.02</v>
      </c>
      <c r="C589">
        <f t="shared" si="45"/>
        <v>7.296999999999997</v>
      </c>
      <c r="D589">
        <f t="shared" si="46"/>
        <v>2.9757999999999978</v>
      </c>
      <c r="E589">
        <f t="shared" si="47"/>
        <v>21.714412599999974</v>
      </c>
      <c r="F589">
        <f t="shared" si="48"/>
        <v>53.246208999999958</v>
      </c>
      <c r="G589">
        <f t="shared" si="49"/>
        <v>8.8553856399999873</v>
      </c>
    </row>
    <row r="590" spans="1:7" ht="16">
      <c r="A590" s="2">
        <v>57</v>
      </c>
      <c r="B590" s="2">
        <v>8.2799999999999994</v>
      </c>
      <c r="C590">
        <f t="shared" si="45"/>
        <v>6.296999999999997</v>
      </c>
      <c r="D590">
        <f t="shared" si="46"/>
        <v>0.23579999999999757</v>
      </c>
      <c r="E590">
        <f t="shared" si="47"/>
        <v>1.4848325999999841</v>
      </c>
      <c r="F590">
        <f t="shared" si="48"/>
        <v>39.652208999999964</v>
      </c>
      <c r="G590">
        <f t="shared" si="49"/>
        <v>5.5601639999998856E-2</v>
      </c>
    </row>
    <row r="591" spans="1:7" ht="16">
      <c r="A591" s="2">
        <v>62</v>
      </c>
      <c r="B591" s="2">
        <v>7.14</v>
      </c>
      <c r="C591">
        <f t="shared" si="45"/>
        <v>11.296999999999997</v>
      </c>
      <c r="D591">
        <f t="shared" si="46"/>
        <v>-0.90420000000000211</v>
      </c>
      <c r="E591">
        <f t="shared" si="47"/>
        <v>-10.214747400000022</v>
      </c>
      <c r="F591">
        <f t="shared" si="48"/>
        <v>127.62220899999993</v>
      </c>
      <c r="G591">
        <f t="shared" si="49"/>
        <v>0.81757764000000377</v>
      </c>
    </row>
    <row r="592" spans="1:7" ht="16">
      <c r="A592" s="2">
        <v>43</v>
      </c>
      <c r="B592" s="2">
        <v>8.3000000000000007</v>
      </c>
      <c r="C592">
        <f t="shared" si="45"/>
        <v>-7.703000000000003</v>
      </c>
      <c r="D592">
        <f t="shared" si="46"/>
        <v>0.25579999999999892</v>
      </c>
      <c r="E592">
        <f t="shared" si="47"/>
        <v>-1.9704273999999924</v>
      </c>
      <c r="F592">
        <f t="shared" si="48"/>
        <v>59.336209000000046</v>
      </c>
      <c r="G592">
        <f t="shared" si="49"/>
        <v>6.5433639999999446E-2</v>
      </c>
    </row>
    <row r="593" spans="1:7" ht="16">
      <c r="A593" s="2">
        <v>50</v>
      </c>
      <c r="B593" s="2">
        <v>4.6900000000000004</v>
      </c>
      <c r="C593">
        <f t="shared" si="45"/>
        <v>-0.70300000000000296</v>
      </c>
      <c r="D593">
        <f t="shared" si="46"/>
        <v>-3.3542000000000014</v>
      </c>
      <c r="E593">
        <f t="shared" si="47"/>
        <v>2.3580026000000109</v>
      </c>
      <c r="F593">
        <f t="shared" si="48"/>
        <v>0.49420900000000417</v>
      </c>
      <c r="G593">
        <f t="shared" si="49"/>
        <v>11.250657640000009</v>
      </c>
    </row>
    <row r="594" spans="1:7" ht="16">
      <c r="A594" s="2">
        <v>64</v>
      </c>
      <c r="B594" s="2">
        <v>10.029999999999999</v>
      </c>
      <c r="C594">
        <f t="shared" si="45"/>
        <v>13.296999999999997</v>
      </c>
      <c r="D594">
        <f t="shared" si="46"/>
        <v>1.9857999999999976</v>
      </c>
      <c r="E594">
        <f t="shared" si="47"/>
        <v>26.405182599999961</v>
      </c>
      <c r="F594">
        <f t="shared" si="48"/>
        <v>176.81020899999993</v>
      </c>
      <c r="G594">
        <f t="shared" si="49"/>
        <v>3.9434016399999905</v>
      </c>
    </row>
    <row r="595" spans="1:7" ht="16">
      <c r="A595" s="2">
        <v>38</v>
      </c>
      <c r="B595" s="2">
        <v>9.6999999999999993</v>
      </c>
      <c r="C595">
        <f t="shared" si="45"/>
        <v>-12.703000000000003</v>
      </c>
      <c r="D595">
        <f t="shared" si="46"/>
        <v>1.6557999999999975</v>
      </c>
      <c r="E595">
        <f t="shared" si="47"/>
        <v>-21.033627399999972</v>
      </c>
      <c r="F595">
        <f t="shared" si="48"/>
        <v>161.36620900000008</v>
      </c>
      <c r="G595">
        <f t="shared" si="49"/>
        <v>2.7416736399999917</v>
      </c>
    </row>
    <row r="596" spans="1:7" ht="16">
      <c r="A596" s="2">
        <v>35</v>
      </c>
      <c r="B596" s="2">
        <v>9.15</v>
      </c>
      <c r="C596">
        <f t="shared" si="45"/>
        <v>-15.703000000000003</v>
      </c>
      <c r="D596">
        <f t="shared" si="46"/>
        <v>1.1057999999999986</v>
      </c>
      <c r="E596">
        <f t="shared" si="47"/>
        <v>-17.364377399999981</v>
      </c>
      <c r="F596">
        <f t="shared" si="48"/>
        <v>246.5842090000001</v>
      </c>
      <c r="G596">
        <f t="shared" si="49"/>
        <v>1.2227936399999968</v>
      </c>
    </row>
    <row r="597" spans="1:7" ht="16">
      <c r="A597" s="2">
        <v>34</v>
      </c>
      <c r="B597" s="2">
        <v>7.35</v>
      </c>
      <c r="C597">
        <f t="shared" si="45"/>
        <v>-16.703000000000003</v>
      </c>
      <c r="D597">
        <f t="shared" si="46"/>
        <v>-0.69420000000000215</v>
      </c>
      <c r="E597">
        <f t="shared" si="47"/>
        <v>11.595222600000039</v>
      </c>
      <c r="F597">
        <f t="shared" si="48"/>
        <v>278.99020900000011</v>
      </c>
      <c r="G597">
        <f t="shared" si="49"/>
        <v>0.48191364000000297</v>
      </c>
    </row>
    <row r="598" spans="1:7" ht="16">
      <c r="A598" s="2">
        <v>51</v>
      </c>
      <c r="B598" s="2">
        <v>7.63</v>
      </c>
      <c r="C598">
        <f t="shared" si="45"/>
        <v>0.29699999999999704</v>
      </c>
      <c r="D598">
        <f t="shared" si="46"/>
        <v>-0.4142000000000019</v>
      </c>
      <c r="E598">
        <f t="shared" si="47"/>
        <v>-0.12301739999999935</v>
      </c>
      <c r="F598">
        <f t="shared" si="48"/>
        <v>8.8208999999998247E-2</v>
      </c>
      <c r="G598">
        <f t="shared" si="49"/>
        <v>0.17156164000000157</v>
      </c>
    </row>
    <row r="599" spans="1:7" ht="16">
      <c r="A599" s="2">
        <v>39</v>
      </c>
      <c r="B599" s="2">
        <v>8.4600000000000009</v>
      </c>
      <c r="C599">
        <f t="shared" si="45"/>
        <v>-11.703000000000003</v>
      </c>
      <c r="D599">
        <f t="shared" si="46"/>
        <v>0.41579999999999906</v>
      </c>
      <c r="E599">
        <f t="shared" si="47"/>
        <v>-4.86610739999999</v>
      </c>
      <c r="F599">
        <f t="shared" si="48"/>
        <v>136.96020900000008</v>
      </c>
      <c r="G599">
        <f t="shared" si="49"/>
        <v>0.17288963999999921</v>
      </c>
    </row>
    <row r="600" spans="1:7" ht="16">
      <c r="A600" s="2">
        <v>73</v>
      </c>
      <c r="B600" s="2">
        <v>9.01</v>
      </c>
      <c r="C600">
        <f t="shared" si="45"/>
        <v>22.296999999999997</v>
      </c>
      <c r="D600">
        <f t="shared" si="46"/>
        <v>0.96579999999999799</v>
      </c>
      <c r="E600">
        <f t="shared" si="47"/>
        <v>21.534442599999952</v>
      </c>
      <c r="F600">
        <f t="shared" si="48"/>
        <v>497.15620899999988</v>
      </c>
      <c r="G600">
        <f t="shared" si="49"/>
        <v>0.93276963999999607</v>
      </c>
    </row>
    <row r="601" spans="1:7" ht="16">
      <c r="A601" s="2">
        <v>44</v>
      </c>
      <c r="B601" s="2">
        <v>5.81</v>
      </c>
      <c r="C601">
        <f t="shared" si="45"/>
        <v>-6.703000000000003</v>
      </c>
      <c r="D601">
        <f t="shared" si="46"/>
        <v>-2.2342000000000022</v>
      </c>
      <c r="E601">
        <f t="shared" si="47"/>
        <v>14.975842600000021</v>
      </c>
      <c r="F601">
        <f t="shared" si="48"/>
        <v>44.93020900000004</v>
      </c>
      <c r="G601">
        <f t="shared" si="49"/>
        <v>4.9916496400000101</v>
      </c>
    </row>
    <row r="602" spans="1:7" ht="16">
      <c r="A602" s="2">
        <v>53</v>
      </c>
      <c r="B602" s="2">
        <v>6.35</v>
      </c>
      <c r="C602">
        <f t="shared" si="45"/>
        <v>2.296999999999997</v>
      </c>
      <c r="D602">
        <f t="shared" si="46"/>
        <v>-1.6942000000000021</v>
      </c>
      <c r="E602">
        <f t="shared" si="47"/>
        <v>-3.8915774000000001</v>
      </c>
      <c r="F602">
        <f t="shared" si="48"/>
        <v>5.2762089999999864</v>
      </c>
      <c r="G602">
        <f t="shared" si="49"/>
        <v>2.8703136400000071</v>
      </c>
    </row>
    <row r="603" spans="1:7" ht="16">
      <c r="A603" s="2">
        <v>58</v>
      </c>
      <c r="B603" s="2">
        <v>6.27</v>
      </c>
      <c r="C603">
        <f t="shared" si="45"/>
        <v>7.296999999999997</v>
      </c>
      <c r="D603">
        <f t="shared" si="46"/>
        <v>-1.7742000000000022</v>
      </c>
      <c r="E603">
        <f t="shared" si="47"/>
        <v>-12.946337400000012</v>
      </c>
      <c r="F603">
        <f t="shared" si="48"/>
        <v>53.246208999999958</v>
      </c>
      <c r="G603">
        <f t="shared" si="49"/>
        <v>3.1477856400000079</v>
      </c>
    </row>
    <row r="604" spans="1:7" ht="16">
      <c r="A604" s="2">
        <v>52</v>
      </c>
      <c r="B604" s="2">
        <v>10.89</v>
      </c>
      <c r="C604">
        <f t="shared" si="45"/>
        <v>1.296999999999997</v>
      </c>
      <c r="D604">
        <f t="shared" si="46"/>
        <v>2.8457999999999988</v>
      </c>
      <c r="E604">
        <f t="shared" si="47"/>
        <v>3.6910025999999898</v>
      </c>
      <c r="F604">
        <f t="shared" si="48"/>
        <v>1.6822089999999923</v>
      </c>
      <c r="G604">
        <f t="shared" si="49"/>
        <v>8.0985776399999931</v>
      </c>
    </row>
    <row r="605" spans="1:7" ht="16">
      <c r="A605" s="2">
        <v>45</v>
      </c>
      <c r="B605" s="2">
        <v>10</v>
      </c>
      <c r="C605">
        <f t="shared" si="45"/>
        <v>-5.703000000000003</v>
      </c>
      <c r="D605">
        <f t="shared" si="46"/>
        <v>1.9557999999999982</v>
      </c>
      <c r="E605">
        <f t="shared" si="47"/>
        <v>-11.153927399999995</v>
      </c>
      <c r="F605">
        <f t="shared" si="48"/>
        <v>32.524209000000035</v>
      </c>
      <c r="G605">
        <f t="shared" si="49"/>
        <v>3.8251536399999928</v>
      </c>
    </row>
    <row r="606" spans="1:7" ht="16">
      <c r="A606" s="2">
        <v>24</v>
      </c>
      <c r="B606" s="2">
        <v>11.07</v>
      </c>
      <c r="C606">
        <f t="shared" si="45"/>
        <v>-26.703000000000003</v>
      </c>
      <c r="D606">
        <f t="shared" si="46"/>
        <v>3.0257999999999985</v>
      </c>
      <c r="E606">
        <f t="shared" si="47"/>
        <v>-80.797937399999967</v>
      </c>
      <c r="F606">
        <f t="shared" si="48"/>
        <v>713.05020900000011</v>
      </c>
      <c r="G606">
        <f t="shared" si="49"/>
        <v>9.1554656399999903</v>
      </c>
    </row>
    <row r="607" spans="1:7" ht="16">
      <c r="A607" s="2">
        <v>55</v>
      </c>
      <c r="B607" s="2">
        <v>8.25</v>
      </c>
      <c r="C607">
        <f t="shared" si="45"/>
        <v>4.296999999999997</v>
      </c>
      <c r="D607">
        <f t="shared" si="46"/>
        <v>0.20579999999999821</v>
      </c>
      <c r="E607">
        <f t="shared" si="47"/>
        <v>0.88432259999999163</v>
      </c>
      <c r="F607">
        <f t="shared" si="48"/>
        <v>18.464208999999975</v>
      </c>
      <c r="G607">
        <f t="shared" si="49"/>
        <v>4.2353639999999262E-2</v>
      </c>
    </row>
    <row r="608" spans="1:7" ht="16">
      <c r="A608" s="2">
        <v>52</v>
      </c>
      <c r="B608" s="2">
        <v>11.09</v>
      </c>
      <c r="C608">
        <f t="shared" si="45"/>
        <v>1.296999999999997</v>
      </c>
      <c r="D608">
        <f t="shared" si="46"/>
        <v>3.0457999999999981</v>
      </c>
      <c r="E608">
        <f t="shared" si="47"/>
        <v>3.9504025999999883</v>
      </c>
      <c r="F608">
        <f t="shared" si="48"/>
        <v>1.6822089999999923</v>
      </c>
      <c r="G608">
        <f t="shared" si="49"/>
        <v>9.276897639999989</v>
      </c>
    </row>
    <row r="609" spans="1:7" ht="16">
      <c r="A609" s="2">
        <v>43</v>
      </c>
      <c r="B609" s="2">
        <v>10.5</v>
      </c>
      <c r="C609">
        <f t="shared" si="45"/>
        <v>-7.703000000000003</v>
      </c>
      <c r="D609">
        <f t="shared" si="46"/>
        <v>2.4557999999999982</v>
      </c>
      <c r="E609">
        <f t="shared" si="47"/>
        <v>-18.917027399999995</v>
      </c>
      <c r="F609">
        <f t="shared" si="48"/>
        <v>59.336209000000046</v>
      </c>
      <c r="G609">
        <f t="shared" si="49"/>
        <v>6.030953639999991</v>
      </c>
    </row>
    <row r="610" spans="1:7" ht="16">
      <c r="A610" s="2">
        <v>69</v>
      </c>
      <c r="B610" s="2">
        <v>6.11</v>
      </c>
      <c r="C610">
        <f t="shared" si="45"/>
        <v>18.296999999999997</v>
      </c>
      <c r="D610">
        <f t="shared" si="46"/>
        <v>-1.9342000000000015</v>
      </c>
      <c r="E610">
        <f t="shared" si="47"/>
        <v>-35.390057400000025</v>
      </c>
      <c r="F610">
        <f t="shared" si="48"/>
        <v>334.7802089999999</v>
      </c>
      <c r="G610">
        <f t="shared" si="49"/>
        <v>3.7411296400000058</v>
      </c>
    </row>
    <row r="611" spans="1:7" ht="16">
      <c r="A611" s="2">
        <v>43</v>
      </c>
      <c r="B611" s="2">
        <v>7.42</v>
      </c>
      <c r="C611">
        <f t="shared" si="45"/>
        <v>-7.703000000000003</v>
      </c>
      <c r="D611">
        <f t="shared" si="46"/>
        <v>-0.62420000000000186</v>
      </c>
      <c r="E611">
        <f t="shared" si="47"/>
        <v>4.808212600000016</v>
      </c>
      <c r="F611">
        <f t="shared" si="48"/>
        <v>59.336209000000046</v>
      </c>
      <c r="G611">
        <f t="shared" si="49"/>
        <v>0.38962564000000233</v>
      </c>
    </row>
    <row r="612" spans="1:7" ht="16">
      <c r="A612" s="2">
        <v>35</v>
      </c>
      <c r="B612" s="2">
        <v>11.27</v>
      </c>
      <c r="C612">
        <f t="shared" si="45"/>
        <v>-15.703000000000003</v>
      </c>
      <c r="D612">
        <f t="shared" si="46"/>
        <v>3.2257999999999978</v>
      </c>
      <c r="E612">
        <f t="shared" si="47"/>
        <v>-50.654737399999973</v>
      </c>
      <c r="F612">
        <f t="shared" si="48"/>
        <v>246.5842090000001</v>
      </c>
      <c r="G612">
        <f t="shared" si="49"/>
        <v>10.405785639999985</v>
      </c>
    </row>
    <row r="613" spans="1:7" ht="16">
      <c r="A613" s="2">
        <v>37</v>
      </c>
      <c r="B613" s="2">
        <v>9.89</v>
      </c>
      <c r="C613">
        <f t="shared" si="45"/>
        <v>-13.703000000000003</v>
      </c>
      <c r="D613">
        <f t="shared" si="46"/>
        <v>1.8457999999999988</v>
      </c>
      <c r="E613">
        <f t="shared" si="47"/>
        <v>-25.29299739999999</v>
      </c>
      <c r="F613">
        <f t="shared" si="48"/>
        <v>187.77220900000009</v>
      </c>
      <c r="G613">
        <f t="shared" si="49"/>
        <v>3.4069776399999956</v>
      </c>
    </row>
    <row r="614" spans="1:7" ht="16">
      <c r="A614" s="2">
        <v>58</v>
      </c>
      <c r="B614" s="2">
        <v>2.4</v>
      </c>
      <c r="C614">
        <f t="shared" si="45"/>
        <v>7.296999999999997</v>
      </c>
      <c r="D614">
        <f t="shared" si="46"/>
        <v>-5.6442000000000014</v>
      </c>
      <c r="E614">
        <f t="shared" si="47"/>
        <v>-41.18572739999999</v>
      </c>
      <c r="F614">
        <f t="shared" si="48"/>
        <v>53.246208999999958</v>
      </c>
      <c r="G614">
        <f t="shared" si="49"/>
        <v>31.856993640000017</v>
      </c>
    </row>
    <row r="615" spans="1:7" ht="16">
      <c r="A615" s="2">
        <v>43</v>
      </c>
      <c r="B615" s="2">
        <v>8.6199999999999992</v>
      </c>
      <c r="C615">
        <f t="shared" si="45"/>
        <v>-7.703000000000003</v>
      </c>
      <c r="D615">
        <f t="shared" si="46"/>
        <v>0.57579999999999742</v>
      </c>
      <c r="E615">
        <f t="shared" si="47"/>
        <v>-4.435387399999982</v>
      </c>
      <c r="F615">
        <f t="shared" si="48"/>
        <v>59.336209000000046</v>
      </c>
      <c r="G615">
        <f t="shared" si="49"/>
        <v>0.33154563999999703</v>
      </c>
    </row>
    <row r="616" spans="1:7" ht="16">
      <c r="A616" s="2">
        <v>54</v>
      </c>
      <c r="B616" s="2">
        <v>14.23</v>
      </c>
      <c r="C616">
        <f t="shared" si="45"/>
        <v>3.296999999999997</v>
      </c>
      <c r="D616">
        <f t="shared" si="46"/>
        <v>6.1857999999999986</v>
      </c>
      <c r="E616">
        <f t="shared" si="47"/>
        <v>20.394582599999978</v>
      </c>
      <c r="F616">
        <f t="shared" si="48"/>
        <v>10.870208999999981</v>
      </c>
      <c r="G616">
        <f t="shared" si="49"/>
        <v>38.264121639999985</v>
      </c>
    </row>
    <row r="617" spans="1:7" ht="16">
      <c r="A617" s="2">
        <v>38</v>
      </c>
      <c r="B617" s="2">
        <v>10.36</v>
      </c>
      <c r="C617">
        <f t="shared" si="45"/>
        <v>-12.703000000000003</v>
      </c>
      <c r="D617">
        <f t="shared" si="46"/>
        <v>2.3157999999999976</v>
      </c>
      <c r="E617">
        <f t="shared" si="47"/>
        <v>-29.417607399999977</v>
      </c>
      <c r="F617">
        <f t="shared" si="48"/>
        <v>161.36620900000008</v>
      </c>
      <c r="G617">
        <f t="shared" si="49"/>
        <v>5.3629296399999893</v>
      </c>
    </row>
    <row r="618" spans="1:7" ht="16">
      <c r="A618" s="2">
        <v>42</v>
      </c>
      <c r="B618" s="2">
        <v>5.94</v>
      </c>
      <c r="C618">
        <f t="shared" si="45"/>
        <v>-8.703000000000003</v>
      </c>
      <c r="D618">
        <f t="shared" si="46"/>
        <v>-2.1042000000000014</v>
      </c>
      <c r="E618">
        <f t="shared" si="47"/>
        <v>18.312852600000017</v>
      </c>
      <c r="F618">
        <f t="shared" si="48"/>
        <v>75.742209000000045</v>
      </c>
      <c r="G618">
        <f t="shared" si="49"/>
        <v>4.4276576400000058</v>
      </c>
    </row>
    <row r="619" spans="1:7" ht="16">
      <c r="A619" s="2">
        <v>50</v>
      </c>
      <c r="B619" s="2">
        <v>7.04</v>
      </c>
      <c r="C619">
        <f t="shared" si="45"/>
        <v>-0.70300000000000296</v>
      </c>
      <c r="D619">
        <f t="shared" si="46"/>
        <v>-1.0042000000000018</v>
      </c>
      <c r="E619">
        <f t="shared" si="47"/>
        <v>0.70595260000000415</v>
      </c>
      <c r="F619">
        <f t="shared" si="48"/>
        <v>0.49420900000000417</v>
      </c>
      <c r="G619">
        <f t="shared" si="49"/>
        <v>1.0084176400000036</v>
      </c>
    </row>
    <row r="620" spans="1:7" ht="16">
      <c r="A620" s="2">
        <v>52</v>
      </c>
      <c r="B620" s="2">
        <v>7.66</v>
      </c>
      <c r="C620">
        <f t="shared" si="45"/>
        <v>1.296999999999997</v>
      </c>
      <c r="D620">
        <f t="shared" si="46"/>
        <v>-0.38420000000000165</v>
      </c>
      <c r="E620">
        <f t="shared" si="47"/>
        <v>-0.49830740000000101</v>
      </c>
      <c r="F620">
        <f t="shared" si="48"/>
        <v>1.6822089999999923</v>
      </c>
      <c r="G620">
        <f t="shared" si="49"/>
        <v>0.14760964000000126</v>
      </c>
    </row>
    <row r="621" spans="1:7" ht="16">
      <c r="A621" s="2">
        <v>56</v>
      </c>
      <c r="B621" s="2">
        <v>5.38</v>
      </c>
      <c r="C621">
        <f t="shared" si="45"/>
        <v>5.296999999999997</v>
      </c>
      <c r="D621">
        <f t="shared" si="46"/>
        <v>-2.6642000000000019</v>
      </c>
      <c r="E621">
        <f t="shared" si="47"/>
        <v>-14.112267400000002</v>
      </c>
      <c r="F621">
        <f t="shared" si="48"/>
        <v>28.05820899999997</v>
      </c>
      <c r="G621">
        <f t="shared" si="49"/>
        <v>7.0979616400000101</v>
      </c>
    </row>
    <row r="622" spans="1:7" ht="16">
      <c r="A622" s="2">
        <v>49</v>
      </c>
      <c r="B622" s="2">
        <v>7.26</v>
      </c>
      <c r="C622">
        <f t="shared" si="45"/>
        <v>-1.703000000000003</v>
      </c>
      <c r="D622">
        <f t="shared" si="46"/>
        <v>-0.78420000000000201</v>
      </c>
      <c r="E622">
        <f t="shared" si="47"/>
        <v>1.3354926000000058</v>
      </c>
      <c r="F622">
        <f t="shared" si="48"/>
        <v>2.90020900000001</v>
      </c>
      <c r="G622">
        <f t="shared" si="49"/>
        <v>0.61496964000000309</v>
      </c>
    </row>
    <row r="623" spans="1:7" ht="16">
      <c r="A623" s="2">
        <v>55</v>
      </c>
      <c r="B623" s="2">
        <v>7.62</v>
      </c>
      <c r="C623">
        <f t="shared" si="45"/>
        <v>4.296999999999997</v>
      </c>
      <c r="D623">
        <f t="shared" si="46"/>
        <v>-0.42420000000000169</v>
      </c>
      <c r="E623">
        <f t="shared" si="47"/>
        <v>-1.8227874000000059</v>
      </c>
      <c r="F623">
        <f t="shared" si="48"/>
        <v>18.464208999999975</v>
      </c>
      <c r="G623">
        <f t="shared" si="49"/>
        <v>0.17994564000000143</v>
      </c>
    </row>
    <row r="624" spans="1:7" ht="16">
      <c r="A624" s="2">
        <v>50</v>
      </c>
      <c r="B624" s="2">
        <v>9.2899999999999991</v>
      </c>
      <c r="C624">
        <f t="shared" si="45"/>
        <v>-0.70300000000000296</v>
      </c>
      <c r="D624">
        <f t="shared" si="46"/>
        <v>1.2457999999999974</v>
      </c>
      <c r="E624">
        <f t="shared" si="47"/>
        <v>-0.87579740000000184</v>
      </c>
      <c r="F624">
        <f t="shared" si="48"/>
        <v>0.49420900000000417</v>
      </c>
      <c r="G624">
        <f t="shared" si="49"/>
        <v>1.5520176399999934</v>
      </c>
    </row>
    <row r="625" spans="1:7" ht="16">
      <c r="A625" s="2">
        <v>61</v>
      </c>
      <c r="B625" s="2">
        <v>7.35</v>
      </c>
      <c r="C625">
        <f t="shared" si="45"/>
        <v>10.296999999999997</v>
      </c>
      <c r="D625">
        <f t="shared" si="46"/>
        <v>-0.69420000000000215</v>
      </c>
      <c r="E625">
        <f t="shared" si="47"/>
        <v>-7.1481774000000202</v>
      </c>
      <c r="F625">
        <f t="shared" si="48"/>
        <v>106.02820899999993</v>
      </c>
      <c r="G625">
        <f t="shared" si="49"/>
        <v>0.48191364000000297</v>
      </c>
    </row>
    <row r="626" spans="1:7" ht="16">
      <c r="A626" s="2">
        <v>64</v>
      </c>
      <c r="B626" s="2">
        <v>7.67</v>
      </c>
      <c r="C626">
        <f t="shared" si="45"/>
        <v>13.296999999999997</v>
      </c>
      <c r="D626">
        <f t="shared" si="46"/>
        <v>-0.37420000000000186</v>
      </c>
      <c r="E626">
        <f t="shared" si="47"/>
        <v>-4.9757374000000238</v>
      </c>
      <c r="F626">
        <f t="shared" si="48"/>
        <v>176.81020899999993</v>
      </c>
      <c r="G626">
        <f t="shared" si="49"/>
        <v>0.14002564000000139</v>
      </c>
    </row>
    <row r="627" spans="1:7" ht="16">
      <c r="A627" s="2">
        <v>68</v>
      </c>
      <c r="B627" s="2">
        <v>5.95</v>
      </c>
      <c r="C627">
        <f t="shared" si="45"/>
        <v>17.296999999999997</v>
      </c>
      <c r="D627">
        <f t="shared" si="46"/>
        <v>-2.0942000000000016</v>
      </c>
      <c r="E627">
        <f t="shared" si="47"/>
        <v>-36.223377400000025</v>
      </c>
      <c r="F627">
        <f t="shared" si="48"/>
        <v>299.18620899999991</v>
      </c>
      <c r="G627">
        <f t="shared" si="49"/>
        <v>4.3856736400000065</v>
      </c>
    </row>
    <row r="628" spans="1:7" ht="16">
      <c r="A628" s="2">
        <v>46</v>
      </c>
      <c r="B628" s="2">
        <v>11.11</v>
      </c>
      <c r="C628">
        <f t="shared" si="45"/>
        <v>-4.703000000000003</v>
      </c>
      <c r="D628">
        <f t="shared" si="46"/>
        <v>3.0657999999999976</v>
      </c>
      <c r="E628">
        <f t="shared" si="47"/>
        <v>-14.418457399999998</v>
      </c>
      <c r="F628">
        <f t="shared" si="48"/>
        <v>22.118209000000029</v>
      </c>
      <c r="G628">
        <f t="shared" si="49"/>
        <v>9.3991296399999857</v>
      </c>
    </row>
    <row r="629" spans="1:7" ht="16">
      <c r="A629" s="2">
        <v>52</v>
      </c>
      <c r="B629" s="2">
        <v>5.32</v>
      </c>
      <c r="C629">
        <f t="shared" si="45"/>
        <v>1.296999999999997</v>
      </c>
      <c r="D629">
        <f t="shared" si="46"/>
        <v>-2.7242000000000015</v>
      </c>
      <c r="E629">
        <f t="shared" si="47"/>
        <v>-3.5332873999999941</v>
      </c>
      <c r="F629">
        <f t="shared" si="48"/>
        <v>1.6822089999999923</v>
      </c>
      <c r="G629">
        <f t="shared" si="49"/>
        <v>7.4212656400000085</v>
      </c>
    </row>
    <row r="630" spans="1:7" ht="16">
      <c r="A630" s="2">
        <v>67</v>
      </c>
      <c r="B630" s="2">
        <v>9.44</v>
      </c>
      <c r="C630">
        <f t="shared" si="45"/>
        <v>16.296999999999997</v>
      </c>
      <c r="D630">
        <f t="shared" si="46"/>
        <v>1.3957999999999977</v>
      </c>
      <c r="E630">
        <f t="shared" si="47"/>
        <v>22.74735259999996</v>
      </c>
      <c r="F630">
        <f t="shared" si="48"/>
        <v>265.59220899999991</v>
      </c>
      <c r="G630">
        <f t="shared" si="49"/>
        <v>1.9482576399999936</v>
      </c>
    </row>
    <row r="631" spans="1:7" ht="16">
      <c r="A631" s="2">
        <v>42</v>
      </c>
      <c r="B631" s="2">
        <v>6.91</v>
      </c>
      <c r="C631">
        <f t="shared" si="45"/>
        <v>-8.703000000000003</v>
      </c>
      <c r="D631">
        <f t="shared" si="46"/>
        <v>-1.1342000000000017</v>
      </c>
      <c r="E631">
        <f t="shared" si="47"/>
        <v>9.8709426000000171</v>
      </c>
      <c r="F631">
        <f t="shared" si="48"/>
        <v>75.742209000000045</v>
      </c>
      <c r="G631">
        <f t="shared" si="49"/>
        <v>1.2864096400000038</v>
      </c>
    </row>
    <row r="632" spans="1:7" ht="16">
      <c r="A632" s="2">
        <v>55</v>
      </c>
      <c r="B632" s="2">
        <v>8.06</v>
      </c>
      <c r="C632">
        <f t="shared" si="45"/>
        <v>4.296999999999997</v>
      </c>
      <c r="D632">
        <f t="shared" si="46"/>
        <v>1.5799999999998704E-2</v>
      </c>
      <c r="E632">
        <f t="shared" si="47"/>
        <v>6.7892599999994391E-2</v>
      </c>
      <c r="F632">
        <f t="shared" si="48"/>
        <v>18.464208999999975</v>
      </c>
      <c r="G632">
        <f t="shared" si="49"/>
        <v>2.4963999999995905E-4</v>
      </c>
    </row>
    <row r="633" spans="1:7" ht="16">
      <c r="A633" s="2">
        <v>49</v>
      </c>
      <c r="B633" s="2">
        <v>10.59</v>
      </c>
      <c r="C633">
        <f t="shared" si="45"/>
        <v>-1.703000000000003</v>
      </c>
      <c r="D633">
        <f t="shared" si="46"/>
        <v>2.5457999999999981</v>
      </c>
      <c r="E633">
        <f t="shared" si="47"/>
        <v>-4.3354974000000039</v>
      </c>
      <c r="F633">
        <f t="shared" si="48"/>
        <v>2.90020900000001</v>
      </c>
      <c r="G633">
        <f t="shared" si="49"/>
        <v>6.48109763999999</v>
      </c>
    </row>
    <row r="634" spans="1:7" ht="16">
      <c r="A634" s="2">
        <v>46</v>
      </c>
      <c r="B634" s="2">
        <v>8.6300000000000008</v>
      </c>
      <c r="C634">
        <f t="shared" si="45"/>
        <v>-4.703000000000003</v>
      </c>
      <c r="D634">
        <f t="shared" si="46"/>
        <v>0.58579999999999899</v>
      </c>
      <c r="E634">
        <f t="shared" si="47"/>
        <v>-2.7550173999999972</v>
      </c>
      <c r="F634">
        <f t="shared" si="48"/>
        <v>22.118209000000029</v>
      </c>
      <c r="G634">
        <f t="shared" si="49"/>
        <v>0.34316163999999882</v>
      </c>
    </row>
    <row r="635" spans="1:7" ht="16">
      <c r="A635" s="2">
        <v>37</v>
      </c>
      <c r="B635" s="2">
        <v>7.96</v>
      </c>
      <c r="C635">
        <f t="shared" si="45"/>
        <v>-13.703000000000003</v>
      </c>
      <c r="D635">
        <f t="shared" si="46"/>
        <v>-8.4200000000001829E-2</v>
      </c>
      <c r="E635">
        <f t="shared" si="47"/>
        <v>1.1537926000000254</v>
      </c>
      <c r="F635">
        <f t="shared" si="48"/>
        <v>187.77220900000009</v>
      </c>
      <c r="G635">
        <f t="shared" si="49"/>
        <v>7.0896400000003083E-3</v>
      </c>
    </row>
    <row r="636" spans="1:7" ht="16">
      <c r="A636" s="2">
        <v>62</v>
      </c>
      <c r="B636" s="2">
        <v>7.82</v>
      </c>
      <c r="C636">
        <f t="shared" si="45"/>
        <v>11.296999999999997</v>
      </c>
      <c r="D636">
        <f t="shared" si="46"/>
        <v>-0.22420000000000151</v>
      </c>
      <c r="E636">
        <f t="shared" si="47"/>
        <v>-2.5327874000000166</v>
      </c>
      <c r="F636">
        <f t="shared" si="48"/>
        <v>127.62220899999993</v>
      </c>
      <c r="G636">
        <f t="shared" si="49"/>
        <v>5.0265640000000673E-2</v>
      </c>
    </row>
    <row r="637" spans="1:7" ht="16">
      <c r="A637" s="2">
        <v>62</v>
      </c>
      <c r="B637" s="2">
        <v>8.2200000000000006</v>
      </c>
      <c r="C637">
        <f t="shared" si="45"/>
        <v>11.296999999999997</v>
      </c>
      <c r="D637">
        <f t="shared" si="46"/>
        <v>0.17579999999999885</v>
      </c>
      <c r="E637">
        <f t="shared" si="47"/>
        <v>1.9860125999999865</v>
      </c>
      <c r="F637">
        <f t="shared" si="48"/>
        <v>127.62220899999993</v>
      </c>
      <c r="G637">
        <f t="shared" si="49"/>
        <v>3.0905639999999596E-2</v>
      </c>
    </row>
    <row r="638" spans="1:7" ht="16">
      <c r="A638" s="2">
        <v>50</v>
      </c>
      <c r="B638" s="2">
        <v>7.69</v>
      </c>
      <c r="C638">
        <f t="shared" si="45"/>
        <v>-0.70300000000000296</v>
      </c>
      <c r="D638">
        <f t="shared" si="46"/>
        <v>-0.3542000000000014</v>
      </c>
      <c r="E638">
        <f t="shared" si="47"/>
        <v>0.24900260000000204</v>
      </c>
      <c r="F638">
        <f t="shared" si="48"/>
        <v>0.49420900000000417</v>
      </c>
      <c r="G638">
        <f t="shared" si="49"/>
        <v>0.12545764000000098</v>
      </c>
    </row>
    <row r="639" spans="1:7" ht="16">
      <c r="A639" s="2">
        <v>57</v>
      </c>
      <c r="B639" s="2">
        <v>10.55</v>
      </c>
      <c r="C639">
        <f t="shared" si="45"/>
        <v>6.296999999999997</v>
      </c>
      <c r="D639">
        <f t="shared" si="46"/>
        <v>2.5057999999999989</v>
      </c>
      <c r="E639">
        <f t="shared" si="47"/>
        <v>15.779022599999985</v>
      </c>
      <c r="F639">
        <f t="shared" si="48"/>
        <v>39.652208999999964</v>
      </c>
      <c r="G639">
        <f t="shared" si="49"/>
        <v>6.2790336399999944</v>
      </c>
    </row>
    <row r="640" spans="1:7" ht="16">
      <c r="A640" s="2">
        <v>54</v>
      </c>
      <c r="B640" s="2">
        <v>7.28</v>
      </c>
      <c r="C640">
        <f t="shared" si="45"/>
        <v>3.296999999999997</v>
      </c>
      <c r="D640">
        <f t="shared" si="46"/>
        <v>-0.76420000000000154</v>
      </c>
      <c r="E640">
        <f t="shared" si="47"/>
        <v>-2.5195674000000028</v>
      </c>
      <c r="F640">
        <f t="shared" si="48"/>
        <v>10.870208999999981</v>
      </c>
      <c r="G640">
        <f t="shared" si="49"/>
        <v>0.58400164000000232</v>
      </c>
    </row>
    <row r="641" spans="1:7" ht="16">
      <c r="A641" s="2">
        <v>57</v>
      </c>
      <c r="B641" s="2">
        <v>10.199999999999999</v>
      </c>
      <c r="C641">
        <f t="shared" si="45"/>
        <v>6.296999999999997</v>
      </c>
      <c r="D641">
        <f t="shared" si="46"/>
        <v>2.1557999999999975</v>
      </c>
      <c r="E641">
        <f t="shared" si="47"/>
        <v>13.575072599999977</v>
      </c>
      <c r="F641">
        <f t="shared" si="48"/>
        <v>39.652208999999964</v>
      </c>
      <c r="G641">
        <f t="shared" si="49"/>
        <v>4.6474736399999896</v>
      </c>
    </row>
    <row r="642" spans="1:7" ht="16">
      <c r="A642" s="2">
        <v>52</v>
      </c>
      <c r="B642" s="2">
        <v>8.33</v>
      </c>
      <c r="C642">
        <f t="shared" si="45"/>
        <v>1.296999999999997</v>
      </c>
      <c r="D642">
        <f t="shared" si="46"/>
        <v>0.28579999999999828</v>
      </c>
      <c r="E642">
        <f t="shared" si="47"/>
        <v>0.37068259999999692</v>
      </c>
      <c r="F642">
        <f t="shared" si="48"/>
        <v>1.6822089999999923</v>
      </c>
      <c r="G642">
        <f t="shared" si="49"/>
        <v>8.1681639999999014E-2</v>
      </c>
    </row>
    <row r="643" spans="1:7" ht="16">
      <c r="A643" s="2">
        <v>64</v>
      </c>
      <c r="B643" s="2">
        <v>5.42</v>
      </c>
      <c r="C643">
        <f t="shared" ref="C643:C706" si="50">A643-$J$2</f>
        <v>13.296999999999997</v>
      </c>
      <c r="D643">
        <f t="shared" ref="D643:D706" si="51">B643-$J$3</f>
        <v>-2.6242000000000019</v>
      </c>
      <c r="E643">
        <f t="shared" ref="E643:E706" si="52">C643*D643</f>
        <v>-34.893987400000015</v>
      </c>
      <c r="F643">
        <f t="shared" ref="F643:F706" si="53">C643^2</f>
        <v>176.81020899999993</v>
      </c>
      <c r="G643">
        <f t="shared" ref="G643:G706" si="54">D643^2</f>
        <v>6.8864256400000095</v>
      </c>
    </row>
    <row r="644" spans="1:7" ht="16">
      <c r="A644" s="2">
        <v>54</v>
      </c>
      <c r="B644" s="2">
        <v>6.8</v>
      </c>
      <c r="C644">
        <f t="shared" si="50"/>
        <v>3.296999999999997</v>
      </c>
      <c r="D644">
        <f t="shared" si="51"/>
        <v>-1.244200000000002</v>
      </c>
      <c r="E644">
        <f t="shared" si="52"/>
        <v>-4.1021274000000032</v>
      </c>
      <c r="F644">
        <f t="shared" si="53"/>
        <v>10.870208999999981</v>
      </c>
      <c r="G644">
        <f t="shared" si="54"/>
        <v>1.548033640000005</v>
      </c>
    </row>
    <row r="645" spans="1:7" ht="16">
      <c r="A645" s="2">
        <v>46</v>
      </c>
      <c r="B645" s="2">
        <v>5.16</v>
      </c>
      <c r="C645">
        <f t="shared" si="50"/>
        <v>-4.703000000000003</v>
      </c>
      <c r="D645">
        <f t="shared" si="51"/>
        <v>-2.8842000000000017</v>
      </c>
      <c r="E645">
        <f t="shared" si="52"/>
        <v>13.564392600000016</v>
      </c>
      <c r="F645">
        <f t="shared" si="53"/>
        <v>22.118209000000029</v>
      </c>
      <c r="G645">
        <f t="shared" si="54"/>
        <v>8.3186096400000089</v>
      </c>
    </row>
    <row r="646" spans="1:7" ht="16">
      <c r="A646" s="2">
        <v>37</v>
      </c>
      <c r="B646" s="2">
        <v>6.89</v>
      </c>
      <c r="C646">
        <f t="shared" si="50"/>
        <v>-13.703000000000003</v>
      </c>
      <c r="D646">
        <f t="shared" si="51"/>
        <v>-1.1542000000000021</v>
      </c>
      <c r="E646">
        <f t="shared" si="52"/>
        <v>15.816002600000033</v>
      </c>
      <c r="F646">
        <f t="shared" si="53"/>
        <v>187.77220900000009</v>
      </c>
      <c r="G646">
        <f t="shared" si="54"/>
        <v>1.3321776400000049</v>
      </c>
    </row>
    <row r="647" spans="1:7" ht="16">
      <c r="A647" s="2">
        <v>61</v>
      </c>
      <c r="B647" s="2">
        <v>8.61</v>
      </c>
      <c r="C647">
        <f t="shared" si="50"/>
        <v>10.296999999999997</v>
      </c>
      <c r="D647">
        <f t="shared" si="51"/>
        <v>0.56579999999999764</v>
      </c>
      <c r="E647">
        <f t="shared" si="52"/>
        <v>5.8260425999999743</v>
      </c>
      <c r="F647">
        <f t="shared" si="53"/>
        <v>106.02820899999993</v>
      </c>
      <c r="G647">
        <f t="shared" si="54"/>
        <v>0.32012963999999733</v>
      </c>
    </row>
    <row r="648" spans="1:7" ht="16">
      <c r="A648" s="2">
        <v>49</v>
      </c>
      <c r="B648" s="2">
        <v>8.2799999999999994</v>
      </c>
      <c r="C648">
        <f t="shared" si="50"/>
        <v>-1.703000000000003</v>
      </c>
      <c r="D648">
        <f t="shared" si="51"/>
        <v>0.23579999999999757</v>
      </c>
      <c r="E648">
        <f t="shared" si="52"/>
        <v>-0.40156739999999658</v>
      </c>
      <c r="F648">
        <f t="shared" si="53"/>
        <v>2.90020900000001</v>
      </c>
      <c r="G648">
        <f t="shared" si="54"/>
        <v>5.5601639999998856E-2</v>
      </c>
    </row>
    <row r="649" spans="1:7" ht="16">
      <c r="A649" s="2">
        <v>50</v>
      </c>
      <c r="B649" s="2">
        <v>8</v>
      </c>
      <c r="C649">
        <f t="shared" si="50"/>
        <v>-0.70300000000000296</v>
      </c>
      <c r="D649">
        <f t="shared" si="51"/>
        <v>-4.4200000000001793E-2</v>
      </c>
      <c r="E649">
        <f t="shared" si="52"/>
        <v>3.107260000000139E-2</v>
      </c>
      <c r="F649">
        <f t="shared" si="53"/>
        <v>0.49420900000000417</v>
      </c>
      <c r="G649">
        <f t="shared" si="54"/>
        <v>1.9536400000001587E-3</v>
      </c>
    </row>
    <row r="650" spans="1:7" ht="16">
      <c r="A650" s="2">
        <v>57</v>
      </c>
      <c r="B650" s="2">
        <v>11</v>
      </c>
      <c r="C650">
        <f t="shared" si="50"/>
        <v>6.296999999999997</v>
      </c>
      <c r="D650">
        <f t="shared" si="51"/>
        <v>2.9557999999999982</v>
      </c>
      <c r="E650">
        <f t="shared" si="52"/>
        <v>18.612672599999978</v>
      </c>
      <c r="F650">
        <f t="shared" si="53"/>
        <v>39.652208999999964</v>
      </c>
      <c r="G650">
        <f t="shared" si="54"/>
        <v>8.7367536399999892</v>
      </c>
    </row>
    <row r="651" spans="1:7" ht="16">
      <c r="A651" s="2">
        <v>44</v>
      </c>
      <c r="B651" s="2">
        <v>7.3</v>
      </c>
      <c r="C651">
        <f t="shared" si="50"/>
        <v>-6.703000000000003</v>
      </c>
      <c r="D651">
        <f t="shared" si="51"/>
        <v>-0.74420000000000197</v>
      </c>
      <c r="E651">
        <f t="shared" si="52"/>
        <v>4.988372600000015</v>
      </c>
      <c r="F651">
        <f t="shared" si="53"/>
        <v>44.93020900000004</v>
      </c>
      <c r="G651">
        <f t="shared" si="54"/>
        <v>0.5538336400000029</v>
      </c>
    </row>
    <row r="652" spans="1:7" ht="16">
      <c r="A652" s="2">
        <v>59</v>
      </c>
      <c r="B652" s="2">
        <v>10.050000000000001</v>
      </c>
      <c r="C652">
        <f t="shared" si="50"/>
        <v>8.296999999999997</v>
      </c>
      <c r="D652">
        <f t="shared" si="51"/>
        <v>2.0057999999999989</v>
      </c>
      <c r="E652">
        <f t="shared" si="52"/>
        <v>16.642122599999986</v>
      </c>
      <c r="F652">
        <f t="shared" si="53"/>
        <v>68.840208999999945</v>
      </c>
      <c r="G652">
        <f t="shared" si="54"/>
        <v>4.0232336399999955</v>
      </c>
    </row>
    <row r="653" spans="1:7" ht="16">
      <c r="A653" s="2">
        <v>52</v>
      </c>
      <c r="B653" s="2">
        <v>5.63</v>
      </c>
      <c r="C653">
        <f t="shared" si="50"/>
        <v>1.296999999999997</v>
      </c>
      <c r="D653">
        <f t="shared" si="51"/>
        <v>-2.4142000000000019</v>
      </c>
      <c r="E653">
        <f t="shared" si="52"/>
        <v>-3.1312173999999953</v>
      </c>
      <c r="F653">
        <f t="shared" si="53"/>
        <v>1.6822089999999923</v>
      </c>
      <c r="G653">
        <f t="shared" si="54"/>
        <v>5.8283616400000096</v>
      </c>
    </row>
    <row r="654" spans="1:7" ht="16">
      <c r="A654" s="2">
        <v>54</v>
      </c>
      <c r="B654" s="2">
        <v>10.210000000000001</v>
      </c>
      <c r="C654">
        <f t="shared" si="50"/>
        <v>3.296999999999997</v>
      </c>
      <c r="D654">
        <f t="shared" si="51"/>
        <v>2.1657999999999991</v>
      </c>
      <c r="E654">
        <f t="shared" si="52"/>
        <v>7.1406425999999907</v>
      </c>
      <c r="F654">
        <f t="shared" si="53"/>
        <v>10.870208999999981</v>
      </c>
      <c r="G654">
        <f t="shared" si="54"/>
        <v>4.690689639999996</v>
      </c>
    </row>
    <row r="655" spans="1:7" ht="16">
      <c r="A655" s="2">
        <v>45</v>
      </c>
      <c r="B655" s="2">
        <v>10.19</v>
      </c>
      <c r="C655">
        <f t="shared" si="50"/>
        <v>-5.703000000000003</v>
      </c>
      <c r="D655">
        <f t="shared" si="51"/>
        <v>2.1457999999999977</v>
      </c>
      <c r="E655">
        <f t="shared" si="52"/>
        <v>-12.237497399999993</v>
      </c>
      <c r="F655">
        <f t="shared" si="53"/>
        <v>32.524209000000035</v>
      </c>
      <c r="G655">
        <f t="shared" si="54"/>
        <v>4.6044576399999899</v>
      </c>
    </row>
    <row r="656" spans="1:7" ht="16">
      <c r="A656" s="2">
        <v>45</v>
      </c>
      <c r="B656" s="2">
        <v>10.97</v>
      </c>
      <c r="C656">
        <f t="shared" si="50"/>
        <v>-5.703000000000003</v>
      </c>
      <c r="D656">
        <f t="shared" si="51"/>
        <v>2.9257999999999988</v>
      </c>
      <c r="E656">
        <f t="shared" si="52"/>
        <v>-16.6858374</v>
      </c>
      <c r="F656">
        <f t="shared" si="53"/>
        <v>32.524209000000035</v>
      </c>
      <c r="G656">
        <f t="shared" si="54"/>
        <v>8.5603056399999939</v>
      </c>
    </row>
    <row r="657" spans="1:7" ht="16">
      <c r="A657" s="2">
        <v>72</v>
      </c>
      <c r="B657" s="2">
        <v>7.2</v>
      </c>
      <c r="C657">
        <f t="shared" si="50"/>
        <v>21.296999999999997</v>
      </c>
      <c r="D657">
        <f t="shared" si="51"/>
        <v>-0.84420000000000162</v>
      </c>
      <c r="E657">
        <f t="shared" si="52"/>
        <v>-17.978927400000032</v>
      </c>
      <c r="F657">
        <f t="shared" si="53"/>
        <v>453.56220899999988</v>
      </c>
      <c r="G657">
        <f t="shared" si="54"/>
        <v>0.71267364000000277</v>
      </c>
    </row>
    <row r="658" spans="1:7" ht="16">
      <c r="A658" s="2">
        <v>62</v>
      </c>
      <c r="B658" s="2">
        <v>5.84</v>
      </c>
      <c r="C658">
        <f t="shared" si="50"/>
        <v>11.296999999999997</v>
      </c>
      <c r="D658">
        <f t="shared" si="51"/>
        <v>-2.2042000000000019</v>
      </c>
      <c r="E658">
        <f t="shared" si="52"/>
        <v>-24.900847400000014</v>
      </c>
      <c r="F658">
        <f t="shared" si="53"/>
        <v>127.62220899999993</v>
      </c>
      <c r="G658">
        <f t="shared" si="54"/>
        <v>4.8584976400000084</v>
      </c>
    </row>
    <row r="659" spans="1:7" ht="16">
      <c r="A659" s="2">
        <v>54</v>
      </c>
      <c r="B659" s="2">
        <v>9.4700000000000006</v>
      </c>
      <c r="C659">
        <f t="shared" si="50"/>
        <v>3.296999999999997</v>
      </c>
      <c r="D659">
        <f t="shared" si="51"/>
        <v>1.4257999999999988</v>
      </c>
      <c r="E659">
        <f t="shared" si="52"/>
        <v>4.7008625999999918</v>
      </c>
      <c r="F659">
        <f t="shared" si="53"/>
        <v>10.870208999999981</v>
      </c>
      <c r="G659">
        <f t="shared" si="54"/>
        <v>2.0329056399999965</v>
      </c>
    </row>
    <row r="660" spans="1:7" ht="16">
      <c r="A660" s="2">
        <v>47</v>
      </c>
      <c r="B660" s="2">
        <v>7.17</v>
      </c>
      <c r="C660">
        <f t="shared" si="50"/>
        <v>-3.703000000000003</v>
      </c>
      <c r="D660">
        <f t="shared" si="51"/>
        <v>-0.87420000000000186</v>
      </c>
      <c r="E660">
        <f t="shared" si="52"/>
        <v>3.2371626000000093</v>
      </c>
      <c r="F660">
        <f t="shared" si="53"/>
        <v>13.712209000000023</v>
      </c>
      <c r="G660">
        <f t="shared" si="54"/>
        <v>0.76422564000000326</v>
      </c>
    </row>
    <row r="661" spans="1:7" ht="16">
      <c r="A661" s="2">
        <v>42</v>
      </c>
      <c r="B661" s="2">
        <v>9.27</v>
      </c>
      <c r="C661">
        <f t="shared" si="50"/>
        <v>-8.703000000000003</v>
      </c>
      <c r="D661">
        <f t="shared" si="51"/>
        <v>1.2257999999999978</v>
      </c>
      <c r="E661">
        <f t="shared" si="52"/>
        <v>-10.668137399999985</v>
      </c>
      <c r="F661">
        <f t="shared" si="53"/>
        <v>75.742209000000045</v>
      </c>
      <c r="G661">
        <f t="shared" si="54"/>
        <v>1.5025856399999946</v>
      </c>
    </row>
    <row r="662" spans="1:7" ht="16">
      <c r="A662" s="2">
        <v>63</v>
      </c>
      <c r="B662" s="2">
        <v>10.5</v>
      </c>
      <c r="C662">
        <f t="shared" si="50"/>
        <v>12.296999999999997</v>
      </c>
      <c r="D662">
        <f t="shared" si="51"/>
        <v>2.4557999999999982</v>
      </c>
      <c r="E662">
        <f t="shared" si="52"/>
        <v>30.198972599999969</v>
      </c>
      <c r="F662">
        <f t="shared" si="53"/>
        <v>151.21620899999994</v>
      </c>
      <c r="G662">
        <f t="shared" si="54"/>
        <v>6.030953639999991</v>
      </c>
    </row>
    <row r="663" spans="1:7" ht="16">
      <c r="A663" s="2">
        <v>55</v>
      </c>
      <c r="B663" s="2">
        <v>7.76</v>
      </c>
      <c r="C663">
        <f t="shared" si="50"/>
        <v>4.296999999999997</v>
      </c>
      <c r="D663">
        <f t="shared" si="51"/>
        <v>-0.28420000000000201</v>
      </c>
      <c r="E663">
        <f t="shared" si="52"/>
        <v>-1.2212074000000077</v>
      </c>
      <c r="F663">
        <f t="shared" si="53"/>
        <v>18.464208999999975</v>
      </c>
      <c r="G663">
        <f t="shared" si="54"/>
        <v>8.0769640000001142E-2</v>
      </c>
    </row>
    <row r="664" spans="1:7" ht="16">
      <c r="A664" s="2">
        <v>48</v>
      </c>
      <c r="B664" s="2">
        <v>8.1999999999999993</v>
      </c>
      <c r="C664">
        <f t="shared" si="50"/>
        <v>-2.703000000000003</v>
      </c>
      <c r="D664">
        <f t="shared" si="51"/>
        <v>0.1557999999999975</v>
      </c>
      <c r="E664">
        <f t="shared" si="52"/>
        <v>-0.42112739999999371</v>
      </c>
      <c r="F664">
        <f t="shared" si="53"/>
        <v>7.3062090000000159</v>
      </c>
      <c r="G664">
        <f t="shared" si="54"/>
        <v>2.4273639999999218E-2</v>
      </c>
    </row>
    <row r="665" spans="1:7" ht="16">
      <c r="A665" s="2">
        <v>48</v>
      </c>
      <c r="B665" s="2">
        <v>10.42</v>
      </c>
      <c r="C665">
        <f t="shared" si="50"/>
        <v>-2.703000000000003</v>
      </c>
      <c r="D665">
        <f t="shared" si="51"/>
        <v>2.3757999999999981</v>
      </c>
      <c r="E665">
        <f t="shared" si="52"/>
        <v>-6.4217874000000021</v>
      </c>
      <c r="F665">
        <f t="shared" si="53"/>
        <v>7.3062090000000159</v>
      </c>
      <c r="G665">
        <f t="shared" si="54"/>
        <v>5.6444256399999908</v>
      </c>
    </row>
    <row r="666" spans="1:7" ht="16">
      <c r="A666" s="2">
        <v>45</v>
      </c>
      <c r="B666" s="2">
        <v>5.79</v>
      </c>
      <c r="C666">
        <f t="shared" si="50"/>
        <v>-5.703000000000003</v>
      </c>
      <c r="D666">
        <f t="shared" si="51"/>
        <v>-2.2542000000000018</v>
      </c>
      <c r="E666">
        <f t="shared" si="52"/>
        <v>12.855702600000017</v>
      </c>
      <c r="F666">
        <f t="shared" si="53"/>
        <v>32.524209000000035</v>
      </c>
      <c r="G666">
        <f t="shared" si="54"/>
        <v>5.0814176400000077</v>
      </c>
    </row>
    <row r="667" spans="1:7" ht="16">
      <c r="A667" s="2">
        <v>53</v>
      </c>
      <c r="B667" s="2">
        <v>5.67</v>
      </c>
      <c r="C667">
        <f t="shared" si="50"/>
        <v>2.296999999999997</v>
      </c>
      <c r="D667">
        <f t="shared" si="51"/>
        <v>-2.3742000000000019</v>
      </c>
      <c r="E667">
        <f t="shared" si="52"/>
        <v>-5.4535373999999974</v>
      </c>
      <c r="F667">
        <f t="shared" si="53"/>
        <v>5.2762089999999864</v>
      </c>
      <c r="G667">
        <f t="shared" si="54"/>
        <v>5.6368256400000085</v>
      </c>
    </row>
    <row r="668" spans="1:7" ht="16">
      <c r="A668" s="2">
        <v>61</v>
      </c>
      <c r="B668" s="2">
        <v>8.51</v>
      </c>
      <c r="C668">
        <f t="shared" si="50"/>
        <v>10.296999999999997</v>
      </c>
      <c r="D668">
        <f t="shared" si="51"/>
        <v>0.46579999999999799</v>
      </c>
      <c r="E668">
        <f t="shared" si="52"/>
        <v>4.7963425999999778</v>
      </c>
      <c r="F668">
        <f t="shared" si="53"/>
        <v>106.02820899999993</v>
      </c>
      <c r="G668">
        <f t="shared" si="54"/>
        <v>0.21696963999999813</v>
      </c>
    </row>
    <row r="669" spans="1:7" ht="16">
      <c r="A669" s="2">
        <v>65</v>
      </c>
      <c r="B669" s="2">
        <v>6.38</v>
      </c>
      <c r="C669">
        <f t="shared" si="50"/>
        <v>14.296999999999997</v>
      </c>
      <c r="D669">
        <f t="shared" si="51"/>
        <v>-1.6642000000000019</v>
      </c>
      <c r="E669">
        <f t="shared" si="52"/>
        <v>-23.793067400000023</v>
      </c>
      <c r="F669">
        <f t="shared" si="53"/>
        <v>204.40420899999992</v>
      </c>
      <c r="G669">
        <f t="shared" si="54"/>
        <v>2.7695616400000063</v>
      </c>
    </row>
    <row r="670" spans="1:7" ht="16">
      <c r="A670" s="2">
        <v>29</v>
      </c>
      <c r="B670" s="2">
        <v>7.74</v>
      </c>
      <c r="C670">
        <f t="shared" si="50"/>
        <v>-21.703000000000003</v>
      </c>
      <c r="D670">
        <f t="shared" si="51"/>
        <v>-0.30420000000000158</v>
      </c>
      <c r="E670">
        <f t="shared" si="52"/>
        <v>6.602052600000035</v>
      </c>
      <c r="F670">
        <f t="shared" si="53"/>
        <v>471.02020900000014</v>
      </c>
      <c r="G670">
        <f t="shared" si="54"/>
        <v>9.2537640000000962E-2</v>
      </c>
    </row>
    <row r="671" spans="1:7" ht="16">
      <c r="A671" s="2">
        <v>49</v>
      </c>
      <c r="B671" s="2">
        <v>4.6100000000000003</v>
      </c>
      <c r="C671">
        <f t="shared" si="50"/>
        <v>-1.703000000000003</v>
      </c>
      <c r="D671">
        <f t="shared" si="51"/>
        <v>-3.4342000000000015</v>
      </c>
      <c r="E671">
        <f t="shared" si="52"/>
        <v>5.8484426000000127</v>
      </c>
      <c r="F671">
        <f t="shared" si="53"/>
        <v>2.90020900000001</v>
      </c>
      <c r="G671">
        <f t="shared" si="54"/>
        <v>11.793729640000009</v>
      </c>
    </row>
    <row r="672" spans="1:7" ht="16">
      <c r="A672" s="2">
        <v>41</v>
      </c>
      <c r="B672" s="2">
        <v>6.7</v>
      </c>
      <c r="C672">
        <f t="shared" si="50"/>
        <v>-9.703000000000003</v>
      </c>
      <c r="D672">
        <f t="shared" si="51"/>
        <v>-1.3442000000000016</v>
      </c>
      <c r="E672">
        <f t="shared" si="52"/>
        <v>13.042772600000019</v>
      </c>
      <c r="F672">
        <f t="shared" si="53"/>
        <v>94.148209000000051</v>
      </c>
      <c r="G672">
        <f t="shared" si="54"/>
        <v>1.8068736400000043</v>
      </c>
    </row>
    <row r="673" spans="1:7" ht="16">
      <c r="A673" s="2">
        <v>27</v>
      </c>
      <c r="B673" s="2">
        <v>9.7200000000000006</v>
      </c>
      <c r="C673">
        <f t="shared" si="50"/>
        <v>-23.703000000000003</v>
      </c>
      <c r="D673">
        <f t="shared" si="51"/>
        <v>1.6757999999999988</v>
      </c>
      <c r="E673">
        <f t="shared" si="52"/>
        <v>-39.72148739999998</v>
      </c>
      <c r="F673">
        <f t="shared" si="53"/>
        <v>561.83220900000015</v>
      </c>
      <c r="G673">
        <f t="shared" si="54"/>
        <v>2.8083056399999959</v>
      </c>
    </row>
    <row r="674" spans="1:7" ht="16">
      <c r="A674" s="2">
        <v>61</v>
      </c>
      <c r="B674" s="2">
        <v>6.26</v>
      </c>
      <c r="C674">
        <f t="shared" si="50"/>
        <v>10.296999999999997</v>
      </c>
      <c r="D674">
        <f t="shared" si="51"/>
        <v>-1.784200000000002</v>
      </c>
      <c r="E674">
        <f t="shared" si="52"/>
        <v>-18.371907400000016</v>
      </c>
      <c r="F674">
        <f t="shared" si="53"/>
        <v>106.02820899999993</v>
      </c>
      <c r="G674">
        <f t="shared" si="54"/>
        <v>3.1833696400000071</v>
      </c>
    </row>
    <row r="675" spans="1:7" ht="16">
      <c r="A675" s="2">
        <v>31</v>
      </c>
      <c r="B675" s="2">
        <v>7.72</v>
      </c>
      <c r="C675">
        <f t="shared" si="50"/>
        <v>-19.703000000000003</v>
      </c>
      <c r="D675">
        <f t="shared" si="51"/>
        <v>-0.32420000000000204</v>
      </c>
      <c r="E675">
        <f t="shared" si="52"/>
        <v>6.3877126000000413</v>
      </c>
      <c r="F675">
        <f t="shared" si="53"/>
        <v>388.20820900000012</v>
      </c>
      <c r="G675">
        <f t="shared" si="54"/>
        <v>0.10510564000000132</v>
      </c>
    </row>
    <row r="676" spans="1:7" ht="16">
      <c r="A676" s="2">
        <v>43</v>
      </c>
      <c r="B676" s="2">
        <v>11.59</v>
      </c>
      <c r="C676">
        <f t="shared" si="50"/>
        <v>-7.703000000000003</v>
      </c>
      <c r="D676">
        <f t="shared" si="51"/>
        <v>3.5457999999999981</v>
      </c>
      <c r="E676">
        <f t="shared" si="52"/>
        <v>-27.313297399999996</v>
      </c>
      <c r="F676">
        <f t="shared" si="53"/>
        <v>59.336209000000046</v>
      </c>
      <c r="G676">
        <f t="shared" si="54"/>
        <v>12.572697639999987</v>
      </c>
    </row>
    <row r="677" spans="1:7" ht="16">
      <c r="A677" s="2">
        <v>44</v>
      </c>
      <c r="B677" s="2">
        <v>10.32</v>
      </c>
      <c r="C677">
        <f t="shared" si="50"/>
        <v>-6.703000000000003</v>
      </c>
      <c r="D677">
        <f t="shared" si="51"/>
        <v>2.2757999999999985</v>
      </c>
      <c r="E677">
        <f t="shared" si="52"/>
        <v>-15.254687399999996</v>
      </c>
      <c r="F677">
        <f t="shared" si="53"/>
        <v>44.93020900000004</v>
      </c>
      <c r="G677">
        <f t="shared" si="54"/>
        <v>5.1792656399999935</v>
      </c>
    </row>
    <row r="678" spans="1:7" ht="16">
      <c r="A678" s="2">
        <v>43</v>
      </c>
      <c r="B678" s="2">
        <v>4.22</v>
      </c>
      <c r="C678">
        <f t="shared" si="50"/>
        <v>-7.703000000000003</v>
      </c>
      <c r="D678">
        <f t="shared" si="51"/>
        <v>-3.824200000000002</v>
      </c>
      <c r="E678">
        <f t="shared" si="52"/>
        <v>29.457812600000025</v>
      </c>
      <c r="F678">
        <f t="shared" si="53"/>
        <v>59.336209000000046</v>
      </c>
      <c r="G678">
        <f t="shared" si="54"/>
        <v>14.624505640000015</v>
      </c>
    </row>
    <row r="679" spans="1:7" ht="16">
      <c r="A679" s="2">
        <v>47</v>
      </c>
      <c r="B679" s="2">
        <v>6.7</v>
      </c>
      <c r="C679">
        <f t="shared" si="50"/>
        <v>-3.703000000000003</v>
      </c>
      <c r="D679">
        <f t="shared" si="51"/>
        <v>-1.3442000000000016</v>
      </c>
      <c r="E679">
        <f t="shared" si="52"/>
        <v>4.97757260000001</v>
      </c>
      <c r="F679">
        <f t="shared" si="53"/>
        <v>13.712209000000023</v>
      </c>
      <c r="G679">
        <f t="shared" si="54"/>
        <v>1.8068736400000043</v>
      </c>
    </row>
    <row r="680" spans="1:7" ht="16">
      <c r="A680" s="2">
        <v>59</v>
      </c>
      <c r="B680" s="2">
        <v>8.51</v>
      </c>
      <c r="C680">
        <f t="shared" si="50"/>
        <v>8.296999999999997</v>
      </c>
      <c r="D680">
        <f t="shared" si="51"/>
        <v>0.46579999999999799</v>
      </c>
      <c r="E680">
        <f t="shared" si="52"/>
        <v>3.8647425999999818</v>
      </c>
      <c r="F680">
        <f t="shared" si="53"/>
        <v>68.840208999999945</v>
      </c>
      <c r="G680">
        <f t="shared" si="54"/>
        <v>0.21696963999999813</v>
      </c>
    </row>
    <row r="681" spans="1:7" ht="16">
      <c r="A681" s="2">
        <v>56</v>
      </c>
      <c r="B681" s="2">
        <v>10.7</v>
      </c>
      <c r="C681">
        <f t="shared" si="50"/>
        <v>5.296999999999997</v>
      </c>
      <c r="D681">
        <f t="shared" si="51"/>
        <v>2.6557999999999975</v>
      </c>
      <c r="E681">
        <f t="shared" si="52"/>
        <v>14.067772599999978</v>
      </c>
      <c r="F681">
        <f t="shared" si="53"/>
        <v>28.05820899999997</v>
      </c>
      <c r="G681">
        <f t="shared" si="54"/>
        <v>7.0532736399999871</v>
      </c>
    </row>
    <row r="682" spans="1:7" ht="16">
      <c r="A682" s="2">
        <v>61</v>
      </c>
      <c r="B682" s="2">
        <v>8.16</v>
      </c>
      <c r="C682">
        <f t="shared" si="50"/>
        <v>10.296999999999997</v>
      </c>
      <c r="D682">
        <f t="shared" si="51"/>
        <v>0.11579999999999835</v>
      </c>
      <c r="E682">
        <f t="shared" si="52"/>
        <v>1.1923925999999827</v>
      </c>
      <c r="F682">
        <f t="shared" si="53"/>
        <v>106.02820899999993</v>
      </c>
      <c r="G682">
        <f t="shared" si="54"/>
        <v>1.3409639999999617E-2</v>
      </c>
    </row>
    <row r="683" spans="1:7" ht="16">
      <c r="A683" s="2">
        <v>47</v>
      </c>
      <c r="B683" s="2">
        <v>9.93</v>
      </c>
      <c r="C683">
        <f t="shared" si="50"/>
        <v>-3.703000000000003</v>
      </c>
      <c r="D683">
        <f t="shared" si="51"/>
        <v>1.8857999999999979</v>
      </c>
      <c r="E683">
        <f t="shared" si="52"/>
        <v>-6.9831173999999976</v>
      </c>
      <c r="F683">
        <f t="shared" si="53"/>
        <v>13.712209000000023</v>
      </c>
      <c r="G683">
        <f t="shared" si="54"/>
        <v>3.5562416399999921</v>
      </c>
    </row>
    <row r="684" spans="1:7" ht="16">
      <c r="A684" s="2">
        <v>66</v>
      </c>
      <c r="B684" s="2">
        <v>9.7100000000000009</v>
      </c>
      <c r="C684">
        <f t="shared" si="50"/>
        <v>15.296999999999997</v>
      </c>
      <c r="D684">
        <f t="shared" si="51"/>
        <v>1.6657999999999991</v>
      </c>
      <c r="E684">
        <f t="shared" si="52"/>
        <v>25.481742599999979</v>
      </c>
      <c r="F684">
        <f t="shared" si="53"/>
        <v>233.99820899999992</v>
      </c>
      <c r="G684">
        <f t="shared" si="54"/>
        <v>2.7748896399999969</v>
      </c>
    </row>
    <row r="685" spans="1:7" ht="16">
      <c r="A685" s="2">
        <v>49</v>
      </c>
      <c r="B685" s="2">
        <v>8.7899999999999991</v>
      </c>
      <c r="C685">
        <f t="shared" si="50"/>
        <v>-1.703000000000003</v>
      </c>
      <c r="D685">
        <f t="shared" si="51"/>
        <v>0.74579999999999735</v>
      </c>
      <c r="E685">
        <f t="shared" si="52"/>
        <v>-1.2700973999999976</v>
      </c>
      <c r="F685">
        <f t="shared" si="53"/>
        <v>2.90020900000001</v>
      </c>
      <c r="G685">
        <f t="shared" si="54"/>
        <v>0.55621763999999607</v>
      </c>
    </row>
    <row r="686" spans="1:7" ht="16">
      <c r="A686" s="2">
        <v>58</v>
      </c>
      <c r="B686" s="2">
        <v>9.64</v>
      </c>
      <c r="C686">
        <f t="shared" si="50"/>
        <v>7.296999999999997</v>
      </c>
      <c r="D686">
        <f t="shared" si="51"/>
        <v>1.5957999999999988</v>
      </c>
      <c r="E686">
        <f t="shared" si="52"/>
        <v>11.644552599999987</v>
      </c>
      <c r="F686">
        <f t="shared" si="53"/>
        <v>53.246208999999958</v>
      </c>
      <c r="G686">
        <f t="shared" si="54"/>
        <v>2.5465776399999962</v>
      </c>
    </row>
    <row r="687" spans="1:7" ht="16">
      <c r="A687" s="2">
        <v>45</v>
      </c>
      <c r="B687" s="2">
        <v>7.17</v>
      </c>
      <c r="C687">
        <f t="shared" si="50"/>
        <v>-5.703000000000003</v>
      </c>
      <c r="D687">
        <f t="shared" si="51"/>
        <v>-0.87420000000000186</v>
      </c>
      <c r="E687">
        <f t="shared" si="52"/>
        <v>4.9855626000000131</v>
      </c>
      <c r="F687">
        <f t="shared" si="53"/>
        <v>32.524209000000035</v>
      </c>
      <c r="G687">
        <f t="shared" si="54"/>
        <v>0.76422564000000326</v>
      </c>
    </row>
    <row r="688" spans="1:7" ht="16">
      <c r="A688" s="2">
        <v>33</v>
      </c>
      <c r="B688" s="2">
        <v>6.44</v>
      </c>
      <c r="C688">
        <f t="shared" si="50"/>
        <v>-17.703000000000003</v>
      </c>
      <c r="D688">
        <f t="shared" si="51"/>
        <v>-1.6042000000000014</v>
      </c>
      <c r="E688">
        <f t="shared" si="52"/>
        <v>28.399152600000029</v>
      </c>
      <c r="F688">
        <f t="shared" si="53"/>
        <v>313.39620900000011</v>
      </c>
      <c r="G688">
        <f t="shared" si="54"/>
        <v>2.5734576400000044</v>
      </c>
    </row>
    <row r="689" spans="1:7" ht="16">
      <c r="A689" s="2">
        <v>46</v>
      </c>
      <c r="B689" s="2">
        <v>8.64</v>
      </c>
      <c r="C689">
        <f t="shared" si="50"/>
        <v>-4.703000000000003</v>
      </c>
      <c r="D689">
        <f t="shared" si="51"/>
        <v>0.59579999999999878</v>
      </c>
      <c r="E689">
        <f t="shared" si="52"/>
        <v>-2.8020473999999962</v>
      </c>
      <c r="F689">
        <f t="shared" si="53"/>
        <v>22.118209000000029</v>
      </c>
      <c r="G689">
        <f t="shared" si="54"/>
        <v>0.35497763999999854</v>
      </c>
    </row>
    <row r="690" spans="1:7" ht="16">
      <c r="A690" s="2">
        <v>35</v>
      </c>
      <c r="B690" s="2">
        <v>8.1999999999999993</v>
      </c>
      <c r="C690">
        <f t="shared" si="50"/>
        <v>-15.703000000000003</v>
      </c>
      <c r="D690">
        <f t="shared" si="51"/>
        <v>0.1557999999999975</v>
      </c>
      <c r="E690">
        <f t="shared" si="52"/>
        <v>-2.4465273999999613</v>
      </c>
      <c r="F690">
        <f t="shared" si="53"/>
        <v>246.5842090000001</v>
      </c>
      <c r="G690">
        <f t="shared" si="54"/>
        <v>2.4273639999999218E-2</v>
      </c>
    </row>
    <row r="691" spans="1:7" ht="16">
      <c r="A691" s="2">
        <v>51</v>
      </c>
      <c r="B691" s="2">
        <v>8.42</v>
      </c>
      <c r="C691">
        <f t="shared" si="50"/>
        <v>0.29699999999999704</v>
      </c>
      <c r="D691">
        <f t="shared" si="51"/>
        <v>0.37579999999999814</v>
      </c>
      <c r="E691">
        <f t="shared" si="52"/>
        <v>0.11161259999999834</v>
      </c>
      <c r="F691">
        <f t="shared" si="53"/>
        <v>8.8208999999998247E-2</v>
      </c>
      <c r="G691">
        <f t="shared" si="54"/>
        <v>0.1412256399999986</v>
      </c>
    </row>
    <row r="692" spans="1:7" ht="16">
      <c r="A692" s="2">
        <v>50</v>
      </c>
      <c r="B692" s="2">
        <v>10.33</v>
      </c>
      <c r="C692">
        <f t="shared" si="50"/>
        <v>-0.70300000000000296</v>
      </c>
      <c r="D692">
        <f t="shared" si="51"/>
        <v>2.2857999999999983</v>
      </c>
      <c r="E692">
        <f t="shared" si="52"/>
        <v>-1.6069174000000055</v>
      </c>
      <c r="F692">
        <f t="shared" si="53"/>
        <v>0.49420900000000417</v>
      </c>
      <c r="G692">
        <f t="shared" si="54"/>
        <v>5.2248816399999924</v>
      </c>
    </row>
    <row r="693" spans="1:7" ht="16">
      <c r="A693" s="2">
        <v>44</v>
      </c>
      <c r="B693" s="2">
        <v>9.24</v>
      </c>
      <c r="C693">
        <f t="shared" si="50"/>
        <v>-6.703000000000003</v>
      </c>
      <c r="D693">
        <f t="shared" si="51"/>
        <v>1.1957999999999984</v>
      </c>
      <c r="E693">
        <f t="shared" si="52"/>
        <v>-8.0154473999999922</v>
      </c>
      <c r="F693">
        <f t="shared" si="53"/>
        <v>44.93020900000004</v>
      </c>
      <c r="G693">
        <f t="shared" si="54"/>
        <v>1.4299376399999961</v>
      </c>
    </row>
    <row r="694" spans="1:7" ht="16">
      <c r="A694" s="2">
        <v>47</v>
      </c>
      <c r="B694" s="2">
        <v>9.6</v>
      </c>
      <c r="C694">
        <f t="shared" si="50"/>
        <v>-3.703000000000003</v>
      </c>
      <c r="D694">
        <f t="shared" si="51"/>
        <v>1.5557999999999979</v>
      </c>
      <c r="E694">
        <f t="shared" si="52"/>
        <v>-5.7611273999999968</v>
      </c>
      <c r="F694">
        <f t="shared" si="53"/>
        <v>13.712209000000023</v>
      </c>
      <c r="G694">
        <f t="shared" si="54"/>
        <v>2.4205136399999931</v>
      </c>
    </row>
    <row r="695" spans="1:7" ht="16">
      <c r="A695" s="2">
        <v>41</v>
      </c>
      <c r="B695" s="2">
        <v>6.29</v>
      </c>
      <c r="C695">
        <f t="shared" si="50"/>
        <v>-9.703000000000003</v>
      </c>
      <c r="D695">
        <f t="shared" si="51"/>
        <v>-1.7542000000000018</v>
      </c>
      <c r="E695">
        <f t="shared" si="52"/>
        <v>17.021002600000021</v>
      </c>
      <c r="F695">
        <f t="shared" si="53"/>
        <v>94.148209000000051</v>
      </c>
      <c r="G695">
        <f t="shared" si="54"/>
        <v>3.077217640000006</v>
      </c>
    </row>
    <row r="696" spans="1:7" ht="16">
      <c r="A696" s="2">
        <v>56</v>
      </c>
      <c r="B696" s="2">
        <v>6.3</v>
      </c>
      <c r="C696">
        <f t="shared" si="50"/>
        <v>5.296999999999997</v>
      </c>
      <c r="D696">
        <f t="shared" si="51"/>
        <v>-1.744200000000002</v>
      </c>
      <c r="E696">
        <f t="shared" si="52"/>
        <v>-9.2390274000000048</v>
      </c>
      <c r="F696">
        <f t="shared" si="53"/>
        <v>28.05820899999997</v>
      </c>
      <c r="G696">
        <f t="shared" si="54"/>
        <v>3.0422336400000067</v>
      </c>
    </row>
    <row r="697" spans="1:7" ht="16">
      <c r="A697" s="2">
        <v>50</v>
      </c>
      <c r="B697" s="2">
        <v>7.02</v>
      </c>
      <c r="C697">
        <f t="shared" si="50"/>
        <v>-0.70300000000000296</v>
      </c>
      <c r="D697">
        <f t="shared" si="51"/>
        <v>-1.0242000000000022</v>
      </c>
      <c r="E697">
        <f t="shared" si="52"/>
        <v>0.72001260000000455</v>
      </c>
      <c r="F697">
        <f t="shared" si="53"/>
        <v>0.49420900000000417</v>
      </c>
      <c r="G697">
        <f t="shared" si="54"/>
        <v>1.0489856400000046</v>
      </c>
    </row>
    <row r="698" spans="1:7" ht="16">
      <c r="A698" s="2">
        <v>60</v>
      </c>
      <c r="B698" s="2">
        <v>11.8</v>
      </c>
      <c r="C698">
        <f t="shared" si="50"/>
        <v>9.296999999999997</v>
      </c>
      <c r="D698">
        <f t="shared" si="51"/>
        <v>3.7557999999999989</v>
      </c>
      <c r="E698">
        <f t="shared" si="52"/>
        <v>34.917672599999982</v>
      </c>
      <c r="F698">
        <f t="shared" si="53"/>
        <v>86.434208999999939</v>
      </c>
      <c r="G698">
        <f t="shared" si="54"/>
        <v>14.106033639999993</v>
      </c>
    </row>
    <row r="699" spans="1:7" ht="16">
      <c r="A699" s="2">
        <v>56</v>
      </c>
      <c r="B699" s="2">
        <v>4.9400000000000004</v>
      </c>
      <c r="C699">
        <f t="shared" si="50"/>
        <v>5.296999999999997</v>
      </c>
      <c r="D699">
        <f t="shared" si="51"/>
        <v>-3.1042000000000014</v>
      </c>
      <c r="E699">
        <f t="shared" si="52"/>
        <v>-16.442947399999998</v>
      </c>
      <c r="F699">
        <f t="shared" si="53"/>
        <v>28.05820899999997</v>
      </c>
      <c r="G699">
        <f t="shared" si="54"/>
        <v>9.6360576400000095</v>
      </c>
    </row>
    <row r="700" spans="1:7" ht="16">
      <c r="A700" s="2">
        <v>55</v>
      </c>
      <c r="B700" s="2">
        <v>4.57</v>
      </c>
      <c r="C700">
        <f t="shared" si="50"/>
        <v>4.296999999999997</v>
      </c>
      <c r="D700">
        <f t="shared" si="51"/>
        <v>-3.4742000000000015</v>
      </c>
      <c r="E700">
        <f t="shared" si="52"/>
        <v>-14.928637399999996</v>
      </c>
      <c r="F700">
        <f t="shared" si="53"/>
        <v>18.464208999999975</v>
      </c>
      <c r="G700">
        <f t="shared" si="54"/>
        <v>12.07006564000001</v>
      </c>
    </row>
    <row r="701" spans="1:7" ht="16">
      <c r="A701" s="2">
        <v>47</v>
      </c>
      <c r="B701" s="2">
        <v>11.02</v>
      </c>
      <c r="C701">
        <f t="shared" si="50"/>
        <v>-3.703000000000003</v>
      </c>
      <c r="D701">
        <f t="shared" si="51"/>
        <v>2.9757999999999978</v>
      </c>
      <c r="E701">
        <f t="shared" si="52"/>
        <v>-11.019387400000001</v>
      </c>
      <c r="F701">
        <f t="shared" si="53"/>
        <v>13.712209000000023</v>
      </c>
      <c r="G701">
        <f t="shared" si="54"/>
        <v>8.8553856399999873</v>
      </c>
    </row>
    <row r="702" spans="1:7" ht="16">
      <c r="A702" s="2">
        <v>58</v>
      </c>
      <c r="B702" s="2">
        <v>6.76</v>
      </c>
      <c r="C702">
        <f t="shared" si="50"/>
        <v>7.296999999999997</v>
      </c>
      <c r="D702">
        <f t="shared" si="51"/>
        <v>-1.284200000000002</v>
      </c>
      <c r="E702">
        <f t="shared" si="52"/>
        <v>-9.370807400000011</v>
      </c>
      <c r="F702">
        <f t="shared" si="53"/>
        <v>53.246208999999958</v>
      </c>
      <c r="G702">
        <f t="shared" si="54"/>
        <v>1.6491696400000051</v>
      </c>
    </row>
    <row r="703" spans="1:7" ht="16">
      <c r="A703" s="2">
        <v>68</v>
      </c>
      <c r="B703" s="2">
        <v>5.97</v>
      </c>
      <c r="C703">
        <f t="shared" si="50"/>
        <v>17.296999999999997</v>
      </c>
      <c r="D703">
        <f t="shared" si="51"/>
        <v>-2.074200000000002</v>
      </c>
      <c r="E703">
        <f t="shared" si="52"/>
        <v>-35.877437400000026</v>
      </c>
      <c r="F703">
        <f t="shared" si="53"/>
        <v>299.18620899999991</v>
      </c>
      <c r="G703">
        <f t="shared" si="54"/>
        <v>4.3023056400000081</v>
      </c>
    </row>
    <row r="704" spans="1:7" ht="16">
      <c r="A704" s="2">
        <v>64</v>
      </c>
      <c r="B704" s="2">
        <v>8.0299999999999994</v>
      </c>
      <c r="C704">
        <f t="shared" si="50"/>
        <v>13.296999999999997</v>
      </c>
      <c r="D704">
        <f t="shared" si="51"/>
        <v>-1.4200000000002433E-2</v>
      </c>
      <c r="E704">
        <f t="shared" si="52"/>
        <v>-0.1888174000000323</v>
      </c>
      <c r="F704">
        <f t="shared" si="53"/>
        <v>176.81020899999993</v>
      </c>
      <c r="G704">
        <f t="shared" si="54"/>
        <v>2.0164000000006909E-4</v>
      </c>
    </row>
    <row r="705" spans="1:7" ht="16">
      <c r="A705" s="2">
        <v>51</v>
      </c>
      <c r="B705" s="2">
        <v>6.48</v>
      </c>
      <c r="C705">
        <f t="shared" si="50"/>
        <v>0.29699999999999704</v>
      </c>
      <c r="D705">
        <f t="shared" si="51"/>
        <v>-1.5642000000000014</v>
      </c>
      <c r="E705">
        <f t="shared" si="52"/>
        <v>-0.4645673999999958</v>
      </c>
      <c r="F705">
        <f t="shared" si="53"/>
        <v>8.8208999999998247E-2</v>
      </c>
      <c r="G705">
        <f t="shared" si="54"/>
        <v>2.4467216400000042</v>
      </c>
    </row>
    <row r="706" spans="1:7" ht="16">
      <c r="A706" s="2">
        <v>46</v>
      </c>
      <c r="B706" s="2">
        <v>8.74</v>
      </c>
      <c r="C706">
        <f t="shared" si="50"/>
        <v>-4.703000000000003</v>
      </c>
      <c r="D706">
        <f t="shared" si="51"/>
        <v>0.69579999999999842</v>
      </c>
      <c r="E706">
        <f t="shared" si="52"/>
        <v>-3.2723473999999948</v>
      </c>
      <c r="F706">
        <f t="shared" si="53"/>
        <v>22.118209000000029</v>
      </c>
      <c r="G706">
        <f t="shared" si="54"/>
        <v>0.48413763999999782</v>
      </c>
    </row>
    <row r="707" spans="1:7" ht="16">
      <c r="A707" s="2">
        <v>68</v>
      </c>
      <c r="B707" s="2">
        <v>8.57</v>
      </c>
      <c r="C707">
        <f t="shared" ref="C707:C770" si="55">A707-$J$2</f>
        <v>17.296999999999997</v>
      </c>
      <c r="D707">
        <f t="shared" ref="D707:D770" si="56">B707-$J$3</f>
        <v>0.52579999999999849</v>
      </c>
      <c r="E707">
        <f t="shared" ref="E707:E770" si="57">C707*D707</f>
        <v>9.0947625999999726</v>
      </c>
      <c r="F707">
        <f t="shared" ref="F707:F770" si="58">C707^2</f>
        <v>299.18620899999991</v>
      </c>
      <c r="G707">
        <f t="shared" ref="G707:G770" si="59">D707^2</f>
        <v>0.2764656399999984</v>
      </c>
    </row>
    <row r="708" spans="1:7" ht="16">
      <c r="A708" s="2">
        <v>58</v>
      </c>
      <c r="B708" s="2">
        <v>10.74</v>
      </c>
      <c r="C708">
        <f t="shared" si="55"/>
        <v>7.296999999999997</v>
      </c>
      <c r="D708">
        <f t="shared" si="56"/>
        <v>2.6957999999999984</v>
      </c>
      <c r="E708">
        <f t="shared" si="57"/>
        <v>19.671252599999981</v>
      </c>
      <c r="F708">
        <f t="shared" si="58"/>
        <v>53.246208999999958</v>
      </c>
      <c r="G708">
        <f t="shared" si="59"/>
        <v>7.2673376399999912</v>
      </c>
    </row>
    <row r="709" spans="1:7" ht="16">
      <c r="A709" s="2">
        <v>49</v>
      </c>
      <c r="B709" s="2">
        <v>10.14</v>
      </c>
      <c r="C709">
        <f t="shared" si="55"/>
        <v>-1.703000000000003</v>
      </c>
      <c r="D709">
        <f t="shared" si="56"/>
        <v>2.0957999999999988</v>
      </c>
      <c r="E709">
        <f t="shared" si="57"/>
        <v>-3.5691474000000043</v>
      </c>
      <c r="F709">
        <f t="shared" si="58"/>
        <v>2.90020900000001</v>
      </c>
      <c r="G709">
        <f t="shared" si="59"/>
        <v>4.392377639999995</v>
      </c>
    </row>
    <row r="710" spans="1:7" ht="16">
      <c r="A710" s="2">
        <v>47</v>
      </c>
      <c r="B710" s="2">
        <v>7.46</v>
      </c>
      <c r="C710">
        <f t="shared" si="55"/>
        <v>-3.703000000000003</v>
      </c>
      <c r="D710">
        <f t="shared" si="56"/>
        <v>-0.58420000000000183</v>
      </c>
      <c r="E710">
        <f t="shared" si="57"/>
        <v>2.1632926000000086</v>
      </c>
      <c r="F710">
        <f t="shared" si="58"/>
        <v>13.712209000000023</v>
      </c>
      <c r="G710">
        <f t="shared" si="59"/>
        <v>0.34128964000000211</v>
      </c>
    </row>
    <row r="711" spans="1:7" ht="16">
      <c r="A711" s="2">
        <v>30</v>
      </c>
      <c r="B711" s="2">
        <v>9.14</v>
      </c>
      <c r="C711">
        <f t="shared" si="55"/>
        <v>-20.703000000000003</v>
      </c>
      <c r="D711">
        <f t="shared" si="56"/>
        <v>1.0957999999999988</v>
      </c>
      <c r="E711">
        <f t="shared" si="57"/>
        <v>-22.686347399999978</v>
      </c>
      <c r="F711">
        <f t="shared" si="58"/>
        <v>428.61420900000013</v>
      </c>
      <c r="G711">
        <f t="shared" si="59"/>
        <v>1.2007776399999974</v>
      </c>
    </row>
    <row r="712" spans="1:7" ht="16">
      <c r="A712" s="2">
        <v>59</v>
      </c>
      <c r="B712" s="2">
        <v>7.53</v>
      </c>
      <c r="C712">
        <f t="shared" si="55"/>
        <v>8.296999999999997</v>
      </c>
      <c r="D712">
        <f t="shared" si="56"/>
        <v>-0.51420000000000154</v>
      </c>
      <c r="E712">
        <f t="shared" si="57"/>
        <v>-4.2663174000000117</v>
      </c>
      <c r="F712">
        <f t="shared" si="58"/>
        <v>68.840208999999945</v>
      </c>
      <c r="G712">
        <f t="shared" si="59"/>
        <v>0.2644016400000016</v>
      </c>
    </row>
    <row r="713" spans="1:7" ht="16">
      <c r="A713" s="2">
        <v>60</v>
      </c>
      <c r="B713" s="2">
        <v>9.01</v>
      </c>
      <c r="C713">
        <f t="shared" si="55"/>
        <v>9.296999999999997</v>
      </c>
      <c r="D713">
        <f t="shared" si="56"/>
        <v>0.96579999999999799</v>
      </c>
      <c r="E713">
        <f t="shared" si="57"/>
        <v>8.9790425999999783</v>
      </c>
      <c r="F713">
        <f t="shared" si="58"/>
        <v>86.434208999999939</v>
      </c>
      <c r="G713">
        <f t="shared" si="59"/>
        <v>0.93276963999999607</v>
      </c>
    </row>
    <row r="714" spans="1:7" ht="16">
      <c r="A714" s="2">
        <v>52</v>
      </c>
      <c r="B714" s="2">
        <v>10.91</v>
      </c>
      <c r="C714">
        <f t="shared" si="55"/>
        <v>1.296999999999997</v>
      </c>
      <c r="D714">
        <f t="shared" si="56"/>
        <v>2.8657999999999983</v>
      </c>
      <c r="E714">
        <f t="shared" si="57"/>
        <v>3.7169425999999892</v>
      </c>
      <c r="F714">
        <f t="shared" si="58"/>
        <v>1.6822089999999923</v>
      </c>
      <c r="G714">
        <f t="shared" si="59"/>
        <v>8.2128096399999908</v>
      </c>
    </row>
    <row r="715" spans="1:7" ht="16">
      <c r="A715" s="2">
        <v>42</v>
      </c>
      <c r="B715" s="2">
        <v>6.23</v>
      </c>
      <c r="C715">
        <f t="shared" si="55"/>
        <v>-8.703000000000003</v>
      </c>
      <c r="D715">
        <f t="shared" si="56"/>
        <v>-1.8142000000000014</v>
      </c>
      <c r="E715">
        <f t="shared" si="57"/>
        <v>15.788982600000017</v>
      </c>
      <c r="F715">
        <f t="shared" si="58"/>
        <v>75.742209000000045</v>
      </c>
      <c r="G715">
        <f t="shared" si="59"/>
        <v>3.2913216400000049</v>
      </c>
    </row>
    <row r="716" spans="1:7" ht="16">
      <c r="A716" s="2">
        <v>70</v>
      </c>
      <c r="B716" s="2">
        <v>10.31</v>
      </c>
      <c r="C716">
        <f t="shared" si="55"/>
        <v>19.296999999999997</v>
      </c>
      <c r="D716">
        <f t="shared" si="56"/>
        <v>2.2657999999999987</v>
      </c>
      <c r="E716">
        <f t="shared" si="57"/>
        <v>43.723142599999967</v>
      </c>
      <c r="F716">
        <f t="shared" si="58"/>
        <v>372.37420899999989</v>
      </c>
      <c r="G716">
        <f t="shared" si="59"/>
        <v>5.133849639999994</v>
      </c>
    </row>
    <row r="717" spans="1:7" ht="16">
      <c r="A717" s="2">
        <v>43</v>
      </c>
      <c r="B717" s="2">
        <v>5.49</v>
      </c>
      <c r="C717">
        <f t="shared" si="55"/>
        <v>-7.703000000000003</v>
      </c>
      <c r="D717">
        <f t="shared" si="56"/>
        <v>-2.5542000000000016</v>
      </c>
      <c r="E717">
        <f t="shared" si="57"/>
        <v>19.67500260000002</v>
      </c>
      <c r="F717">
        <f t="shared" si="58"/>
        <v>59.336209000000046</v>
      </c>
      <c r="G717">
        <f t="shared" si="59"/>
        <v>6.5239376400000078</v>
      </c>
    </row>
    <row r="718" spans="1:7" ht="16">
      <c r="A718" s="2">
        <v>49</v>
      </c>
      <c r="B718" s="2">
        <v>7.69</v>
      </c>
      <c r="C718">
        <f t="shared" si="55"/>
        <v>-1.703000000000003</v>
      </c>
      <c r="D718">
        <f t="shared" si="56"/>
        <v>-0.3542000000000014</v>
      </c>
      <c r="E718">
        <f t="shared" si="57"/>
        <v>0.60320260000000347</v>
      </c>
      <c r="F718">
        <f t="shared" si="58"/>
        <v>2.90020900000001</v>
      </c>
      <c r="G718">
        <f t="shared" si="59"/>
        <v>0.12545764000000098</v>
      </c>
    </row>
    <row r="719" spans="1:7" ht="16">
      <c r="A719" s="2">
        <v>47</v>
      </c>
      <c r="B719" s="2">
        <v>6.98</v>
      </c>
      <c r="C719">
        <f t="shared" si="55"/>
        <v>-3.703000000000003</v>
      </c>
      <c r="D719">
        <f t="shared" si="56"/>
        <v>-1.0642000000000014</v>
      </c>
      <c r="E719">
        <f t="shared" si="57"/>
        <v>3.940732600000008</v>
      </c>
      <c r="F719">
        <f t="shared" si="58"/>
        <v>13.712209000000023</v>
      </c>
      <c r="G719">
        <f t="shared" si="59"/>
        <v>1.1325216400000029</v>
      </c>
    </row>
    <row r="720" spans="1:7" ht="16">
      <c r="A720" s="2">
        <v>40</v>
      </c>
      <c r="B720" s="2">
        <v>8.02</v>
      </c>
      <c r="C720">
        <f t="shared" si="55"/>
        <v>-10.703000000000003</v>
      </c>
      <c r="D720">
        <f t="shared" si="56"/>
        <v>-2.420000000000222E-2</v>
      </c>
      <c r="E720">
        <f t="shared" si="57"/>
        <v>0.25901260000002385</v>
      </c>
      <c r="F720">
        <f t="shared" si="58"/>
        <v>114.55420900000006</v>
      </c>
      <c r="G720">
        <f t="shared" si="59"/>
        <v>5.8564000000010745E-4</v>
      </c>
    </row>
    <row r="721" spans="1:7" ht="16">
      <c r="A721" s="2">
        <v>54</v>
      </c>
      <c r="B721" s="2">
        <v>10.71</v>
      </c>
      <c r="C721">
        <f t="shared" si="55"/>
        <v>3.296999999999997</v>
      </c>
      <c r="D721">
        <f t="shared" si="56"/>
        <v>2.6657999999999991</v>
      </c>
      <c r="E721">
        <f t="shared" si="57"/>
        <v>8.7891425999999893</v>
      </c>
      <c r="F721">
        <f t="shared" si="58"/>
        <v>10.870208999999981</v>
      </c>
      <c r="G721">
        <f t="shared" si="59"/>
        <v>7.1064896399999951</v>
      </c>
    </row>
    <row r="722" spans="1:7" ht="16">
      <c r="A722" s="2">
        <v>50</v>
      </c>
      <c r="B722" s="2">
        <v>7.64</v>
      </c>
      <c r="C722">
        <f t="shared" si="55"/>
        <v>-0.70300000000000296</v>
      </c>
      <c r="D722">
        <f t="shared" si="56"/>
        <v>-0.40420000000000211</v>
      </c>
      <c r="E722">
        <f t="shared" si="57"/>
        <v>0.2841526000000027</v>
      </c>
      <c r="F722">
        <f t="shared" si="58"/>
        <v>0.49420900000000417</v>
      </c>
      <c r="G722">
        <f t="shared" si="59"/>
        <v>0.16337764000000171</v>
      </c>
    </row>
    <row r="723" spans="1:7" ht="16">
      <c r="A723" s="2">
        <v>65</v>
      </c>
      <c r="B723" s="2">
        <v>11.43</v>
      </c>
      <c r="C723">
        <f t="shared" si="55"/>
        <v>14.296999999999997</v>
      </c>
      <c r="D723">
        <f t="shared" si="56"/>
        <v>3.3857999999999979</v>
      </c>
      <c r="E723">
        <f t="shared" si="57"/>
        <v>48.406782599999957</v>
      </c>
      <c r="F723">
        <f t="shared" si="58"/>
        <v>204.40420899999992</v>
      </c>
      <c r="G723">
        <f t="shared" si="59"/>
        <v>11.463641639999986</v>
      </c>
    </row>
    <row r="724" spans="1:7" ht="16">
      <c r="A724" s="2">
        <v>56</v>
      </c>
      <c r="B724" s="2">
        <v>10.01</v>
      </c>
      <c r="C724">
        <f t="shared" si="55"/>
        <v>5.296999999999997</v>
      </c>
      <c r="D724">
        <f t="shared" si="56"/>
        <v>1.965799999999998</v>
      </c>
      <c r="E724">
        <f t="shared" si="57"/>
        <v>10.412842599999983</v>
      </c>
      <c r="F724">
        <f t="shared" si="58"/>
        <v>28.05820899999997</v>
      </c>
      <c r="G724">
        <f t="shared" si="59"/>
        <v>3.8643696399999921</v>
      </c>
    </row>
    <row r="725" spans="1:7" ht="16">
      <c r="A725" s="2">
        <v>66</v>
      </c>
      <c r="B725" s="2">
        <v>8.6</v>
      </c>
      <c r="C725">
        <f t="shared" si="55"/>
        <v>15.296999999999997</v>
      </c>
      <c r="D725">
        <f t="shared" si="56"/>
        <v>0.55579999999999785</v>
      </c>
      <c r="E725">
        <f t="shared" si="57"/>
        <v>8.5020725999999662</v>
      </c>
      <c r="F725">
        <f t="shared" si="58"/>
        <v>233.99820899999992</v>
      </c>
      <c r="G725">
        <f t="shared" si="59"/>
        <v>0.3089136399999976</v>
      </c>
    </row>
    <row r="726" spans="1:7" ht="16">
      <c r="A726" s="2">
        <v>38</v>
      </c>
      <c r="B726" s="2">
        <v>8.36</v>
      </c>
      <c r="C726">
        <f t="shared" si="55"/>
        <v>-12.703000000000003</v>
      </c>
      <c r="D726">
        <f t="shared" si="56"/>
        <v>0.31579999999999764</v>
      </c>
      <c r="E726">
        <f t="shared" si="57"/>
        <v>-4.0116073999999706</v>
      </c>
      <c r="F726">
        <f t="shared" si="58"/>
        <v>161.36620900000008</v>
      </c>
      <c r="G726">
        <f t="shared" si="59"/>
        <v>9.9729639999998509E-2</v>
      </c>
    </row>
    <row r="727" spans="1:7" ht="16">
      <c r="A727" s="2">
        <v>44</v>
      </c>
      <c r="B727" s="2">
        <v>10.56</v>
      </c>
      <c r="C727">
        <f t="shared" si="55"/>
        <v>-6.703000000000003</v>
      </c>
      <c r="D727">
        <f t="shared" si="56"/>
        <v>2.5157999999999987</v>
      </c>
      <c r="E727">
        <f t="shared" si="57"/>
        <v>-16.8634074</v>
      </c>
      <c r="F727">
        <f t="shared" si="58"/>
        <v>44.93020900000004</v>
      </c>
      <c r="G727">
        <f t="shared" si="59"/>
        <v>6.3292496399999933</v>
      </c>
    </row>
    <row r="728" spans="1:7" ht="16">
      <c r="A728" s="2">
        <v>64</v>
      </c>
      <c r="B728" s="2">
        <v>9.65</v>
      </c>
      <c r="C728">
        <f t="shared" si="55"/>
        <v>13.296999999999997</v>
      </c>
      <c r="D728">
        <f t="shared" si="56"/>
        <v>1.6057999999999986</v>
      </c>
      <c r="E728">
        <f t="shared" si="57"/>
        <v>21.352322599999976</v>
      </c>
      <c r="F728">
        <f t="shared" si="58"/>
        <v>176.81020899999993</v>
      </c>
      <c r="G728">
        <f t="shared" si="59"/>
        <v>2.5785936399999954</v>
      </c>
    </row>
    <row r="729" spans="1:7" ht="16">
      <c r="A729" s="2">
        <v>42</v>
      </c>
      <c r="B729" s="2">
        <v>6.37</v>
      </c>
      <c r="C729">
        <f t="shared" si="55"/>
        <v>-8.703000000000003</v>
      </c>
      <c r="D729">
        <f t="shared" si="56"/>
        <v>-1.6742000000000017</v>
      </c>
      <c r="E729">
        <f t="shared" si="57"/>
        <v>14.57056260000002</v>
      </c>
      <c r="F729">
        <f t="shared" si="58"/>
        <v>75.742209000000045</v>
      </c>
      <c r="G729">
        <f t="shared" si="59"/>
        <v>2.8029456400000057</v>
      </c>
    </row>
    <row r="730" spans="1:7" ht="16">
      <c r="A730" s="2">
        <v>36</v>
      </c>
      <c r="B730" s="2">
        <v>7.21</v>
      </c>
      <c r="C730">
        <f t="shared" si="55"/>
        <v>-14.703000000000003</v>
      </c>
      <c r="D730">
        <f t="shared" si="56"/>
        <v>-0.83420000000000183</v>
      </c>
      <c r="E730">
        <f t="shared" si="57"/>
        <v>12.265242600000029</v>
      </c>
      <c r="F730">
        <f t="shared" si="58"/>
        <v>216.17820900000009</v>
      </c>
      <c r="G730">
        <f t="shared" si="59"/>
        <v>0.69588964000000308</v>
      </c>
    </row>
    <row r="731" spans="1:7" ht="16">
      <c r="A731" s="2">
        <v>38</v>
      </c>
      <c r="B731" s="2">
        <v>7.9</v>
      </c>
      <c r="C731">
        <f t="shared" si="55"/>
        <v>-12.703000000000003</v>
      </c>
      <c r="D731">
        <f t="shared" si="56"/>
        <v>-0.14420000000000144</v>
      </c>
      <c r="E731">
        <f t="shared" si="57"/>
        <v>1.8317726000000187</v>
      </c>
      <c r="F731">
        <f t="shared" si="58"/>
        <v>161.36620900000008</v>
      </c>
      <c r="G731">
        <f t="shared" si="59"/>
        <v>2.0793640000000415E-2</v>
      </c>
    </row>
    <row r="732" spans="1:7" ht="16">
      <c r="A732" s="2">
        <v>52</v>
      </c>
      <c r="B732" s="2">
        <v>5.51</v>
      </c>
      <c r="C732">
        <f t="shared" si="55"/>
        <v>1.296999999999997</v>
      </c>
      <c r="D732">
        <f t="shared" si="56"/>
        <v>-2.534200000000002</v>
      </c>
      <c r="E732">
        <f t="shared" si="57"/>
        <v>-3.2868573999999953</v>
      </c>
      <c r="F732">
        <f t="shared" si="58"/>
        <v>1.6822089999999923</v>
      </c>
      <c r="G732">
        <f t="shared" si="59"/>
        <v>6.4221696400000106</v>
      </c>
    </row>
    <row r="733" spans="1:7" ht="16">
      <c r="A733" s="2">
        <v>60</v>
      </c>
      <c r="B733" s="2">
        <v>10.71</v>
      </c>
      <c r="C733">
        <f t="shared" si="55"/>
        <v>9.296999999999997</v>
      </c>
      <c r="D733">
        <f t="shared" si="56"/>
        <v>2.6657999999999991</v>
      </c>
      <c r="E733">
        <f t="shared" si="57"/>
        <v>24.783942599999982</v>
      </c>
      <c r="F733">
        <f t="shared" si="58"/>
        <v>86.434208999999939</v>
      </c>
      <c r="G733">
        <f t="shared" si="59"/>
        <v>7.1064896399999951</v>
      </c>
    </row>
    <row r="734" spans="1:7" ht="16">
      <c r="A734" s="2">
        <v>67</v>
      </c>
      <c r="B734" s="2">
        <v>4.53</v>
      </c>
      <c r="C734">
        <f t="shared" si="55"/>
        <v>16.296999999999997</v>
      </c>
      <c r="D734">
        <f t="shared" si="56"/>
        <v>-3.5142000000000015</v>
      </c>
      <c r="E734">
        <f t="shared" si="57"/>
        <v>-57.270917400000016</v>
      </c>
      <c r="F734">
        <f t="shared" si="58"/>
        <v>265.59220899999991</v>
      </c>
      <c r="G734">
        <f t="shared" si="59"/>
        <v>12.34960164000001</v>
      </c>
    </row>
    <row r="735" spans="1:7" ht="16">
      <c r="A735" s="2">
        <v>57</v>
      </c>
      <c r="B735" s="2">
        <v>8.3000000000000007</v>
      </c>
      <c r="C735">
        <f t="shared" si="55"/>
        <v>6.296999999999997</v>
      </c>
      <c r="D735">
        <f t="shared" si="56"/>
        <v>0.25579999999999892</v>
      </c>
      <c r="E735">
        <f t="shared" si="57"/>
        <v>1.6107725999999924</v>
      </c>
      <c r="F735">
        <f t="shared" si="58"/>
        <v>39.652208999999964</v>
      </c>
      <c r="G735">
        <f t="shared" si="59"/>
        <v>6.5433639999999446E-2</v>
      </c>
    </row>
    <row r="736" spans="1:7" ht="16">
      <c r="A736" s="2">
        <v>67</v>
      </c>
      <c r="B736" s="2">
        <v>7.43</v>
      </c>
      <c r="C736">
        <f t="shared" si="55"/>
        <v>16.296999999999997</v>
      </c>
      <c r="D736">
        <f t="shared" si="56"/>
        <v>-0.61420000000000208</v>
      </c>
      <c r="E736">
        <f t="shared" si="57"/>
        <v>-10.009617400000032</v>
      </c>
      <c r="F736">
        <f t="shared" si="58"/>
        <v>265.59220899999991</v>
      </c>
      <c r="G736">
        <f t="shared" si="59"/>
        <v>0.37724164000000254</v>
      </c>
    </row>
    <row r="737" spans="1:7" ht="16">
      <c r="A737" s="2">
        <v>42</v>
      </c>
      <c r="B737" s="2">
        <v>10.42</v>
      </c>
      <c r="C737">
        <f t="shared" si="55"/>
        <v>-8.703000000000003</v>
      </c>
      <c r="D737">
        <f t="shared" si="56"/>
        <v>2.3757999999999981</v>
      </c>
      <c r="E737">
        <f t="shared" si="57"/>
        <v>-20.676587399999992</v>
      </c>
      <c r="F737">
        <f t="shared" si="58"/>
        <v>75.742209000000045</v>
      </c>
      <c r="G737">
        <f t="shared" si="59"/>
        <v>5.6444256399999908</v>
      </c>
    </row>
    <row r="738" spans="1:7" ht="16">
      <c r="A738" s="2">
        <v>38</v>
      </c>
      <c r="B738" s="2">
        <v>7.41</v>
      </c>
      <c r="C738">
        <f t="shared" si="55"/>
        <v>-12.703000000000003</v>
      </c>
      <c r="D738">
        <f t="shared" si="56"/>
        <v>-0.63420000000000165</v>
      </c>
      <c r="E738">
        <f t="shared" si="57"/>
        <v>8.0562426000000222</v>
      </c>
      <c r="F738">
        <f t="shared" si="58"/>
        <v>161.36620900000008</v>
      </c>
      <c r="G738">
        <f t="shared" si="59"/>
        <v>0.40220964000000209</v>
      </c>
    </row>
    <row r="739" spans="1:7" ht="16">
      <c r="A739" s="2">
        <v>66</v>
      </c>
      <c r="B739" s="2">
        <v>7.27</v>
      </c>
      <c r="C739">
        <f t="shared" si="55"/>
        <v>15.296999999999997</v>
      </c>
      <c r="D739">
        <f t="shared" si="56"/>
        <v>-0.77420000000000222</v>
      </c>
      <c r="E739">
        <f t="shared" si="57"/>
        <v>-11.842937400000032</v>
      </c>
      <c r="F739">
        <f t="shared" si="58"/>
        <v>233.99820899999992</v>
      </c>
      <c r="G739">
        <f t="shared" si="59"/>
        <v>0.59938564000000338</v>
      </c>
    </row>
    <row r="740" spans="1:7" ht="16">
      <c r="A740" s="2">
        <v>37</v>
      </c>
      <c r="B740" s="2">
        <v>9.15</v>
      </c>
      <c r="C740">
        <f t="shared" si="55"/>
        <v>-13.703000000000003</v>
      </c>
      <c r="D740">
        <f t="shared" si="56"/>
        <v>1.1057999999999986</v>
      </c>
      <c r="E740">
        <f t="shared" si="57"/>
        <v>-15.152777399999984</v>
      </c>
      <c r="F740">
        <f t="shared" si="58"/>
        <v>187.77220900000009</v>
      </c>
      <c r="G740">
        <f t="shared" si="59"/>
        <v>1.2227936399999968</v>
      </c>
    </row>
    <row r="741" spans="1:7" ht="16">
      <c r="A741" s="2">
        <v>57</v>
      </c>
      <c r="B741" s="2">
        <v>14.01</v>
      </c>
      <c r="C741">
        <f t="shared" si="55"/>
        <v>6.296999999999997</v>
      </c>
      <c r="D741">
        <f t="shared" si="56"/>
        <v>5.965799999999998</v>
      </c>
      <c r="E741">
        <f t="shared" si="57"/>
        <v>37.566642599999973</v>
      </c>
      <c r="F741">
        <f t="shared" si="58"/>
        <v>39.652208999999964</v>
      </c>
      <c r="G741">
        <f t="shared" si="59"/>
        <v>35.590769639999976</v>
      </c>
    </row>
    <row r="742" spans="1:7" ht="16">
      <c r="A742" s="2">
        <v>54</v>
      </c>
      <c r="B742" s="2">
        <v>5.17</v>
      </c>
      <c r="C742">
        <f t="shared" si="55"/>
        <v>3.296999999999997</v>
      </c>
      <c r="D742">
        <f t="shared" si="56"/>
        <v>-2.8742000000000019</v>
      </c>
      <c r="E742">
        <f t="shared" si="57"/>
        <v>-9.4762373999999969</v>
      </c>
      <c r="F742">
        <f t="shared" si="58"/>
        <v>10.870208999999981</v>
      </c>
      <c r="G742">
        <f t="shared" si="59"/>
        <v>8.2610256400000104</v>
      </c>
    </row>
    <row r="743" spans="1:7" ht="16">
      <c r="A743" s="2">
        <v>62</v>
      </c>
      <c r="B743" s="2">
        <v>5.16</v>
      </c>
      <c r="C743">
        <f t="shared" si="55"/>
        <v>11.296999999999997</v>
      </c>
      <c r="D743">
        <f t="shared" si="56"/>
        <v>-2.8842000000000017</v>
      </c>
      <c r="E743">
        <f t="shared" si="57"/>
        <v>-32.582807400000007</v>
      </c>
      <c r="F743">
        <f t="shared" si="58"/>
        <v>127.62220899999993</v>
      </c>
      <c r="G743">
        <f t="shared" si="59"/>
        <v>8.3186096400000089</v>
      </c>
    </row>
    <row r="744" spans="1:7" ht="16">
      <c r="A744" s="2">
        <v>46</v>
      </c>
      <c r="B744" s="2">
        <v>10.16</v>
      </c>
      <c r="C744">
        <f t="shared" si="55"/>
        <v>-4.703000000000003</v>
      </c>
      <c r="D744">
        <f t="shared" si="56"/>
        <v>2.1157999999999983</v>
      </c>
      <c r="E744">
        <f t="shared" si="57"/>
        <v>-9.9506073999999991</v>
      </c>
      <c r="F744">
        <f t="shared" si="58"/>
        <v>22.118209000000029</v>
      </c>
      <c r="G744">
        <f t="shared" si="59"/>
        <v>4.4766096399999933</v>
      </c>
    </row>
    <row r="745" spans="1:7" ht="16">
      <c r="A745" s="2">
        <v>42</v>
      </c>
      <c r="B745" s="2">
        <v>7.35</v>
      </c>
      <c r="C745">
        <f t="shared" si="55"/>
        <v>-8.703000000000003</v>
      </c>
      <c r="D745">
        <f t="shared" si="56"/>
        <v>-0.69420000000000215</v>
      </c>
      <c r="E745">
        <f t="shared" si="57"/>
        <v>6.0416226000000206</v>
      </c>
      <c r="F745">
        <f t="shared" si="58"/>
        <v>75.742209000000045</v>
      </c>
      <c r="G745">
        <f t="shared" si="59"/>
        <v>0.48191364000000297</v>
      </c>
    </row>
    <row r="746" spans="1:7" ht="16">
      <c r="A746" s="2">
        <v>47</v>
      </c>
      <c r="B746" s="2">
        <v>10.36</v>
      </c>
      <c r="C746">
        <f t="shared" si="55"/>
        <v>-3.703000000000003</v>
      </c>
      <c r="D746">
        <f t="shared" si="56"/>
        <v>2.3157999999999976</v>
      </c>
      <c r="E746">
        <f t="shared" si="57"/>
        <v>-8.5754073999999978</v>
      </c>
      <c r="F746">
        <f t="shared" si="58"/>
        <v>13.712209000000023</v>
      </c>
      <c r="G746">
        <f t="shared" si="59"/>
        <v>5.3629296399999893</v>
      </c>
    </row>
    <row r="747" spans="1:7" ht="16">
      <c r="A747" s="2">
        <v>58</v>
      </c>
      <c r="B747" s="2">
        <v>3.2</v>
      </c>
      <c r="C747">
        <f t="shared" si="55"/>
        <v>7.296999999999997</v>
      </c>
      <c r="D747">
        <f t="shared" si="56"/>
        <v>-4.8442000000000016</v>
      </c>
      <c r="E747">
        <f t="shared" si="57"/>
        <v>-35.348127399999996</v>
      </c>
      <c r="F747">
        <f t="shared" si="58"/>
        <v>53.246208999999958</v>
      </c>
      <c r="G747">
        <f t="shared" si="59"/>
        <v>23.466273640000015</v>
      </c>
    </row>
    <row r="748" spans="1:7" ht="16">
      <c r="A748" s="2">
        <v>28</v>
      </c>
      <c r="B748" s="2">
        <v>5.27</v>
      </c>
      <c r="C748">
        <f t="shared" si="55"/>
        <v>-22.703000000000003</v>
      </c>
      <c r="D748">
        <f t="shared" si="56"/>
        <v>-2.7742000000000022</v>
      </c>
      <c r="E748">
        <f t="shared" si="57"/>
        <v>62.982662600000062</v>
      </c>
      <c r="F748">
        <f t="shared" si="58"/>
        <v>515.42620900000009</v>
      </c>
      <c r="G748">
        <f t="shared" si="59"/>
        <v>7.6961856400000119</v>
      </c>
    </row>
    <row r="749" spans="1:7" ht="16">
      <c r="A749" s="2">
        <v>54</v>
      </c>
      <c r="B749" s="2">
        <v>12.34</v>
      </c>
      <c r="C749">
        <f t="shared" si="55"/>
        <v>3.296999999999997</v>
      </c>
      <c r="D749">
        <f t="shared" si="56"/>
        <v>4.2957999999999981</v>
      </c>
      <c r="E749">
        <f t="shared" si="57"/>
        <v>14.16325259999998</v>
      </c>
      <c r="F749">
        <f t="shared" si="58"/>
        <v>10.870208999999981</v>
      </c>
      <c r="G749">
        <f t="shared" si="59"/>
        <v>18.453897639999983</v>
      </c>
    </row>
    <row r="750" spans="1:7" ht="16">
      <c r="A750" s="2">
        <v>40</v>
      </c>
      <c r="B750" s="2">
        <v>3.91</v>
      </c>
      <c r="C750">
        <f t="shared" si="55"/>
        <v>-10.703000000000003</v>
      </c>
      <c r="D750">
        <f t="shared" si="56"/>
        <v>-4.1342000000000017</v>
      </c>
      <c r="E750">
        <f t="shared" si="57"/>
        <v>44.248342600000029</v>
      </c>
      <c r="F750">
        <f t="shared" si="58"/>
        <v>114.55420900000006</v>
      </c>
      <c r="G750">
        <f t="shared" si="59"/>
        <v>17.091609640000012</v>
      </c>
    </row>
    <row r="751" spans="1:7" ht="16">
      <c r="A751" s="2">
        <v>65</v>
      </c>
      <c r="B751" s="2">
        <v>9.4499999999999993</v>
      </c>
      <c r="C751">
        <f t="shared" si="55"/>
        <v>14.296999999999997</v>
      </c>
      <c r="D751">
        <f t="shared" si="56"/>
        <v>1.4057999999999975</v>
      </c>
      <c r="E751">
        <f t="shared" si="57"/>
        <v>20.098722599999959</v>
      </c>
      <c r="F751">
        <f t="shared" si="58"/>
        <v>204.40420899999992</v>
      </c>
      <c r="G751">
        <f t="shared" si="59"/>
        <v>1.9762736399999929</v>
      </c>
    </row>
    <row r="752" spans="1:7" ht="16">
      <c r="A752" s="2">
        <v>46</v>
      </c>
      <c r="B752" s="2">
        <v>6.1</v>
      </c>
      <c r="C752">
        <f t="shared" si="55"/>
        <v>-4.703000000000003</v>
      </c>
      <c r="D752">
        <f t="shared" si="56"/>
        <v>-1.9442000000000021</v>
      </c>
      <c r="E752">
        <f t="shared" si="57"/>
        <v>9.1435726000000166</v>
      </c>
      <c r="F752">
        <f t="shared" si="58"/>
        <v>22.118209000000029</v>
      </c>
      <c r="G752">
        <f t="shared" si="59"/>
        <v>3.7799136400000082</v>
      </c>
    </row>
    <row r="753" spans="1:7" ht="16">
      <c r="A753" s="2">
        <v>39</v>
      </c>
      <c r="B753" s="2">
        <v>10.34</v>
      </c>
      <c r="C753">
        <f t="shared" si="55"/>
        <v>-11.703000000000003</v>
      </c>
      <c r="D753">
        <f t="shared" si="56"/>
        <v>2.2957999999999981</v>
      </c>
      <c r="E753">
        <f t="shared" si="57"/>
        <v>-26.867747399999985</v>
      </c>
      <c r="F753">
        <f t="shared" si="58"/>
        <v>136.96020900000008</v>
      </c>
      <c r="G753">
        <f t="shared" si="59"/>
        <v>5.270697639999991</v>
      </c>
    </row>
    <row r="754" spans="1:7" ht="16">
      <c r="A754" s="2">
        <v>43</v>
      </c>
      <c r="B754" s="2">
        <v>11.89</v>
      </c>
      <c r="C754">
        <f t="shared" si="55"/>
        <v>-7.703000000000003</v>
      </c>
      <c r="D754">
        <f t="shared" si="56"/>
        <v>3.8457999999999988</v>
      </c>
      <c r="E754">
        <f t="shared" si="57"/>
        <v>-29.624197400000003</v>
      </c>
      <c r="F754">
        <f t="shared" si="58"/>
        <v>59.336209000000046</v>
      </c>
      <c r="G754">
        <f t="shared" si="59"/>
        <v>14.790177639999991</v>
      </c>
    </row>
    <row r="755" spans="1:7" ht="16">
      <c r="A755" s="2">
        <v>31</v>
      </c>
      <c r="B755" s="2">
        <v>6.77</v>
      </c>
      <c r="C755">
        <f t="shared" si="55"/>
        <v>-19.703000000000003</v>
      </c>
      <c r="D755">
        <f t="shared" si="56"/>
        <v>-1.2742000000000022</v>
      </c>
      <c r="E755">
        <f t="shared" si="57"/>
        <v>25.105562600000049</v>
      </c>
      <c r="F755">
        <f t="shared" si="58"/>
        <v>388.20820900000012</v>
      </c>
      <c r="G755">
        <f t="shared" si="59"/>
        <v>1.6235856400000057</v>
      </c>
    </row>
    <row r="756" spans="1:7" ht="16">
      <c r="A756" s="2">
        <v>70</v>
      </c>
      <c r="B756" s="2">
        <v>8.2200000000000006</v>
      </c>
      <c r="C756">
        <f t="shared" si="55"/>
        <v>19.296999999999997</v>
      </c>
      <c r="D756">
        <f t="shared" si="56"/>
        <v>0.17579999999999885</v>
      </c>
      <c r="E756">
        <f t="shared" si="57"/>
        <v>3.392412599999977</v>
      </c>
      <c r="F756">
        <f t="shared" si="58"/>
        <v>372.37420899999989</v>
      </c>
      <c r="G756">
        <f t="shared" si="59"/>
        <v>3.0905639999999596E-2</v>
      </c>
    </row>
    <row r="757" spans="1:7" ht="16">
      <c r="A757" s="2">
        <v>30</v>
      </c>
      <c r="B757" s="2">
        <v>8.6999999999999993</v>
      </c>
      <c r="C757">
        <f t="shared" si="55"/>
        <v>-20.703000000000003</v>
      </c>
      <c r="D757">
        <f t="shared" si="56"/>
        <v>0.6557999999999975</v>
      </c>
      <c r="E757">
        <f t="shared" si="57"/>
        <v>-13.577027399999951</v>
      </c>
      <c r="F757">
        <f t="shared" si="58"/>
        <v>428.61420900000013</v>
      </c>
      <c r="G757">
        <f t="shared" si="59"/>
        <v>0.4300736399999967</v>
      </c>
    </row>
    <row r="758" spans="1:7" ht="16">
      <c r="A758" s="2">
        <v>39</v>
      </c>
      <c r="B758" s="2">
        <v>8.7200000000000006</v>
      </c>
      <c r="C758">
        <f t="shared" si="55"/>
        <v>-11.703000000000003</v>
      </c>
      <c r="D758">
        <f t="shared" si="56"/>
        <v>0.67579999999999885</v>
      </c>
      <c r="E758">
        <f t="shared" si="57"/>
        <v>-7.9088873999999887</v>
      </c>
      <c r="F758">
        <f t="shared" si="58"/>
        <v>136.96020900000008</v>
      </c>
      <c r="G758">
        <f t="shared" si="59"/>
        <v>0.45670563999999841</v>
      </c>
    </row>
    <row r="759" spans="1:7" ht="16">
      <c r="A759" s="2">
        <v>54</v>
      </c>
      <c r="B759" s="2">
        <v>6.61</v>
      </c>
      <c r="C759">
        <f t="shared" si="55"/>
        <v>3.296999999999997</v>
      </c>
      <c r="D759">
        <f t="shared" si="56"/>
        <v>-1.4342000000000015</v>
      </c>
      <c r="E759">
        <f t="shared" si="57"/>
        <v>-4.7285574000000006</v>
      </c>
      <c r="F759">
        <f t="shared" si="58"/>
        <v>10.870208999999981</v>
      </c>
      <c r="G759">
        <f t="shared" si="59"/>
        <v>2.0569296400000043</v>
      </c>
    </row>
    <row r="760" spans="1:7" ht="16">
      <c r="A760" s="2">
        <v>44</v>
      </c>
      <c r="B760" s="2">
        <v>9.5</v>
      </c>
      <c r="C760">
        <f t="shared" si="55"/>
        <v>-6.703000000000003</v>
      </c>
      <c r="D760">
        <f t="shared" si="56"/>
        <v>1.4557999999999982</v>
      </c>
      <c r="E760">
        <f t="shared" si="57"/>
        <v>-9.758227399999992</v>
      </c>
      <c r="F760">
        <f t="shared" si="58"/>
        <v>44.93020900000004</v>
      </c>
      <c r="G760">
        <f t="shared" si="59"/>
        <v>2.1193536399999946</v>
      </c>
    </row>
    <row r="761" spans="1:7" ht="16">
      <c r="A761" s="2">
        <v>59</v>
      </c>
      <c r="B761" s="2">
        <v>7.56</v>
      </c>
      <c r="C761">
        <f t="shared" si="55"/>
        <v>8.296999999999997</v>
      </c>
      <c r="D761">
        <f t="shared" si="56"/>
        <v>-0.48420000000000218</v>
      </c>
      <c r="E761">
        <f t="shared" si="57"/>
        <v>-4.0174074000000166</v>
      </c>
      <c r="F761">
        <f t="shared" si="58"/>
        <v>68.840208999999945</v>
      </c>
      <c r="G761">
        <f t="shared" si="59"/>
        <v>0.23444964000000212</v>
      </c>
    </row>
    <row r="762" spans="1:7" ht="16">
      <c r="A762" s="2">
        <v>70</v>
      </c>
      <c r="B762" s="2">
        <v>5.07</v>
      </c>
      <c r="C762">
        <f t="shared" si="55"/>
        <v>19.296999999999997</v>
      </c>
      <c r="D762">
        <f t="shared" si="56"/>
        <v>-2.9742000000000015</v>
      </c>
      <c r="E762">
        <f t="shared" si="57"/>
        <v>-57.393137400000022</v>
      </c>
      <c r="F762">
        <f t="shared" si="58"/>
        <v>372.37420899999989</v>
      </c>
      <c r="G762">
        <f t="shared" si="59"/>
        <v>8.8458656400000084</v>
      </c>
    </row>
    <row r="763" spans="1:7" ht="16">
      <c r="A763" s="2">
        <v>46</v>
      </c>
      <c r="B763" s="2">
        <v>12.23</v>
      </c>
      <c r="C763">
        <f t="shared" si="55"/>
        <v>-4.703000000000003</v>
      </c>
      <c r="D763">
        <f t="shared" si="56"/>
        <v>4.1857999999999986</v>
      </c>
      <c r="E763">
        <f t="shared" si="57"/>
        <v>-19.685817400000005</v>
      </c>
      <c r="F763">
        <f t="shared" si="58"/>
        <v>22.118209000000029</v>
      </c>
      <c r="G763">
        <f t="shared" si="59"/>
        <v>17.52092163999999</v>
      </c>
    </row>
    <row r="764" spans="1:7" ht="16">
      <c r="A764" s="2">
        <v>67</v>
      </c>
      <c r="B764" s="2">
        <v>12.59</v>
      </c>
      <c r="C764">
        <f t="shared" si="55"/>
        <v>16.296999999999997</v>
      </c>
      <c r="D764">
        <f t="shared" si="56"/>
        <v>4.5457999999999981</v>
      </c>
      <c r="E764">
        <f t="shared" si="57"/>
        <v>74.082902599999954</v>
      </c>
      <c r="F764">
        <f t="shared" si="58"/>
        <v>265.59220899999991</v>
      </c>
      <c r="G764">
        <f t="shared" si="59"/>
        <v>20.664297639999983</v>
      </c>
    </row>
    <row r="765" spans="1:7" ht="16">
      <c r="A765" s="2">
        <v>48</v>
      </c>
      <c r="B765" s="2">
        <v>5.88</v>
      </c>
      <c r="C765">
        <f t="shared" si="55"/>
        <v>-2.703000000000003</v>
      </c>
      <c r="D765">
        <f t="shared" si="56"/>
        <v>-2.1642000000000019</v>
      </c>
      <c r="E765">
        <f t="shared" si="57"/>
        <v>5.8498326000000116</v>
      </c>
      <c r="F765">
        <f t="shared" si="58"/>
        <v>7.3062090000000159</v>
      </c>
      <c r="G765">
        <f t="shared" si="59"/>
        <v>4.6837616400000082</v>
      </c>
    </row>
    <row r="766" spans="1:7" ht="16">
      <c r="A766" s="2">
        <v>58</v>
      </c>
      <c r="B766" s="2">
        <v>9.24</v>
      </c>
      <c r="C766">
        <f t="shared" si="55"/>
        <v>7.296999999999997</v>
      </c>
      <c r="D766">
        <f t="shared" si="56"/>
        <v>1.1957999999999984</v>
      </c>
      <c r="E766">
        <f t="shared" si="57"/>
        <v>8.7257525999999856</v>
      </c>
      <c r="F766">
        <f t="shared" si="58"/>
        <v>53.246208999999958</v>
      </c>
      <c r="G766">
        <f t="shared" si="59"/>
        <v>1.4299376399999961</v>
      </c>
    </row>
    <row r="767" spans="1:7" ht="16">
      <c r="A767" s="2">
        <v>39</v>
      </c>
      <c r="B767" s="2">
        <v>9.18</v>
      </c>
      <c r="C767">
        <f t="shared" si="55"/>
        <v>-11.703000000000003</v>
      </c>
      <c r="D767">
        <f t="shared" si="56"/>
        <v>1.1357999999999979</v>
      </c>
      <c r="E767">
        <f t="shared" si="57"/>
        <v>-13.292267399999979</v>
      </c>
      <c r="F767">
        <f t="shared" si="58"/>
        <v>136.96020900000008</v>
      </c>
      <c r="G767">
        <f t="shared" si="59"/>
        <v>1.2900416399999952</v>
      </c>
    </row>
    <row r="768" spans="1:7" ht="16">
      <c r="A768" s="2">
        <v>36</v>
      </c>
      <c r="B768" s="2">
        <v>8.8699999999999992</v>
      </c>
      <c r="C768">
        <f t="shared" si="55"/>
        <v>-14.703000000000003</v>
      </c>
      <c r="D768">
        <f t="shared" si="56"/>
        <v>0.82579999999999742</v>
      </c>
      <c r="E768">
        <f t="shared" si="57"/>
        <v>-12.141737399999965</v>
      </c>
      <c r="F768">
        <f t="shared" si="58"/>
        <v>216.17820900000009</v>
      </c>
      <c r="G768">
        <f t="shared" si="59"/>
        <v>0.6819456399999958</v>
      </c>
    </row>
    <row r="769" spans="1:7" ht="16">
      <c r="A769" s="2">
        <v>62</v>
      </c>
      <c r="B769" s="2">
        <v>6.17</v>
      </c>
      <c r="C769">
        <f t="shared" si="55"/>
        <v>11.296999999999997</v>
      </c>
      <c r="D769">
        <f t="shared" si="56"/>
        <v>-1.8742000000000019</v>
      </c>
      <c r="E769">
        <f t="shared" si="57"/>
        <v>-21.172837400000017</v>
      </c>
      <c r="F769">
        <f t="shared" si="58"/>
        <v>127.62220899999993</v>
      </c>
      <c r="G769">
        <f t="shared" si="59"/>
        <v>3.5126256400000071</v>
      </c>
    </row>
    <row r="770" spans="1:7" ht="16">
      <c r="A770" s="2">
        <v>40</v>
      </c>
      <c r="B770" s="2">
        <v>4.8899999999999997</v>
      </c>
      <c r="C770">
        <f t="shared" si="55"/>
        <v>-10.703000000000003</v>
      </c>
      <c r="D770">
        <f t="shared" si="56"/>
        <v>-3.1542000000000021</v>
      </c>
      <c r="E770">
        <f t="shared" si="57"/>
        <v>33.75940260000003</v>
      </c>
      <c r="F770">
        <f t="shared" si="58"/>
        <v>114.55420900000006</v>
      </c>
      <c r="G770">
        <f t="shared" si="59"/>
        <v>9.9489776400000132</v>
      </c>
    </row>
    <row r="771" spans="1:7" ht="16">
      <c r="A771" s="2">
        <v>51</v>
      </c>
      <c r="B771" s="2">
        <v>8.3000000000000007</v>
      </c>
      <c r="C771">
        <f t="shared" ref="C771:C834" si="60">A771-$J$2</f>
        <v>0.29699999999999704</v>
      </c>
      <c r="D771">
        <f t="shared" ref="D771:D834" si="61">B771-$J$3</f>
        <v>0.25579999999999892</v>
      </c>
      <c r="E771">
        <f t="shared" ref="E771:E834" si="62">C771*D771</f>
        <v>7.5972599999998919E-2</v>
      </c>
      <c r="F771">
        <f t="shared" ref="F771:F834" si="63">C771^2</f>
        <v>8.8208999999998247E-2</v>
      </c>
      <c r="G771">
        <f t="shared" ref="G771:G834" si="64">D771^2</f>
        <v>6.5433639999999446E-2</v>
      </c>
    </row>
    <row r="772" spans="1:7" ht="16">
      <c r="A772" s="2">
        <v>53</v>
      </c>
      <c r="B772" s="2">
        <v>7.53</v>
      </c>
      <c r="C772">
        <f t="shared" si="60"/>
        <v>2.296999999999997</v>
      </c>
      <c r="D772">
        <f t="shared" si="61"/>
        <v>-0.51420000000000154</v>
      </c>
      <c r="E772">
        <f t="shared" si="62"/>
        <v>-1.181117400000002</v>
      </c>
      <c r="F772">
        <f t="shared" si="63"/>
        <v>5.2762089999999864</v>
      </c>
      <c r="G772">
        <f t="shared" si="64"/>
        <v>0.2644016400000016</v>
      </c>
    </row>
    <row r="773" spans="1:7" ht="16">
      <c r="A773" s="2">
        <v>72</v>
      </c>
      <c r="B773" s="2">
        <v>10.5</v>
      </c>
      <c r="C773">
        <f t="shared" si="60"/>
        <v>21.296999999999997</v>
      </c>
      <c r="D773">
        <f t="shared" si="61"/>
        <v>2.4557999999999982</v>
      </c>
      <c r="E773">
        <f t="shared" si="62"/>
        <v>52.301172599999951</v>
      </c>
      <c r="F773">
        <f t="shared" si="63"/>
        <v>453.56220899999988</v>
      </c>
      <c r="G773">
        <f t="shared" si="64"/>
        <v>6.030953639999991</v>
      </c>
    </row>
    <row r="774" spans="1:7" ht="16">
      <c r="A774" s="2">
        <v>61</v>
      </c>
      <c r="B774" s="2">
        <v>9.33</v>
      </c>
      <c r="C774">
        <f t="shared" si="60"/>
        <v>10.296999999999997</v>
      </c>
      <c r="D774">
        <f t="shared" si="61"/>
        <v>1.2857999999999983</v>
      </c>
      <c r="E774">
        <f t="shared" si="62"/>
        <v>13.239882599999978</v>
      </c>
      <c r="F774">
        <f t="shared" si="63"/>
        <v>106.02820899999993</v>
      </c>
      <c r="G774">
        <f t="shared" si="64"/>
        <v>1.6532816399999957</v>
      </c>
    </row>
    <row r="775" spans="1:7" ht="16">
      <c r="A775" s="2">
        <v>39</v>
      </c>
      <c r="B775" s="2">
        <v>4.07</v>
      </c>
      <c r="C775">
        <f t="shared" si="60"/>
        <v>-11.703000000000003</v>
      </c>
      <c r="D775">
        <f t="shared" si="61"/>
        <v>-3.9742000000000015</v>
      </c>
      <c r="E775">
        <f t="shared" si="62"/>
        <v>46.510062600000026</v>
      </c>
      <c r="F775">
        <f t="shared" si="63"/>
        <v>136.96020900000008</v>
      </c>
      <c r="G775">
        <f t="shared" si="64"/>
        <v>15.794265640000011</v>
      </c>
    </row>
    <row r="776" spans="1:7" ht="16">
      <c r="A776" s="2">
        <v>49</v>
      </c>
      <c r="B776" s="2">
        <v>7.35</v>
      </c>
      <c r="C776">
        <f t="shared" si="60"/>
        <v>-1.703000000000003</v>
      </c>
      <c r="D776">
        <f t="shared" si="61"/>
        <v>-0.69420000000000215</v>
      </c>
      <c r="E776">
        <f t="shared" si="62"/>
        <v>1.1822226000000058</v>
      </c>
      <c r="F776">
        <f t="shared" si="63"/>
        <v>2.90020900000001</v>
      </c>
      <c r="G776">
        <f t="shared" si="64"/>
        <v>0.48191364000000297</v>
      </c>
    </row>
    <row r="777" spans="1:7" ht="16">
      <c r="A777" s="2">
        <v>38</v>
      </c>
      <c r="B777" s="2">
        <v>6.95</v>
      </c>
      <c r="C777">
        <f t="shared" si="60"/>
        <v>-12.703000000000003</v>
      </c>
      <c r="D777">
        <f t="shared" si="61"/>
        <v>-1.0942000000000016</v>
      </c>
      <c r="E777">
        <f t="shared" si="62"/>
        <v>13.899622600000024</v>
      </c>
      <c r="F777">
        <f t="shared" si="63"/>
        <v>161.36620900000008</v>
      </c>
      <c r="G777">
        <f t="shared" si="64"/>
        <v>1.1972736400000035</v>
      </c>
    </row>
    <row r="778" spans="1:7" ht="16">
      <c r="A778" s="2">
        <v>57</v>
      </c>
      <c r="B778" s="2">
        <v>9.16</v>
      </c>
      <c r="C778">
        <f t="shared" si="60"/>
        <v>6.296999999999997</v>
      </c>
      <c r="D778">
        <f t="shared" si="61"/>
        <v>1.1157999999999983</v>
      </c>
      <c r="E778">
        <f t="shared" si="62"/>
        <v>7.0261925999999866</v>
      </c>
      <c r="F778">
        <f t="shared" si="63"/>
        <v>39.652208999999964</v>
      </c>
      <c r="G778">
        <f t="shared" si="64"/>
        <v>1.2450096399999964</v>
      </c>
    </row>
    <row r="779" spans="1:7" ht="16">
      <c r="A779" s="2">
        <v>55</v>
      </c>
      <c r="B779" s="2">
        <v>8.76</v>
      </c>
      <c r="C779">
        <f t="shared" si="60"/>
        <v>4.296999999999997</v>
      </c>
      <c r="D779">
        <f t="shared" si="61"/>
        <v>0.71579999999999799</v>
      </c>
      <c r="E779">
        <f t="shared" si="62"/>
        <v>3.0757925999999891</v>
      </c>
      <c r="F779">
        <f t="shared" si="63"/>
        <v>18.464208999999975</v>
      </c>
      <c r="G779">
        <f t="shared" si="64"/>
        <v>0.51236963999999707</v>
      </c>
    </row>
    <row r="780" spans="1:7" ht="16">
      <c r="A780" s="2">
        <v>60</v>
      </c>
      <c r="B780" s="2">
        <v>8.1</v>
      </c>
      <c r="C780">
        <f t="shared" si="60"/>
        <v>9.296999999999997</v>
      </c>
      <c r="D780">
        <f t="shared" si="61"/>
        <v>5.5799999999997851E-2</v>
      </c>
      <c r="E780">
        <f t="shared" si="62"/>
        <v>0.51877259999997982</v>
      </c>
      <c r="F780">
        <f t="shared" si="63"/>
        <v>86.434208999999939</v>
      </c>
      <c r="G780">
        <f t="shared" si="64"/>
        <v>3.1136399999997602E-3</v>
      </c>
    </row>
    <row r="781" spans="1:7" ht="16">
      <c r="A781" s="2">
        <v>49</v>
      </c>
      <c r="B781" s="2">
        <v>9</v>
      </c>
      <c r="C781">
        <f t="shared" si="60"/>
        <v>-1.703000000000003</v>
      </c>
      <c r="D781">
        <f t="shared" si="61"/>
        <v>0.95579999999999821</v>
      </c>
      <c r="E781">
        <f t="shared" si="62"/>
        <v>-1.6277273999999997</v>
      </c>
      <c r="F781">
        <f t="shared" si="63"/>
        <v>2.90020900000001</v>
      </c>
      <c r="G781">
        <f t="shared" si="64"/>
        <v>0.91355363999999661</v>
      </c>
    </row>
    <row r="782" spans="1:7" ht="16">
      <c r="A782" s="2">
        <v>34</v>
      </c>
      <c r="B782" s="2">
        <v>9.48</v>
      </c>
      <c r="C782">
        <f t="shared" si="60"/>
        <v>-16.703000000000003</v>
      </c>
      <c r="D782">
        <f t="shared" si="61"/>
        <v>1.4357999999999986</v>
      </c>
      <c r="E782">
        <f t="shared" si="62"/>
        <v>-23.98216739999998</v>
      </c>
      <c r="F782">
        <f t="shared" si="63"/>
        <v>278.99020900000011</v>
      </c>
      <c r="G782">
        <f t="shared" si="64"/>
        <v>2.061521639999996</v>
      </c>
    </row>
    <row r="783" spans="1:7" ht="16">
      <c r="A783" s="2">
        <v>27</v>
      </c>
      <c r="B783" s="2">
        <v>7.89</v>
      </c>
      <c r="C783">
        <f t="shared" si="60"/>
        <v>-23.703000000000003</v>
      </c>
      <c r="D783">
        <f t="shared" si="61"/>
        <v>-0.15420000000000211</v>
      </c>
      <c r="E783">
        <f t="shared" si="62"/>
        <v>3.6550026000000506</v>
      </c>
      <c r="F783">
        <f t="shared" si="63"/>
        <v>561.83220900000015</v>
      </c>
      <c r="G783">
        <f t="shared" si="64"/>
        <v>2.3777640000000651E-2</v>
      </c>
    </row>
    <row r="784" spans="1:7" ht="16">
      <c r="A784" s="2">
        <v>56</v>
      </c>
      <c r="B784" s="2">
        <v>6.74</v>
      </c>
      <c r="C784">
        <f t="shared" si="60"/>
        <v>5.296999999999997</v>
      </c>
      <c r="D784">
        <f t="shared" si="61"/>
        <v>-1.3042000000000016</v>
      </c>
      <c r="E784">
        <f t="shared" si="62"/>
        <v>-6.9083474000000047</v>
      </c>
      <c r="F784">
        <f t="shared" si="63"/>
        <v>28.05820899999997</v>
      </c>
      <c r="G784">
        <f t="shared" si="64"/>
        <v>1.700937640000004</v>
      </c>
    </row>
    <row r="785" spans="1:7" ht="16">
      <c r="A785" s="2">
        <v>65</v>
      </c>
      <c r="B785" s="2">
        <v>8.3699999999999992</v>
      </c>
      <c r="C785">
        <f t="shared" si="60"/>
        <v>14.296999999999997</v>
      </c>
      <c r="D785">
        <f t="shared" si="61"/>
        <v>0.32579999999999742</v>
      </c>
      <c r="E785">
        <f t="shared" si="62"/>
        <v>4.6579625999999621</v>
      </c>
      <c r="F785">
        <f t="shared" si="63"/>
        <v>204.40420899999992</v>
      </c>
      <c r="G785">
        <f t="shared" si="64"/>
        <v>0.10614563999999832</v>
      </c>
    </row>
    <row r="786" spans="1:7" ht="16">
      <c r="A786" s="2">
        <v>45</v>
      </c>
      <c r="B786" s="2">
        <v>6.78</v>
      </c>
      <c r="C786">
        <f t="shared" si="60"/>
        <v>-5.703000000000003</v>
      </c>
      <c r="D786">
        <f t="shared" si="61"/>
        <v>-1.2642000000000015</v>
      </c>
      <c r="E786">
        <f t="shared" si="62"/>
        <v>7.2097326000000121</v>
      </c>
      <c r="F786">
        <f t="shared" si="63"/>
        <v>32.524209000000035</v>
      </c>
      <c r="G786">
        <f t="shared" si="64"/>
        <v>1.5982016400000039</v>
      </c>
    </row>
    <row r="787" spans="1:7" ht="16">
      <c r="A787" s="2">
        <v>55</v>
      </c>
      <c r="B787" s="2">
        <v>7.94</v>
      </c>
      <c r="C787">
        <f t="shared" si="60"/>
        <v>4.296999999999997</v>
      </c>
      <c r="D787">
        <f t="shared" si="61"/>
        <v>-0.1042000000000014</v>
      </c>
      <c r="E787">
        <f t="shared" si="62"/>
        <v>-0.44774740000000574</v>
      </c>
      <c r="F787">
        <f t="shared" si="63"/>
        <v>18.464208999999975</v>
      </c>
      <c r="G787">
        <f t="shared" si="64"/>
        <v>1.0857640000000293E-2</v>
      </c>
    </row>
    <row r="788" spans="1:7" ht="16">
      <c r="A788" s="2">
        <v>62</v>
      </c>
      <c r="B788" s="2">
        <v>6.27</v>
      </c>
      <c r="C788">
        <f t="shared" si="60"/>
        <v>11.296999999999997</v>
      </c>
      <c r="D788">
        <f t="shared" si="61"/>
        <v>-1.7742000000000022</v>
      </c>
      <c r="E788">
        <f t="shared" si="62"/>
        <v>-20.04313740000002</v>
      </c>
      <c r="F788">
        <f t="shared" si="63"/>
        <v>127.62220899999993</v>
      </c>
      <c r="G788">
        <f t="shared" si="64"/>
        <v>3.1477856400000079</v>
      </c>
    </row>
    <row r="789" spans="1:7" ht="16">
      <c r="A789" s="2">
        <v>58</v>
      </c>
      <c r="B789" s="2">
        <v>11.02</v>
      </c>
      <c r="C789">
        <f t="shared" si="60"/>
        <v>7.296999999999997</v>
      </c>
      <c r="D789">
        <f t="shared" si="61"/>
        <v>2.9757999999999978</v>
      </c>
      <c r="E789">
        <f t="shared" si="62"/>
        <v>21.714412599999974</v>
      </c>
      <c r="F789">
        <f t="shared" si="63"/>
        <v>53.246208999999958</v>
      </c>
      <c r="G789">
        <f t="shared" si="64"/>
        <v>8.8553856399999873</v>
      </c>
    </row>
    <row r="790" spans="1:7" ht="16">
      <c r="A790" s="2">
        <v>44</v>
      </c>
      <c r="B790" s="2">
        <v>5.14</v>
      </c>
      <c r="C790">
        <f t="shared" si="60"/>
        <v>-6.703000000000003</v>
      </c>
      <c r="D790">
        <f t="shared" si="61"/>
        <v>-2.9042000000000021</v>
      </c>
      <c r="E790">
        <f t="shared" si="62"/>
        <v>19.466852600000024</v>
      </c>
      <c r="F790">
        <f t="shared" si="63"/>
        <v>44.93020900000004</v>
      </c>
      <c r="G790">
        <f t="shared" si="64"/>
        <v>8.4343776400000117</v>
      </c>
    </row>
    <row r="791" spans="1:7" ht="16">
      <c r="A791" s="2">
        <v>49</v>
      </c>
      <c r="B791" s="2">
        <v>9.1199999999999992</v>
      </c>
      <c r="C791">
        <f t="shared" si="60"/>
        <v>-1.703000000000003</v>
      </c>
      <c r="D791">
        <f t="shared" si="61"/>
        <v>1.0757999999999974</v>
      </c>
      <c r="E791">
        <f t="shared" si="62"/>
        <v>-1.8320873999999987</v>
      </c>
      <c r="F791">
        <f t="shared" si="63"/>
        <v>2.90020900000001</v>
      </c>
      <c r="G791">
        <f t="shared" si="64"/>
        <v>1.1573456399999944</v>
      </c>
    </row>
    <row r="792" spans="1:7" ht="16">
      <c r="A792" s="2">
        <v>45</v>
      </c>
      <c r="B792" s="2">
        <v>6.77</v>
      </c>
      <c r="C792">
        <f t="shared" si="60"/>
        <v>-5.703000000000003</v>
      </c>
      <c r="D792">
        <f t="shared" si="61"/>
        <v>-1.2742000000000022</v>
      </c>
      <c r="E792">
        <f t="shared" si="62"/>
        <v>7.2667626000000167</v>
      </c>
      <c r="F792">
        <f t="shared" si="63"/>
        <v>32.524209000000035</v>
      </c>
      <c r="G792">
        <f t="shared" si="64"/>
        <v>1.6235856400000057</v>
      </c>
    </row>
    <row r="793" spans="1:7" ht="16">
      <c r="A793" s="2">
        <v>50</v>
      </c>
      <c r="B793" s="2">
        <v>6.22</v>
      </c>
      <c r="C793">
        <f t="shared" si="60"/>
        <v>-0.70300000000000296</v>
      </c>
      <c r="D793">
        <f t="shared" si="61"/>
        <v>-1.824200000000002</v>
      </c>
      <c r="E793">
        <f t="shared" si="62"/>
        <v>1.2824126000000069</v>
      </c>
      <c r="F793">
        <f t="shared" si="63"/>
        <v>0.49420900000000417</v>
      </c>
      <c r="G793">
        <f t="shared" si="64"/>
        <v>3.3277056400000076</v>
      </c>
    </row>
    <row r="794" spans="1:7" ht="16">
      <c r="A794" s="2">
        <v>55</v>
      </c>
      <c r="B794" s="2">
        <v>6.84</v>
      </c>
      <c r="C794">
        <f t="shared" si="60"/>
        <v>4.296999999999997</v>
      </c>
      <c r="D794">
        <f t="shared" si="61"/>
        <v>-1.2042000000000019</v>
      </c>
      <c r="E794">
        <f t="shared" si="62"/>
        <v>-5.1744474000000045</v>
      </c>
      <c r="F794">
        <f t="shared" si="63"/>
        <v>18.464208999999975</v>
      </c>
      <c r="G794">
        <f t="shared" si="64"/>
        <v>1.4500976400000047</v>
      </c>
    </row>
    <row r="795" spans="1:7" ht="16">
      <c r="A795" s="2">
        <v>31</v>
      </c>
      <c r="B795" s="2">
        <v>8.1999999999999993</v>
      </c>
      <c r="C795">
        <f t="shared" si="60"/>
        <v>-19.703000000000003</v>
      </c>
      <c r="D795">
        <f t="shared" si="61"/>
        <v>0.1557999999999975</v>
      </c>
      <c r="E795">
        <f t="shared" si="62"/>
        <v>-3.0697273999999513</v>
      </c>
      <c r="F795">
        <f t="shared" si="63"/>
        <v>388.20820900000012</v>
      </c>
      <c r="G795">
        <f t="shared" si="64"/>
        <v>2.4273639999999218E-2</v>
      </c>
    </row>
    <row r="796" spans="1:7" ht="16">
      <c r="A796" s="2">
        <v>48</v>
      </c>
      <c r="B796" s="2">
        <v>5.2</v>
      </c>
      <c r="C796">
        <f t="shared" si="60"/>
        <v>-2.703000000000003</v>
      </c>
      <c r="D796">
        <f t="shared" si="61"/>
        <v>-2.8442000000000016</v>
      </c>
      <c r="E796">
        <f t="shared" si="62"/>
        <v>7.6878726000000128</v>
      </c>
      <c r="F796">
        <f t="shared" si="63"/>
        <v>7.3062090000000159</v>
      </c>
      <c r="G796">
        <f t="shared" si="64"/>
        <v>8.0894736400000085</v>
      </c>
    </row>
    <row r="797" spans="1:7" ht="16">
      <c r="A797" s="2">
        <v>59</v>
      </c>
      <c r="B797" s="2">
        <v>6.16</v>
      </c>
      <c r="C797">
        <f t="shared" si="60"/>
        <v>8.296999999999997</v>
      </c>
      <c r="D797">
        <f t="shared" si="61"/>
        <v>-1.8842000000000017</v>
      </c>
      <c r="E797">
        <f t="shared" si="62"/>
        <v>-15.633207400000009</v>
      </c>
      <c r="F797">
        <f t="shared" si="63"/>
        <v>68.840208999999945</v>
      </c>
      <c r="G797">
        <f t="shared" si="64"/>
        <v>3.5502096400000061</v>
      </c>
    </row>
    <row r="798" spans="1:7" ht="16">
      <c r="A798" s="2">
        <v>45</v>
      </c>
      <c r="B798" s="2">
        <v>9.59</v>
      </c>
      <c r="C798">
        <f t="shared" si="60"/>
        <v>-5.703000000000003</v>
      </c>
      <c r="D798">
        <f t="shared" si="61"/>
        <v>1.5457999999999981</v>
      </c>
      <c r="E798">
        <f t="shared" si="62"/>
        <v>-8.8156973999999941</v>
      </c>
      <c r="F798">
        <f t="shared" si="63"/>
        <v>32.524209000000035</v>
      </c>
      <c r="G798">
        <f t="shared" si="64"/>
        <v>2.3894976399999939</v>
      </c>
    </row>
    <row r="799" spans="1:7" ht="16">
      <c r="A799" s="2">
        <v>40</v>
      </c>
      <c r="B799" s="2">
        <v>4.7699999999999996</v>
      </c>
      <c r="C799">
        <f t="shared" si="60"/>
        <v>-10.703000000000003</v>
      </c>
      <c r="D799">
        <f t="shared" si="61"/>
        <v>-3.2742000000000022</v>
      </c>
      <c r="E799">
        <f t="shared" si="62"/>
        <v>35.043762600000036</v>
      </c>
      <c r="F799">
        <f t="shared" si="63"/>
        <v>114.55420900000006</v>
      </c>
      <c r="G799">
        <f t="shared" si="64"/>
        <v>10.720385640000014</v>
      </c>
    </row>
    <row r="800" spans="1:7" ht="16">
      <c r="A800" s="2">
        <v>37</v>
      </c>
      <c r="B800" s="2">
        <v>6.62</v>
      </c>
      <c r="C800">
        <f t="shared" si="60"/>
        <v>-13.703000000000003</v>
      </c>
      <c r="D800">
        <f t="shared" si="61"/>
        <v>-1.4242000000000017</v>
      </c>
      <c r="E800">
        <f t="shared" si="62"/>
        <v>19.515812600000029</v>
      </c>
      <c r="F800">
        <f t="shared" si="63"/>
        <v>187.77220900000009</v>
      </c>
      <c r="G800">
        <f t="shared" si="64"/>
        <v>2.0283456400000048</v>
      </c>
    </row>
    <row r="801" spans="1:7" ht="16">
      <c r="A801" s="2">
        <v>36</v>
      </c>
      <c r="B801" s="2">
        <v>9.67</v>
      </c>
      <c r="C801">
        <f t="shared" si="60"/>
        <v>-14.703000000000003</v>
      </c>
      <c r="D801">
        <f t="shared" si="61"/>
        <v>1.6257999999999981</v>
      </c>
      <c r="E801">
        <f t="shared" si="62"/>
        <v>-23.904137399999978</v>
      </c>
      <c r="F801">
        <f t="shared" si="63"/>
        <v>216.17820900000009</v>
      </c>
      <c r="G801">
        <f t="shared" si="64"/>
        <v>2.643225639999994</v>
      </c>
    </row>
    <row r="802" spans="1:7" ht="16">
      <c r="A802" s="2">
        <v>25</v>
      </c>
      <c r="B802" s="2">
        <v>9.77</v>
      </c>
      <c r="C802">
        <f t="shared" si="60"/>
        <v>-25.703000000000003</v>
      </c>
      <c r="D802">
        <f t="shared" si="61"/>
        <v>1.7257999999999978</v>
      </c>
      <c r="E802">
        <f t="shared" si="62"/>
        <v>-44.35823739999995</v>
      </c>
      <c r="F802">
        <f t="shared" si="63"/>
        <v>660.64420900000016</v>
      </c>
      <c r="G802">
        <f t="shared" si="64"/>
        <v>2.9783856399999924</v>
      </c>
    </row>
    <row r="803" spans="1:7" ht="16">
      <c r="A803" s="2">
        <v>58</v>
      </c>
      <c r="B803" s="2">
        <v>5.76</v>
      </c>
      <c r="C803">
        <f t="shared" si="60"/>
        <v>7.296999999999997</v>
      </c>
      <c r="D803">
        <f t="shared" si="61"/>
        <v>-2.284200000000002</v>
      </c>
      <c r="E803">
        <f t="shared" si="62"/>
        <v>-16.667807400000008</v>
      </c>
      <c r="F803">
        <f t="shared" si="63"/>
        <v>53.246208999999958</v>
      </c>
      <c r="G803">
        <f t="shared" si="64"/>
        <v>5.2175696400000096</v>
      </c>
    </row>
    <row r="804" spans="1:7" ht="16">
      <c r="A804" s="2">
        <v>46</v>
      </c>
      <c r="B804" s="2">
        <v>8.74</v>
      </c>
      <c r="C804">
        <f t="shared" si="60"/>
        <v>-4.703000000000003</v>
      </c>
      <c r="D804">
        <f t="shared" si="61"/>
        <v>0.69579999999999842</v>
      </c>
      <c r="E804">
        <f t="shared" si="62"/>
        <v>-3.2723473999999948</v>
      </c>
      <c r="F804">
        <f t="shared" si="63"/>
        <v>22.118209000000029</v>
      </c>
      <c r="G804">
        <f t="shared" si="64"/>
        <v>0.48413763999999782</v>
      </c>
    </row>
    <row r="805" spans="1:7" ht="16">
      <c r="A805" s="2">
        <v>48</v>
      </c>
      <c r="B805" s="2">
        <v>5.68</v>
      </c>
      <c r="C805">
        <f t="shared" si="60"/>
        <v>-2.703000000000003</v>
      </c>
      <c r="D805">
        <f t="shared" si="61"/>
        <v>-2.3642000000000021</v>
      </c>
      <c r="E805">
        <f t="shared" si="62"/>
        <v>6.3904326000000129</v>
      </c>
      <c r="F805">
        <f t="shared" si="63"/>
        <v>7.3062090000000159</v>
      </c>
      <c r="G805">
        <f t="shared" si="64"/>
        <v>5.5894416400000102</v>
      </c>
    </row>
    <row r="806" spans="1:7" ht="16">
      <c r="A806" s="2">
        <v>57</v>
      </c>
      <c r="B806" s="2">
        <v>10.09</v>
      </c>
      <c r="C806">
        <f t="shared" si="60"/>
        <v>6.296999999999997</v>
      </c>
      <c r="D806">
        <f t="shared" si="61"/>
        <v>2.0457999999999981</v>
      </c>
      <c r="E806">
        <f t="shared" si="62"/>
        <v>12.882402599999981</v>
      </c>
      <c r="F806">
        <f t="shared" si="63"/>
        <v>39.652208999999964</v>
      </c>
      <c r="G806">
        <f t="shared" si="64"/>
        <v>4.1852976399999919</v>
      </c>
    </row>
    <row r="807" spans="1:7" ht="16">
      <c r="A807" s="2">
        <v>51</v>
      </c>
      <c r="B807" s="2">
        <v>7.43</v>
      </c>
      <c r="C807">
        <f t="shared" si="60"/>
        <v>0.29699999999999704</v>
      </c>
      <c r="D807">
        <f t="shared" si="61"/>
        <v>-0.61420000000000208</v>
      </c>
      <c r="E807">
        <f t="shared" si="62"/>
        <v>-0.18241739999999881</v>
      </c>
      <c r="F807">
        <f t="shared" si="63"/>
        <v>8.8208999999998247E-2</v>
      </c>
      <c r="G807">
        <f t="shared" si="64"/>
        <v>0.37724164000000254</v>
      </c>
    </row>
    <row r="808" spans="1:7" ht="16">
      <c r="A808" s="2">
        <v>42</v>
      </c>
      <c r="B808" s="2">
        <v>10.98</v>
      </c>
      <c r="C808">
        <f t="shared" si="60"/>
        <v>-8.703000000000003</v>
      </c>
      <c r="D808">
        <f t="shared" si="61"/>
        <v>2.9357999999999986</v>
      </c>
      <c r="E808">
        <f t="shared" si="62"/>
        <v>-25.550267399999996</v>
      </c>
      <c r="F808">
        <f t="shared" si="63"/>
        <v>75.742209000000045</v>
      </c>
      <c r="G808">
        <f t="shared" si="64"/>
        <v>8.6189216399999928</v>
      </c>
    </row>
    <row r="809" spans="1:7" ht="16">
      <c r="A809" s="2">
        <v>57</v>
      </c>
      <c r="B809" s="2">
        <v>7.67</v>
      </c>
      <c r="C809">
        <f t="shared" si="60"/>
        <v>6.296999999999997</v>
      </c>
      <c r="D809">
        <f t="shared" si="61"/>
        <v>-0.37420000000000186</v>
      </c>
      <c r="E809">
        <f t="shared" si="62"/>
        <v>-2.3563374000000108</v>
      </c>
      <c r="F809">
        <f t="shared" si="63"/>
        <v>39.652208999999964</v>
      </c>
      <c r="G809">
        <f t="shared" si="64"/>
        <v>0.14002564000000139</v>
      </c>
    </row>
    <row r="810" spans="1:7" ht="16">
      <c r="A810" s="2">
        <v>57</v>
      </c>
      <c r="B810" s="2">
        <v>6.65</v>
      </c>
      <c r="C810">
        <f t="shared" si="60"/>
        <v>6.296999999999997</v>
      </c>
      <c r="D810">
        <f t="shared" si="61"/>
        <v>-1.3942000000000014</v>
      </c>
      <c r="E810">
        <f t="shared" si="62"/>
        <v>-8.7792774000000051</v>
      </c>
      <c r="F810">
        <f t="shared" si="63"/>
        <v>39.652208999999964</v>
      </c>
      <c r="G810">
        <f t="shared" si="64"/>
        <v>1.943793640000004</v>
      </c>
    </row>
    <row r="811" spans="1:7" ht="16">
      <c r="A811" s="2">
        <v>59</v>
      </c>
      <c r="B811" s="2">
        <v>6.06</v>
      </c>
      <c r="C811">
        <f t="shared" si="60"/>
        <v>8.296999999999997</v>
      </c>
      <c r="D811">
        <f t="shared" si="61"/>
        <v>-1.9842000000000022</v>
      </c>
      <c r="E811">
        <f t="shared" si="62"/>
        <v>-16.462907400000013</v>
      </c>
      <c r="F811">
        <f t="shared" si="63"/>
        <v>68.840208999999945</v>
      </c>
      <c r="G811">
        <f t="shared" si="64"/>
        <v>3.9370496400000086</v>
      </c>
    </row>
    <row r="812" spans="1:7" ht="16">
      <c r="A812" s="2">
        <v>47</v>
      </c>
      <c r="B812" s="2">
        <v>6.77</v>
      </c>
      <c r="C812">
        <f t="shared" si="60"/>
        <v>-3.703000000000003</v>
      </c>
      <c r="D812">
        <f t="shared" si="61"/>
        <v>-1.2742000000000022</v>
      </c>
      <c r="E812">
        <f t="shared" si="62"/>
        <v>4.7183626000000123</v>
      </c>
      <c r="F812">
        <f t="shared" si="63"/>
        <v>13.712209000000023</v>
      </c>
      <c r="G812">
        <f t="shared" si="64"/>
        <v>1.6235856400000057</v>
      </c>
    </row>
    <row r="813" spans="1:7" ht="16">
      <c r="A813" s="2">
        <v>45</v>
      </c>
      <c r="B813" s="2">
        <v>8.1199999999999992</v>
      </c>
      <c r="C813">
        <f t="shared" si="60"/>
        <v>-5.703000000000003</v>
      </c>
      <c r="D813">
        <f t="shared" si="61"/>
        <v>7.5799999999997425E-2</v>
      </c>
      <c r="E813">
        <f t="shared" si="62"/>
        <v>-0.43228739999998556</v>
      </c>
      <c r="F813">
        <f t="shared" si="63"/>
        <v>32.524209000000035</v>
      </c>
      <c r="G813">
        <f t="shared" si="64"/>
        <v>5.7456399999996095E-3</v>
      </c>
    </row>
    <row r="814" spans="1:7" ht="16">
      <c r="A814" s="2">
        <v>43</v>
      </c>
      <c r="B814" s="2">
        <v>9.15</v>
      </c>
      <c r="C814">
        <f t="shared" si="60"/>
        <v>-7.703000000000003</v>
      </c>
      <c r="D814">
        <f t="shared" si="61"/>
        <v>1.1057999999999986</v>
      </c>
      <c r="E814">
        <f t="shared" si="62"/>
        <v>-8.5179773999999924</v>
      </c>
      <c r="F814">
        <f t="shared" si="63"/>
        <v>59.336209000000046</v>
      </c>
      <c r="G814">
        <f t="shared" si="64"/>
        <v>1.2227936399999968</v>
      </c>
    </row>
    <row r="815" spans="1:7" ht="16">
      <c r="A815" s="2">
        <v>62</v>
      </c>
      <c r="B815" s="2">
        <v>7.2</v>
      </c>
      <c r="C815">
        <f t="shared" si="60"/>
        <v>11.296999999999997</v>
      </c>
      <c r="D815">
        <f t="shared" si="61"/>
        <v>-0.84420000000000162</v>
      </c>
      <c r="E815">
        <f t="shared" si="62"/>
        <v>-9.5369274000000157</v>
      </c>
      <c r="F815">
        <f t="shared" si="63"/>
        <v>127.62220899999993</v>
      </c>
      <c r="G815">
        <f t="shared" si="64"/>
        <v>0.71267364000000277</v>
      </c>
    </row>
    <row r="816" spans="1:7" ht="16">
      <c r="A816" s="2">
        <v>31</v>
      </c>
      <c r="B816" s="2">
        <v>10.36</v>
      </c>
      <c r="C816">
        <f t="shared" si="60"/>
        <v>-19.703000000000003</v>
      </c>
      <c r="D816">
        <f t="shared" si="61"/>
        <v>2.3157999999999976</v>
      </c>
      <c r="E816">
        <f t="shared" si="62"/>
        <v>-45.628207399999958</v>
      </c>
      <c r="F816">
        <f t="shared" si="63"/>
        <v>388.20820900000012</v>
      </c>
      <c r="G816">
        <f t="shared" si="64"/>
        <v>5.3629296399999893</v>
      </c>
    </row>
    <row r="817" spans="1:7" ht="16">
      <c r="A817" s="2">
        <v>57</v>
      </c>
      <c r="B817" s="2">
        <v>6.14</v>
      </c>
      <c r="C817">
        <f t="shared" si="60"/>
        <v>6.296999999999997</v>
      </c>
      <c r="D817">
        <f t="shared" si="61"/>
        <v>-1.9042000000000021</v>
      </c>
      <c r="E817">
        <f t="shared" si="62"/>
        <v>-11.990747400000007</v>
      </c>
      <c r="F817">
        <f t="shared" si="63"/>
        <v>39.652208999999964</v>
      </c>
      <c r="G817">
        <f t="shared" si="64"/>
        <v>3.6259776400000079</v>
      </c>
    </row>
    <row r="818" spans="1:7" ht="16">
      <c r="A818" s="2">
        <v>58</v>
      </c>
      <c r="B818" s="2">
        <v>10.82</v>
      </c>
      <c r="C818">
        <f t="shared" si="60"/>
        <v>7.296999999999997</v>
      </c>
      <c r="D818">
        <f t="shared" si="61"/>
        <v>2.7757999999999985</v>
      </c>
      <c r="E818">
        <f t="shared" si="62"/>
        <v>20.255012599999979</v>
      </c>
      <c r="F818">
        <f t="shared" si="63"/>
        <v>53.246208999999958</v>
      </c>
      <c r="G818">
        <f t="shared" si="64"/>
        <v>7.7050656399999919</v>
      </c>
    </row>
    <row r="819" spans="1:7" ht="16">
      <c r="A819" s="2">
        <v>50</v>
      </c>
      <c r="B819" s="2">
        <v>10.41</v>
      </c>
      <c r="C819">
        <f t="shared" si="60"/>
        <v>-0.70300000000000296</v>
      </c>
      <c r="D819">
        <f t="shared" si="61"/>
        <v>2.3657999999999983</v>
      </c>
      <c r="E819">
        <f t="shared" si="62"/>
        <v>-1.6631574000000058</v>
      </c>
      <c r="F819">
        <f t="shared" si="63"/>
        <v>0.49420900000000417</v>
      </c>
      <c r="G819">
        <f t="shared" si="64"/>
        <v>5.5970096399999925</v>
      </c>
    </row>
    <row r="820" spans="1:7" ht="16">
      <c r="A820" s="2">
        <v>55</v>
      </c>
      <c r="B820" s="2">
        <v>8.2200000000000006</v>
      </c>
      <c r="C820">
        <f t="shared" si="60"/>
        <v>4.296999999999997</v>
      </c>
      <c r="D820">
        <f t="shared" si="61"/>
        <v>0.17579999999999885</v>
      </c>
      <c r="E820">
        <f t="shared" si="62"/>
        <v>0.75541259999999455</v>
      </c>
      <c r="F820">
        <f t="shared" si="63"/>
        <v>18.464208999999975</v>
      </c>
      <c r="G820">
        <f t="shared" si="64"/>
        <v>3.0905639999999596E-2</v>
      </c>
    </row>
    <row r="821" spans="1:7" ht="16">
      <c r="A821" s="2">
        <v>70</v>
      </c>
      <c r="B821" s="2">
        <v>4.76</v>
      </c>
      <c r="C821">
        <f t="shared" si="60"/>
        <v>19.296999999999997</v>
      </c>
      <c r="D821">
        <f t="shared" si="61"/>
        <v>-3.284200000000002</v>
      </c>
      <c r="E821">
        <f t="shared" si="62"/>
        <v>-63.375207400000029</v>
      </c>
      <c r="F821">
        <f t="shared" si="63"/>
        <v>372.37420899999989</v>
      </c>
      <c r="G821">
        <f t="shared" si="64"/>
        <v>10.785969640000014</v>
      </c>
    </row>
    <row r="822" spans="1:7" ht="16">
      <c r="A822" s="2">
        <v>48</v>
      </c>
      <c r="B822" s="2">
        <v>12.5</v>
      </c>
      <c r="C822">
        <f t="shared" si="60"/>
        <v>-2.703000000000003</v>
      </c>
      <c r="D822">
        <f t="shared" si="61"/>
        <v>4.4557999999999982</v>
      </c>
      <c r="E822">
        <f t="shared" si="62"/>
        <v>-12.044027400000008</v>
      </c>
      <c r="F822">
        <f t="shared" si="63"/>
        <v>7.3062090000000159</v>
      </c>
      <c r="G822">
        <f t="shared" si="64"/>
        <v>19.854153639999986</v>
      </c>
    </row>
    <row r="823" spans="1:7" ht="16">
      <c r="A823" s="2">
        <v>58</v>
      </c>
      <c r="B823" s="2">
        <v>4.3</v>
      </c>
      <c r="C823">
        <f t="shared" si="60"/>
        <v>7.296999999999997</v>
      </c>
      <c r="D823">
        <f t="shared" si="61"/>
        <v>-3.744200000000002</v>
      </c>
      <c r="E823">
        <f t="shared" si="62"/>
        <v>-27.321427400000005</v>
      </c>
      <c r="F823">
        <f t="shared" si="63"/>
        <v>53.246208999999958</v>
      </c>
      <c r="G823">
        <f t="shared" si="64"/>
        <v>14.019033640000014</v>
      </c>
    </row>
    <row r="824" spans="1:7" ht="16">
      <c r="A824" s="2">
        <v>43</v>
      </c>
      <c r="B824" s="2">
        <v>7.7</v>
      </c>
      <c r="C824">
        <f t="shared" si="60"/>
        <v>-7.703000000000003</v>
      </c>
      <c r="D824">
        <f t="shared" si="61"/>
        <v>-0.34420000000000162</v>
      </c>
      <c r="E824">
        <f t="shared" si="62"/>
        <v>2.6513726000000135</v>
      </c>
      <c r="F824">
        <f t="shared" si="63"/>
        <v>59.336209000000046</v>
      </c>
      <c r="G824">
        <f t="shared" si="64"/>
        <v>0.11847364000000112</v>
      </c>
    </row>
    <row r="825" spans="1:7" ht="16">
      <c r="A825" s="2">
        <v>53</v>
      </c>
      <c r="B825" s="2">
        <v>3.87</v>
      </c>
      <c r="C825">
        <f t="shared" si="60"/>
        <v>2.296999999999997</v>
      </c>
      <c r="D825">
        <f t="shared" si="61"/>
        <v>-4.1742000000000017</v>
      </c>
      <c r="E825">
        <f t="shared" si="62"/>
        <v>-9.5881373999999919</v>
      </c>
      <c r="F825">
        <f t="shared" si="63"/>
        <v>5.2762089999999864</v>
      </c>
      <c r="G825">
        <f t="shared" si="64"/>
        <v>17.423945640000014</v>
      </c>
    </row>
    <row r="826" spans="1:7" ht="16">
      <c r="A826" s="2">
        <v>50</v>
      </c>
      <c r="B826" s="2">
        <v>8.3000000000000007</v>
      </c>
      <c r="C826">
        <f t="shared" si="60"/>
        <v>-0.70300000000000296</v>
      </c>
      <c r="D826">
        <f t="shared" si="61"/>
        <v>0.25579999999999892</v>
      </c>
      <c r="E826">
        <f t="shared" si="62"/>
        <v>-0.1798274</v>
      </c>
      <c r="F826">
        <f t="shared" si="63"/>
        <v>0.49420900000000417</v>
      </c>
      <c r="G826">
        <f t="shared" si="64"/>
        <v>6.5433639999999446E-2</v>
      </c>
    </row>
    <row r="827" spans="1:7" ht="16">
      <c r="A827" s="2">
        <v>39</v>
      </c>
      <c r="B827" s="2">
        <v>5.93</v>
      </c>
      <c r="C827">
        <f t="shared" si="60"/>
        <v>-11.703000000000003</v>
      </c>
      <c r="D827">
        <f t="shared" si="61"/>
        <v>-2.1142000000000021</v>
      </c>
      <c r="E827">
        <f t="shared" si="62"/>
        <v>24.742482600000031</v>
      </c>
      <c r="F827">
        <f t="shared" si="63"/>
        <v>136.96020900000008</v>
      </c>
      <c r="G827">
        <f t="shared" si="64"/>
        <v>4.4698416400000092</v>
      </c>
    </row>
    <row r="828" spans="1:7" ht="16">
      <c r="A828" s="2">
        <v>59</v>
      </c>
      <c r="B828" s="2">
        <v>10.99</v>
      </c>
      <c r="C828">
        <f t="shared" si="60"/>
        <v>8.296999999999997</v>
      </c>
      <c r="D828">
        <f t="shared" si="61"/>
        <v>2.9457999999999984</v>
      </c>
      <c r="E828">
        <f t="shared" si="62"/>
        <v>24.441302599999979</v>
      </c>
      <c r="F828">
        <f t="shared" si="63"/>
        <v>68.840208999999945</v>
      </c>
      <c r="G828">
        <f t="shared" si="64"/>
        <v>8.6777376399999913</v>
      </c>
    </row>
    <row r="829" spans="1:7" ht="16">
      <c r="A829" s="2">
        <v>46</v>
      </c>
      <c r="B829" s="2">
        <v>9.1300000000000008</v>
      </c>
      <c r="C829">
        <f t="shared" si="60"/>
        <v>-4.703000000000003</v>
      </c>
      <c r="D829">
        <f t="shared" si="61"/>
        <v>1.085799999999999</v>
      </c>
      <c r="E829">
        <f t="shared" si="62"/>
        <v>-5.1065173999999987</v>
      </c>
      <c r="F829">
        <f t="shared" si="63"/>
        <v>22.118209000000029</v>
      </c>
      <c r="G829">
        <f t="shared" si="64"/>
        <v>1.1789616399999978</v>
      </c>
    </row>
    <row r="830" spans="1:7" ht="16">
      <c r="A830" s="2">
        <v>58</v>
      </c>
      <c r="B830" s="2">
        <v>8.73</v>
      </c>
      <c r="C830">
        <f t="shared" si="60"/>
        <v>7.296999999999997</v>
      </c>
      <c r="D830">
        <f t="shared" si="61"/>
        <v>0.68579999999999863</v>
      </c>
      <c r="E830">
        <f t="shared" si="62"/>
        <v>5.0042825999999883</v>
      </c>
      <c r="F830">
        <f t="shared" si="63"/>
        <v>53.246208999999958</v>
      </c>
      <c r="G830">
        <f t="shared" si="64"/>
        <v>0.4703216399999981</v>
      </c>
    </row>
    <row r="831" spans="1:7" ht="16">
      <c r="A831" s="2">
        <v>36</v>
      </c>
      <c r="B831" s="2">
        <v>7.8</v>
      </c>
      <c r="C831">
        <f t="shared" si="60"/>
        <v>-14.703000000000003</v>
      </c>
      <c r="D831">
        <f t="shared" si="61"/>
        <v>-0.24420000000000197</v>
      </c>
      <c r="E831">
        <f t="shared" si="62"/>
        <v>3.5904726000000298</v>
      </c>
      <c r="F831">
        <f t="shared" si="63"/>
        <v>216.17820900000009</v>
      </c>
      <c r="G831">
        <f t="shared" si="64"/>
        <v>5.9633640000000959E-2</v>
      </c>
    </row>
    <row r="832" spans="1:7" ht="16">
      <c r="A832" s="2">
        <v>47</v>
      </c>
      <c r="B832" s="2">
        <v>10.28</v>
      </c>
      <c r="C832">
        <f t="shared" si="60"/>
        <v>-3.703000000000003</v>
      </c>
      <c r="D832">
        <f t="shared" si="61"/>
        <v>2.2357999999999976</v>
      </c>
      <c r="E832">
        <f t="shared" si="62"/>
        <v>-8.2791673999999968</v>
      </c>
      <c r="F832">
        <f t="shared" si="63"/>
        <v>13.712209000000023</v>
      </c>
      <c r="G832">
        <f t="shared" si="64"/>
        <v>4.9988016399999893</v>
      </c>
    </row>
    <row r="833" spans="1:7" ht="16">
      <c r="A833" s="2">
        <v>56</v>
      </c>
      <c r="B833" s="2">
        <v>8.07</v>
      </c>
      <c r="C833">
        <f t="shared" si="60"/>
        <v>5.296999999999997</v>
      </c>
      <c r="D833">
        <f t="shared" si="61"/>
        <v>2.5799999999998491E-2</v>
      </c>
      <c r="E833">
        <f t="shared" si="62"/>
        <v>0.13666259999999192</v>
      </c>
      <c r="F833">
        <f t="shared" si="63"/>
        <v>28.05820899999997</v>
      </c>
      <c r="G833">
        <f t="shared" si="64"/>
        <v>6.6563999999992216E-4</v>
      </c>
    </row>
    <row r="834" spans="1:7" ht="16">
      <c r="A834" s="2">
        <v>43</v>
      </c>
      <c r="B834" s="2">
        <v>7.65</v>
      </c>
      <c r="C834">
        <f t="shared" si="60"/>
        <v>-7.703000000000003</v>
      </c>
      <c r="D834">
        <f t="shared" si="61"/>
        <v>-0.39420000000000144</v>
      </c>
      <c r="E834">
        <f t="shared" si="62"/>
        <v>3.0365226000000121</v>
      </c>
      <c r="F834">
        <f t="shared" si="63"/>
        <v>59.336209000000046</v>
      </c>
      <c r="G834">
        <f t="shared" si="64"/>
        <v>0.15539364000000114</v>
      </c>
    </row>
    <row r="835" spans="1:7" ht="16">
      <c r="A835" s="2">
        <v>49</v>
      </c>
      <c r="B835" s="2">
        <v>6.27</v>
      </c>
      <c r="C835">
        <f t="shared" ref="C835:C898" si="65">A835-$J$2</f>
        <v>-1.703000000000003</v>
      </c>
      <c r="D835">
        <f t="shared" ref="D835:D898" si="66">B835-$J$3</f>
        <v>-1.7742000000000022</v>
      </c>
      <c r="E835">
        <f t="shared" ref="E835:E898" si="67">C835*D835</f>
        <v>3.0214626000000089</v>
      </c>
      <c r="F835">
        <f t="shared" ref="F835:F898" si="68">C835^2</f>
        <v>2.90020900000001</v>
      </c>
      <c r="G835">
        <f t="shared" ref="G835:G898" si="69">D835^2</f>
        <v>3.1477856400000079</v>
      </c>
    </row>
    <row r="836" spans="1:7" ht="16">
      <c r="A836" s="2">
        <v>63</v>
      </c>
      <c r="B836" s="2">
        <v>9.0500000000000007</v>
      </c>
      <c r="C836">
        <f t="shared" si="65"/>
        <v>12.296999999999997</v>
      </c>
      <c r="D836">
        <f t="shared" si="66"/>
        <v>1.0057999999999989</v>
      </c>
      <c r="E836">
        <f t="shared" si="67"/>
        <v>12.368322599999983</v>
      </c>
      <c r="F836">
        <f t="shared" si="68"/>
        <v>151.21620899999994</v>
      </c>
      <c r="G836">
        <f t="shared" si="69"/>
        <v>1.0116336399999979</v>
      </c>
    </row>
    <row r="837" spans="1:7" ht="16">
      <c r="A837" s="2">
        <v>43</v>
      </c>
      <c r="B837" s="2">
        <v>7.64</v>
      </c>
      <c r="C837">
        <f t="shared" si="65"/>
        <v>-7.703000000000003</v>
      </c>
      <c r="D837">
        <f t="shared" si="66"/>
        <v>-0.40420000000000211</v>
      </c>
      <c r="E837">
        <f t="shared" si="67"/>
        <v>3.1135526000000175</v>
      </c>
      <c r="F837">
        <f t="shared" si="68"/>
        <v>59.336209000000046</v>
      </c>
      <c r="G837">
        <f t="shared" si="69"/>
        <v>0.16337764000000171</v>
      </c>
    </row>
    <row r="838" spans="1:7" ht="16">
      <c r="A838" s="2">
        <v>60</v>
      </c>
      <c r="B838" s="2">
        <v>6.9</v>
      </c>
      <c r="C838">
        <f t="shared" si="65"/>
        <v>9.296999999999997</v>
      </c>
      <c r="D838">
        <f t="shared" si="66"/>
        <v>-1.1442000000000014</v>
      </c>
      <c r="E838">
        <f t="shared" si="67"/>
        <v>-10.63762740000001</v>
      </c>
      <c r="F838">
        <f t="shared" si="68"/>
        <v>86.434208999999939</v>
      </c>
      <c r="G838">
        <f t="shared" si="69"/>
        <v>1.3091936400000033</v>
      </c>
    </row>
    <row r="839" spans="1:7" ht="16">
      <c r="A839" s="2">
        <v>56</v>
      </c>
      <c r="B839" s="2">
        <v>6.89</v>
      </c>
      <c r="C839">
        <f t="shared" si="65"/>
        <v>5.296999999999997</v>
      </c>
      <c r="D839">
        <f t="shared" si="66"/>
        <v>-1.1542000000000021</v>
      </c>
      <c r="E839">
        <f t="shared" si="67"/>
        <v>-6.1137974000000082</v>
      </c>
      <c r="F839">
        <f t="shared" si="68"/>
        <v>28.05820899999997</v>
      </c>
      <c r="G839">
        <f t="shared" si="69"/>
        <v>1.3321776400000049</v>
      </c>
    </row>
    <row r="840" spans="1:7" ht="16">
      <c r="A840" s="2">
        <v>39</v>
      </c>
      <c r="B840" s="2">
        <v>8.09</v>
      </c>
      <c r="C840">
        <f t="shared" si="65"/>
        <v>-11.703000000000003</v>
      </c>
      <c r="D840">
        <f t="shared" si="66"/>
        <v>4.5799999999998064E-2</v>
      </c>
      <c r="E840">
        <f t="shared" si="67"/>
        <v>-0.53599739999997753</v>
      </c>
      <c r="F840">
        <f t="shared" si="68"/>
        <v>136.96020900000008</v>
      </c>
      <c r="G840">
        <f t="shared" si="69"/>
        <v>2.0976399999998226E-3</v>
      </c>
    </row>
    <row r="841" spans="1:7" ht="16">
      <c r="A841" s="2">
        <v>38</v>
      </c>
      <c r="B841" s="2">
        <v>7.01</v>
      </c>
      <c r="C841">
        <f t="shared" si="65"/>
        <v>-12.703000000000003</v>
      </c>
      <c r="D841">
        <f t="shared" si="66"/>
        <v>-1.034200000000002</v>
      </c>
      <c r="E841">
        <f t="shared" si="67"/>
        <v>13.137442600000028</v>
      </c>
      <c r="F841">
        <f t="shared" si="68"/>
        <v>161.36620900000008</v>
      </c>
      <c r="G841">
        <f t="shared" si="69"/>
        <v>1.0695696400000041</v>
      </c>
    </row>
    <row r="842" spans="1:7" ht="16">
      <c r="A842" s="2">
        <v>51</v>
      </c>
      <c r="B842" s="2">
        <v>9.32</v>
      </c>
      <c r="C842">
        <f t="shared" si="65"/>
        <v>0.29699999999999704</v>
      </c>
      <c r="D842">
        <f t="shared" si="66"/>
        <v>1.2757999999999985</v>
      </c>
      <c r="E842">
        <f t="shared" si="67"/>
        <v>0.37891259999999577</v>
      </c>
      <c r="F842">
        <f t="shared" si="68"/>
        <v>8.8208999999998247E-2</v>
      </c>
      <c r="G842">
        <f t="shared" si="69"/>
        <v>1.6276656399999962</v>
      </c>
    </row>
    <row r="843" spans="1:7" ht="16">
      <c r="A843" s="2">
        <v>34</v>
      </c>
      <c r="B843" s="2">
        <v>8.5</v>
      </c>
      <c r="C843">
        <f t="shared" si="65"/>
        <v>-16.703000000000003</v>
      </c>
      <c r="D843">
        <f t="shared" si="66"/>
        <v>0.45579999999999821</v>
      </c>
      <c r="E843">
        <f t="shared" si="67"/>
        <v>-7.6132273999999711</v>
      </c>
      <c r="F843">
        <f t="shared" si="68"/>
        <v>278.99020900000011</v>
      </c>
      <c r="G843">
        <f t="shared" si="69"/>
        <v>0.20775363999999835</v>
      </c>
    </row>
    <row r="844" spans="1:7" ht="16">
      <c r="A844" s="2">
        <v>45</v>
      </c>
      <c r="B844" s="2">
        <v>4.9800000000000004</v>
      </c>
      <c r="C844">
        <f t="shared" si="65"/>
        <v>-5.703000000000003</v>
      </c>
      <c r="D844">
        <f t="shared" si="66"/>
        <v>-3.0642000000000014</v>
      </c>
      <c r="E844">
        <f t="shared" si="67"/>
        <v>17.475132600000016</v>
      </c>
      <c r="F844">
        <f t="shared" si="68"/>
        <v>32.524209000000035</v>
      </c>
      <c r="G844">
        <f t="shared" si="69"/>
        <v>9.3893216400000092</v>
      </c>
    </row>
    <row r="845" spans="1:7" ht="16">
      <c r="A845" s="2">
        <v>40</v>
      </c>
      <c r="B845" s="2">
        <v>6.78</v>
      </c>
      <c r="C845">
        <f t="shared" si="65"/>
        <v>-10.703000000000003</v>
      </c>
      <c r="D845">
        <f t="shared" si="66"/>
        <v>-1.2642000000000015</v>
      </c>
      <c r="E845">
        <f t="shared" si="67"/>
        <v>13.53073260000002</v>
      </c>
      <c r="F845">
        <f t="shared" si="68"/>
        <v>114.55420900000006</v>
      </c>
      <c r="G845">
        <f t="shared" si="69"/>
        <v>1.5982016400000039</v>
      </c>
    </row>
    <row r="846" spans="1:7" ht="16">
      <c r="A846" s="2">
        <v>68</v>
      </c>
      <c r="B846" s="2">
        <v>8.14</v>
      </c>
      <c r="C846">
        <f t="shared" si="65"/>
        <v>17.296999999999997</v>
      </c>
      <c r="D846">
        <f t="shared" si="66"/>
        <v>9.5799999999998775E-2</v>
      </c>
      <c r="E846">
        <f t="shared" si="67"/>
        <v>1.6570525999999786</v>
      </c>
      <c r="F846">
        <f t="shared" si="68"/>
        <v>299.18620899999991</v>
      </c>
      <c r="G846">
        <f t="shared" si="69"/>
        <v>9.1776399999997649E-3</v>
      </c>
    </row>
    <row r="847" spans="1:7" ht="16">
      <c r="A847" s="2">
        <v>59</v>
      </c>
      <c r="B847" s="2">
        <v>9.8000000000000007</v>
      </c>
      <c r="C847">
        <f t="shared" si="65"/>
        <v>8.296999999999997</v>
      </c>
      <c r="D847">
        <f t="shared" si="66"/>
        <v>1.7557999999999989</v>
      </c>
      <c r="E847">
        <f t="shared" si="67"/>
        <v>14.567872599999985</v>
      </c>
      <c r="F847">
        <f t="shared" si="68"/>
        <v>68.840208999999945</v>
      </c>
      <c r="G847">
        <f t="shared" si="69"/>
        <v>3.082833639999996</v>
      </c>
    </row>
    <row r="848" spans="1:7" ht="16">
      <c r="A848" s="2">
        <v>56</v>
      </c>
      <c r="B848" s="2">
        <v>7.32</v>
      </c>
      <c r="C848">
        <f t="shared" si="65"/>
        <v>5.296999999999997</v>
      </c>
      <c r="D848">
        <f t="shared" si="66"/>
        <v>-0.72420000000000151</v>
      </c>
      <c r="E848">
        <f t="shared" si="67"/>
        <v>-3.836087400000006</v>
      </c>
      <c r="F848">
        <f t="shared" si="68"/>
        <v>28.05820899999997</v>
      </c>
      <c r="G848">
        <f t="shared" si="69"/>
        <v>0.52446564000000218</v>
      </c>
    </row>
    <row r="849" spans="1:7" ht="16">
      <c r="A849" s="2">
        <v>63</v>
      </c>
      <c r="B849" s="2">
        <v>7.58</v>
      </c>
      <c r="C849">
        <f t="shared" si="65"/>
        <v>12.296999999999997</v>
      </c>
      <c r="D849">
        <f t="shared" si="66"/>
        <v>-0.46420000000000172</v>
      </c>
      <c r="E849">
        <f t="shared" si="67"/>
        <v>-5.70826740000002</v>
      </c>
      <c r="F849">
        <f t="shared" si="68"/>
        <v>151.21620899999994</v>
      </c>
      <c r="G849">
        <f t="shared" si="69"/>
        <v>0.21548164000000161</v>
      </c>
    </row>
    <row r="850" spans="1:7" ht="16">
      <c r="A850" s="2">
        <v>58</v>
      </c>
      <c r="B850" s="2">
        <v>6.44</v>
      </c>
      <c r="C850">
        <f t="shared" si="65"/>
        <v>7.296999999999997</v>
      </c>
      <c r="D850">
        <f t="shared" si="66"/>
        <v>-1.6042000000000014</v>
      </c>
      <c r="E850">
        <f t="shared" si="67"/>
        <v>-11.705847400000005</v>
      </c>
      <c r="F850">
        <f t="shared" si="68"/>
        <v>53.246208999999958</v>
      </c>
      <c r="G850">
        <f t="shared" si="69"/>
        <v>2.5734576400000044</v>
      </c>
    </row>
    <row r="851" spans="1:7" ht="16">
      <c r="A851" s="2">
        <v>48</v>
      </c>
      <c r="B851" s="2">
        <v>9.83</v>
      </c>
      <c r="C851">
        <f t="shared" si="65"/>
        <v>-2.703000000000003</v>
      </c>
      <c r="D851">
        <f t="shared" si="66"/>
        <v>1.7857999999999983</v>
      </c>
      <c r="E851">
        <f t="shared" si="67"/>
        <v>-4.8270174000000008</v>
      </c>
      <c r="F851">
        <f t="shared" si="68"/>
        <v>7.3062090000000159</v>
      </c>
      <c r="G851">
        <f t="shared" si="69"/>
        <v>3.1890816399999937</v>
      </c>
    </row>
    <row r="852" spans="1:7" ht="16">
      <c r="A852" s="2">
        <v>63</v>
      </c>
      <c r="B852" s="2">
        <v>7.42</v>
      </c>
      <c r="C852">
        <f t="shared" si="65"/>
        <v>12.296999999999997</v>
      </c>
      <c r="D852">
        <f t="shared" si="66"/>
        <v>-0.62420000000000186</v>
      </c>
      <c r="E852">
        <f t="shared" si="67"/>
        <v>-7.6757874000000212</v>
      </c>
      <c r="F852">
        <f t="shared" si="68"/>
        <v>151.21620899999994</v>
      </c>
      <c r="G852">
        <f t="shared" si="69"/>
        <v>0.38962564000000233</v>
      </c>
    </row>
    <row r="853" spans="1:7" ht="16">
      <c r="A853" s="2">
        <v>54</v>
      </c>
      <c r="B853" s="2">
        <v>7.14</v>
      </c>
      <c r="C853">
        <f t="shared" si="65"/>
        <v>3.296999999999997</v>
      </c>
      <c r="D853">
        <f t="shared" si="66"/>
        <v>-0.90420000000000211</v>
      </c>
      <c r="E853">
        <f t="shared" si="67"/>
        <v>-2.9811474000000042</v>
      </c>
      <c r="F853">
        <f t="shared" si="68"/>
        <v>10.870208999999981</v>
      </c>
      <c r="G853">
        <f t="shared" si="69"/>
        <v>0.81757764000000377</v>
      </c>
    </row>
    <row r="854" spans="1:7" ht="16">
      <c r="A854" s="2">
        <v>48</v>
      </c>
      <c r="B854" s="2">
        <v>9.0399999999999991</v>
      </c>
      <c r="C854">
        <f t="shared" si="65"/>
        <v>-2.703000000000003</v>
      </c>
      <c r="D854">
        <f t="shared" si="66"/>
        <v>0.99579999999999735</v>
      </c>
      <c r="E854">
        <f t="shared" si="67"/>
        <v>-2.6916473999999959</v>
      </c>
      <c r="F854">
        <f t="shared" si="68"/>
        <v>7.3062090000000159</v>
      </c>
      <c r="G854">
        <f t="shared" si="69"/>
        <v>0.99161763999999475</v>
      </c>
    </row>
    <row r="855" spans="1:7" ht="16">
      <c r="A855" s="2">
        <v>54</v>
      </c>
      <c r="B855" s="2">
        <v>4.78</v>
      </c>
      <c r="C855">
        <f t="shared" si="65"/>
        <v>3.296999999999997</v>
      </c>
      <c r="D855">
        <f t="shared" si="66"/>
        <v>-3.2642000000000015</v>
      </c>
      <c r="E855">
        <f t="shared" si="67"/>
        <v>-10.762067399999996</v>
      </c>
      <c r="F855">
        <f t="shared" si="68"/>
        <v>10.870208999999981</v>
      </c>
      <c r="G855">
        <f t="shared" si="69"/>
        <v>10.655001640000011</v>
      </c>
    </row>
    <row r="856" spans="1:7" ht="16">
      <c r="A856" s="2">
        <v>44</v>
      </c>
      <c r="B856" s="2">
        <v>4.55</v>
      </c>
      <c r="C856">
        <f t="shared" si="65"/>
        <v>-6.703000000000003</v>
      </c>
      <c r="D856">
        <f t="shared" si="66"/>
        <v>-3.494200000000002</v>
      </c>
      <c r="E856">
        <f t="shared" si="67"/>
        <v>23.421622600000024</v>
      </c>
      <c r="F856">
        <f t="shared" si="68"/>
        <v>44.93020900000004</v>
      </c>
      <c r="G856">
        <f t="shared" si="69"/>
        <v>12.209433640000015</v>
      </c>
    </row>
    <row r="857" spans="1:7" ht="16">
      <c r="A857" s="2">
        <v>49</v>
      </c>
      <c r="B857" s="2">
        <v>4.3099999999999996</v>
      </c>
      <c r="C857">
        <f t="shared" si="65"/>
        <v>-1.703000000000003</v>
      </c>
      <c r="D857">
        <f t="shared" si="66"/>
        <v>-3.7342000000000022</v>
      </c>
      <c r="E857">
        <f t="shared" si="67"/>
        <v>6.3593426000000148</v>
      </c>
      <c r="F857">
        <f t="shared" si="68"/>
        <v>2.90020900000001</v>
      </c>
      <c r="G857">
        <f t="shared" si="69"/>
        <v>13.944249640000017</v>
      </c>
    </row>
    <row r="858" spans="1:7" ht="16">
      <c r="A858" s="2">
        <v>43</v>
      </c>
      <c r="B858" s="2">
        <v>8.7899999999999991</v>
      </c>
      <c r="C858">
        <f t="shared" si="65"/>
        <v>-7.703000000000003</v>
      </c>
      <c r="D858">
        <f t="shared" si="66"/>
        <v>0.74579999999999735</v>
      </c>
      <c r="E858">
        <f t="shared" si="67"/>
        <v>-5.7448973999999815</v>
      </c>
      <c r="F858">
        <f t="shared" si="68"/>
        <v>59.336209000000046</v>
      </c>
      <c r="G858">
        <f t="shared" si="69"/>
        <v>0.55621763999999607</v>
      </c>
    </row>
    <row r="859" spans="1:7" ht="16">
      <c r="A859" s="2">
        <v>56</v>
      </c>
      <c r="B859" s="2">
        <v>5.89</v>
      </c>
      <c r="C859">
        <f t="shared" si="65"/>
        <v>5.296999999999997</v>
      </c>
      <c r="D859">
        <f t="shared" si="66"/>
        <v>-2.1542000000000021</v>
      </c>
      <c r="E859">
        <f t="shared" si="67"/>
        <v>-11.410797400000005</v>
      </c>
      <c r="F859">
        <f t="shared" si="68"/>
        <v>28.05820899999997</v>
      </c>
      <c r="G859">
        <f t="shared" si="69"/>
        <v>4.6405776400000089</v>
      </c>
    </row>
    <row r="860" spans="1:7" ht="16">
      <c r="A860" s="2">
        <v>47</v>
      </c>
      <c r="B860" s="2">
        <v>8.41</v>
      </c>
      <c r="C860">
        <f t="shared" si="65"/>
        <v>-3.703000000000003</v>
      </c>
      <c r="D860">
        <f t="shared" si="66"/>
        <v>0.36579999999999835</v>
      </c>
      <c r="E860">
        <f t="shared" si="67"/>
        <v>-1.3545573999999949</v>
      </c>
      <c r="F860">
        <f t="shared" si="68"/>
        <v>13.712209000000023</v>
      </c>
      <c r="G860">
        <f t="shared" si="69"/>
        <v>0.13380963999999879</v>
      </c>
    </row>
    <row r="861" spans="1:7" ht="16">
      <c r="A861" s="2">
        <v>65</v>
      </c>
      <c r="B861" s="2">
        <v>8.83</v>
      </c>
      <c r="C861">
        <f t="shared" si="65"/>
        <v>14.296999999999997</v>
      </c>
      <c r="D861">
        <f t="shared" si="66"/>
        <v>0.78579999999999828</v>
      </c>
      <c r="E861">
        <f t="shared" si="67"/>
        <v>11.234582599999973</v>
      </c>
      <c r="F861">
        <f t="shared" si="68"/>
        <v>204.40420899999992</v>
      </c>
      <c r="G861">
        <f t="shared" si="69"/>
        <v>0.61748163999999728</v>
      </c>
    </row>
    <row r="862" spans="1:7" ht="16">
      <c r="A862" s="2">
        <v>47</v>
      </c>
      <c r="B862" s="2">
        <v>13.15</v>
      </c>
      <c r="C862">
        <f t="shared" si="65"/>
        <v>-3.703000000000003</v>
      </c>
      <c r="D862">
        <f t="shared" si="66"/>
        <v>5.1057999999999986</v>
      </c>
      <c r="E862">
        <f t="shared" si="67"/>
        <v>-18.90677740000001</v>
      </c>
      <c r="F862">
        <f t="shared" si="68"/>
        <v>13.712209000000023</v>
      </c>
      <c r="G862">
        <f t="shared" si="69"/>
        <v>26.069193639999984</v>
      </c>
    </row>
    <row r="863" spans="1:7" ht="16">
      <c r="A863" s="2">
        <v>57</v>
      </c>
      <c r="B863" s="2">
        <v>10.56</v>
      </c>
      <c r="C863">
        <f t="shared" si="65"/>
        <v>6.296999999999997</v>
      </c>
      <c r="D863">
        <f t="shared" si="66"/>
        <v>2.5157999999999987</v>
      </c>
      <c r="E863">
        <f t="shared" si="67"/>
        <v>15.841992599999985</v>
      </c>
      <c r="F863">
        <f t="shared" si="68"/>
        <v>39.652208999999964</v>
      </c>
      <c r="G863">
        <f t="shared" si="69"/>
        <v>6.3292496399999933</v>
      </c>
    </row>
    <row r="864" spans="1:7" ht="16">
      <c r="A864" s="2">
        <v>61</v>
      </c>
      <c r="B864" s="2">
        <v>10.31</v>
      </c>
      <c r="C864">
        <f t="shared" si="65"/>
        <v>10.296999999999997</v>
      </c>
      <c r="D864">
        <f t="shared" si="66"/>
        <v>2.2657999999999987</v>
      </c>
      <c r="E864">
        <f t="shared" si="67"/>
        <v>23.330942599999979</v>
      </c>
      <c r="F864">
        <f t="shared" si="68"/>
        <v>106.02820899999993</v>
      </c>
      <c r="G864">
        <f t="shared" si="69"/>
        <v>5.133849639999994</v>
      </c>
    </row>
    <row r="865" spans="1:7" ht="16">
      <c r="A865" s="2">
        <v>60</v>
      </c>
      <c r="B865" s="2">
        <v>8.2100000000000009</v>
      </c>
      <c r="C865">
        <f t="shared" si="65"/>
        <v>9.296999999999997</v>
      </c>
      <c r="D865">
        <f t="shared" si="66"/>
        <v>0.16579999999999906</v>
      </c>
      <c r="E865">
        <f t="shared" si="67"/>
        <v>1.5414425999999908</v>
      </c>
      <c r="F865">
        <f t="shared" si="68"/>
        <v>86.434208999999939</v>
      </c>
      <c r="G865">
        <f t="shared" si="69"/>
        <v>2.7489639999999687E-2</v>
      </c>
    </row>
    <row r="866" spans="1:7" ht="16">
      <c r="A866" s="2">
        <v>37</v>
      </c>
      <c r="B866" s="2">
        <v>5.79</v>
      </c>
      <c r="C866">
        <f t="shared" si="65"/>
        <v>-13.703000000000003</v>
      </c>
      <c r="D866">
        <f t="shared" si="66"/>
        <v>-2.2542000000000018</v>
      </c>
      <c r="E866">
        <f t="shared" si="67"/>
        <v>30.889302600000029</v>
      </c>
      <c r="F866">
        <f t="shared" si="68"/>
        <v>187.77220900000009</v>
      </c>
      <c r="G866">
        <f t="shared" si="69"/>
        <v>5.0814176400000077</v>
      </c>
    </row>
    <row r="867" spans="1:7" ht="16">
      <c r="A867" s="2">
        <v>38</v>
      </c>
      <c r="B867" s="2">
        <v>7.68</v>
      </c>
      <c r="C867">
        <f t="shared" si="65"/>
        <v>-12.703000000000003</v>
      </c>
      <c r="D867">
        <f t="shared" si="66"/>
        <v>-0.36420000000000208</v>
      </c>
      <c r="E867">
        <f t="shared" si="67"/>
        <v>4.6264326000000278</v>
      </c>
      <c r="F867">
        <f t="shared" si="68"/>
        <v>161.36620900000008</v>
      </c>
      <c r="G867">
        <f t="shared" si="69"/>
        <v>0.1326416400000015</v>
      </c>
    </row>
    <row r="868" spans="1:7" ht="16">
      <c r="A868" s="2">
        <v>47</v>
      </c>
      <c r="B868" s="2">
        <v>6.65</v>
      </c>
      <c r="C868">
        <f t="shared" si="65"/>
        <v>-3.703000000000003</v>
      </c>
      <c r="D868">
        <f t="shared" si="66"/>
        <v>-1.3942000000000014</v>
      </c>
      <c r="E868">
        <f t="shared" si="67"/>
        <v>5.1627226000000093</v>
      </c>
      <c r="F868">
        <f t="shared" si="68"/>
        <v>13.712209000000023</v>
      </c>
      <c r="G868">
        <f t="shared" si="69"/>
        <v>1.943793640000004</v>
      </c>
    </row>
    <row r="869" spans="1:7" ht="16">
      <c r="A869" s="2">
        <v>51</v>
      </c>
      <c r="B869" s="2">
        <v>5.0999999999999996</v>
      </c>
      <c r="C869">
        <f t="shared" si="65"/>
        <v>0.29699999999999704</v>
      </c>
      <c r="D869">
        <f t="shared" si="66"/>
        <v>-2.9442000000000021</v>
      </c>
      <c r="E869">
        <f t="shared" si="67"/>
        <v>-0.87442739999999197</v>
      </c>
      <c r="F869">
        <f t="shared" si="68"/>
        <v>8.8208999999998247E-2</v>
      </c>
      <c r="G869">
        <f t="shared" si="69"/>
        <v>8.6683136400000134</v>
      </c>
    </row>
    <row r="870" spans="1:7" ht="16">
      <c r="A870" s="2">
        <v>40</v>
      </c>
      <c r="B870" s="2">
        <v>5.73</v>
      </c>
      <c r="C870">
        <f t="shared" si="65"/>
        <v>-10.703000000000003</v>
      </c>
      <c r="D870">
        <f t="shared" si="66"/>
        <v>-2.3142000000000014</v>
      </c>
      <c r="E870">
        <f t="shared" si="67"/>
        <v>24.768882600000023</v>
      </c>
      <c r="F870">
        <f t="shared" si="68"/>
        <v>114.55420900000006</v>
      </c>
      <c r="G870">
        <f t="shared" si="69"/>
        <v>5.3555216400000063</v>
      </c>
    </row>
    <row r="871" spans="1:7" ht="16">
      <c r="A871" s="2">
        <v>33</v>
      </c>
      <c r="B871" s="2">
        <v>7.71</v>
      </c>
      <c r="C871">
        <f t="shared" si="65"/>
        <v>-17.703000000000003</v>
      </c>
      <c r="D871">
        <f t="shared" si="66"/>
        <v>-0.33420000000000183</v>
      </c>
      <c r="E871">
        <f t="shared" si="67"/>
        <v>5.916342600000033</v>
      </c>
      <c r="F871">
        <f t="shared" si="68"/>
        <v>313.39620900000011</v>
      </c>
      <c r="G871">
        <f t="shared" si="69"/>
        <v>0.11168964000000123</v>
      </c>
    </row>
    <row r="872" spans="1:7" ht="16">
      <c r="A872" s="2">
        <v>66</v>
      </c>
      <c r="B872" s="2">
        <v>7.1</v>
      </c>
      <c r="C872">
        <f t="shared" si="65"/>
        <v>15.296999999999997</v>
      </c>
      <c r="D872">
        <f t="shared" si="66"/>
        <v>-0.94420000000000215</v>
      </c>
      <c r="E872">
        <f t="shared" si="67"/>
        <v>-14.443427400000029</v>
      </c>
      <c r="F872">
        <f t="shared" si="68"/>
        <v>233.99820899999992</v>
      </c>
      <c r="G872">
        <f t="shared" si="69"/>
        <v>0.8915136400000041</v>
      </c>
    </row>
    <row r="873" spans="1:7" ht="16">
      <c r="A873" s="2">
        <v>56</v>
      </c>
      <c r="B873" s="2">
        <v>7.79</v>
      </c>
      <c r="C873">
        <f t="shared" si="65"/>
        <v>5.296999999999997</v>
      </c>
      <c r="D873">
        <f t="shared" si="66"/>
        <v>-0.25420000000000176</v>
      </c>
      <c r="E873">
        <f t="shared" si="67"/>
        <v>-1.3464974000000085</v>
      </c>
      <c r="F873">
        <f t="shared" si="68"/>
        <v>28.05820899999997</v>
      </c>
      <c r="G873">
        <f t="shared" si="69"/>
        <v>6.4617640000000892E-2</v>
      </c>
    </row>
    <row r="874" spans="1:7" ht="16">
      <c r="A874" s="2">
        <v>46</v>
      </c>
      <c r="B874" s="2">
        <v>6.79</v>
      </c>
      <c r="C874">
        <f t="shared" si="65"/>
        <v>-4.703000000000003</v>
      </c>
      <c r="D874">
        <f t="shared" si="66"/>
        <v>-1.2542000000000018</v>
      </c>
      <c r="E874">
        <f t="shared" si="67"/>
        <v>5.898502600000012</v>
      </c>
      <c r="F874">
        <f t="shared" si="68"/>
        <v>22.118209000000029</v>
      </c>
      <c r="G874">
        <f t="shared" si="69"/>
        <v>1.5730176400000044</v>
      </c>
    </row>
    <row r="875" spans="1:7" ht="16">
      <c r="A875" s="2">
        <v>46</v>
      </c>
      <c r="B875" s="2">
        <v>8.77</v>
      </c>
      <c r="C875">
        <f t="shared" si="65"/>
        <v>-4.703000000000003</v>
      </c>
      <c r="D875">
        <f t="shared" si="66"/>
        <v>0.72579999999999778</v>
      </c>
      <c r="E875">
        <f t="shared" si="67"/>
        <v>-3.4134373999999919</v>
      </c>
      <c r="F875">
        <f t="shared" si="68"/>
        <v>22.118209000000029</v>
      </c>
      <c r="G875">
        <f t="shared" si="69"/>
        <v>0.52678563999999672</v>
      </c>
    </row>
    <row r="876" spans="1:7" ht="16">
      <c r="A876" s="2">
        <v>61</v>
      </c>
      <c r="B876" s="2">
        <v>8.1300000000000008</v>
      </c>
      <c r="C876">
        <f t="shared" si="65"/>
        <v>10.296999999999997</v>
      </c>
      <c r="D876">
        <f t="shared" si="66"/>
        <v>8.5799999999998988E-2</v>
      </c>
      <c r="E876">
        <f t="shared" si="67"/>
        <v>0.88348259999998935</v>
      </c>
      <c r="F876">
        <f t="shared" si="68"/>
        <v>106.02820899999993</v>
      </c>
      <c r="G876">
        <f t="shared" si="69"/>
        <v>7.3616399999998266E-3</v>
      </c>
    </row>
    <row r="877" spans="1:7" ht="16">
      <c r="A877" s="2">
        <v>60</v>
      </c>
      <c r="B877" s="2">
        <v>6.75</v>
      </c>
      <c r="C877">
        <f t="shared" si="65"/>
        <v>9.296999999999997</v>
      </c>
      <c r="D877">
        <f t="shared" si="66"/>
        <v>-1.2942000000000018</v>
      </c>
      <c r="E877">
        <f t="shared" si="67"/>
        <v>-12.032177400000013</v>
      </c>
      <c r="F877">
        <f t="shared" si="68"/>
        <v>86.434208999999939</v>
      </c>
      <c r="G877">
        <f t="shared" si="69"/>
        <v>1.6749536400000047</v>
      </c>
    </row>
    <row r="878" spans="1:7" ht="16">
      <c r="A878" s="2">
        <v>55</v>
      </c>
      <c r="B878" s="2">
        <v>10.49</v>
      </c>
      <c r="C878">
        <f t="shared" si="65"/>
        <v>4.296999999999997</v>
      </c>
      <c r="D878">
        <f t="shared" si="66"/>
        <v>2.4457999999999984</v>
      </c>
      <c r="E878">
        <f t="shared" si="67"/>
        <v>10.509602599999987</v>
      </c>
      <c r="F878">
        <f t="shared" si="68"/>
        <v>18.464208999999975</v>
      </c>
      <c r="G878">
        <f t="shared" si="69"/>
        <v>5.981937639999992</v>
      </c>
    </row>
    <row r="879" spans="1:7" ht="16">
      <c r="A879" s="2">
        <v>58</v>
      </c>
      <c r="B879" s="2">
        <v>7.17</v>
      </c>
      <c r="C879">
        <f t="shared" si="65"/>
        <v>7.296999999999997</v>
      </c>
      <c r="D879">
        <f t="shared" si="66"/>
        <v>-0.87420000000000186</v>
      </c>
      <c r="E879">
        <f t="shared" si="67"/>
        <v>-6.3790374000000112</v>
      </c>
      <c r="F879">
        <f t="shared" si="68"/>
        <v>53.246208999999958</v>
      </c>
      <c r="G879">
        <f t="shared" si="69"/>
        <v>0.76422564000000326</v>
      </c>
    </row>
    <row r="880" spans="1:7" ht="16">
      <c r="A880" s="2">
        <v>65</v>
      </c>
      <c r="B880" s="2">
        <v>7.09</v>
      </c>
      <c r="C880">
        <f t="shared" si="65"/>
        <v>14.296999999999997</v>
      </c>
      <c r="D880">
        <f t="shared" si="66"/>
        <v>-0.95420000000000194</v>
      </c>
      <c r="E880">
        <f t="shared" si="67"/>
        <v>-13.642197400000025</v>
      </c>
      <c r="F880">
        <f t="shared" si="68"/>
        <v>204.40420899999992</v>
      </c>
      <c r="G880">
        <f t="shared" si="69"/>
        <v>0.91049764000000366</v>
      </c>
    </row>
    <row r="881" spans="1:7" ht="16">
      <c r="A881" s="2">
        <v>36</v>
      </c>
      <c r="B881" s="2">
        <v>10.73</v>
      </c>
      <c r="C881">
        <f t="shared" si="65"/>
        <v>-14.703000000000003</v>
      </c>
      <c r="D881">
        <f t="shared" si="66"/>
        <v>2.6857999999999986</v>
      </c>
      <c r="E881">
        <f t="shared" si="67"/>
        <v>-39.48931739999999</v>
      </c>
      <c r="F881">
        <f t="shared" si="68"/>
        <v>216.17820900000009</v>
      </c>
      <c r="G881">
        <f t="shared" si="69"/>
        <v>7.2135216399999926</v>
      </c>
    </row>
    <row r="882" spans="1:7" ht="16">
      <c r="A882" s="2">
        <v>56</v>
      </c>
      <c r="B882" s="2">
        <v>5.94</v>
      </c>
      <c r="C882">
        <f t="shared" si="65"/>
        <v>5.296999999999997</v>
      </c>
      <c r="D882">
        <f t="shared" si="66"/>
        <v>-2.1042000000000014</v>
      </c>
      <c r="E882">
        <f t="shared" si="67"/>
        <v>-11.145947400000001</v>
      </c>
      <c r="F882">
        <f t="shared" si="68"/>
        <v>28.05820899999997</v>
      </c>
      <c r="G882">
        <f t="shared" si="69"/>
        <v>4.4276576400000058</v>
      </c>
    </row>
    <row r="883" spans="1:7" ht="16">
      <c r="A883" s="2">
        <v>50</v>
      </c>
      <c r="B883" s="2">
        <v>10.68</v>
      </c>
      <c r="C883">
        <f t="shared" si="65"/>
        <v>-0.70300000000000296</v>
      </c>
      <c r="D883">
        <f t="shared" si="66"/>
        <v>2.6357999999999979</v>
      </c>
      <c r="E883">
        <f t="shared" si="67"/>
        <v>-1.8529674000000063</v>
      </c>
      <c r="F883">
        <f t="shared" si="68"/>
        <v>0.49420900000000417</v>
      </c>
      <c r="G883">
        <f t="shared" si="69"/>
        <v>6.9474416399999894</v>
      </c>
    </row>
    <row r="884" spans="1:7" ht="16">
      <c r="A884" s="2">
        <v>56</v>
      </c>
      <c r="B884" s="2">
        <v>8.24</v>
      </c>
      <c r="C884">
        <f t="shared" si="65"/>
        <v>5.296999999999997</v>
      </c>
      <c r="D884">
        <f t="shared" si="66"/>
        <v>0.19579999999999842</v>
      </c>
      <c r="E884">
        <f t="shared" si="67"/>
        <v>1.0371525999999911</v>
      </c>
      <c r="F884">
        <f t="shared" si="68"/>
        <v>28.05820899999997</v>
      </c>
      <c r="G884">
        <f t="shared" si="69"/>
        <v>3.8337639999999382E-2</v>
      </c>
    </row>
    <row r="885" spans="1:7" ht="16">
      <c r="A885" s="2">
        <v>34</v>
      </c>
      <c r="B885" s="2">
        <v>11.38</v>
      </c>
      <c r="C885">
        <f t="shared" si="65"/>
        <v>-16.703000000000003</v>
      </c>
      <c r="D885">
        <f t="shared" si="66"/>
        <v>3.335799999999999</v>
      </c>
      <c r="E885">
        <f t="shared" si="67"/>
        <v>-55.717867399999996</v>
      </c>
      <c r="F885">
        <f t="shared" si="68"/>
        <v>278.99020900000011</v>
      </c>
      <c r="G885">
        <f t="shared" si="69"/>
        <v>11.127561639999993</v>
      </c>
    </row>
    <row r="886" spans="1:7" ht="16">
      <c r="A886" s="2">
        <v>61</v>
      </c>
      <c r="B886" s="2">
        <v>9.0299999999999994</v>
      </c>
      <c r="C886">
        <f t="shared" si="65"/>
        <v>10.296999999999997</v>
      </c>
      <c r="D886">
        <f t="shared" si="66"/>
        <v>0.98579999999999757</v>
      </c>
      <c r="E886">
        <f t="shared" si="67"/>
        <v>10.150782599999973</v>
      </c>
      <c r="F886">
        <f t="shared" si="68"/>
        <v>106.02820899999993</v>
      </c>
      <c r="G886">
        <f t="shared" si="69"/>
        <v>0.97180163999999525</v>
      </c>
    </row>
    <row r="887" spans="1:7" ht="16">
      <c r="A887" s="2">
        <v>41</v>
      </c>
      <c r="B887" s="2">
        <v>8.93</v>
      </c>
      <c r="C887">
        <f t="shared" si="65"/>
        <v>-9.703000000000003</v>
      </c>
      <c r="D887">
        <f t="shared" si="66"/>
        <v>0.88579999999999792</v>
      </c>
      <c r="E887">
        <f t="shared" si="67"/>
        <v>-8.5949173999999822</v>
      </c>
      <c r="F887">
        <f t="shared" si="68"/>
        <v>94.148209000000051</v>
      </c>
      <c r="G887">
        <f t="shared" si="69"/>
        <v>0.78464163999999637</v>
      </c>
    </row>
    <row r="888" spans="1:7" ht="16">
      <c r="A888" s="2">
        <v>51</v>
      </c>
      <c r="B888" s="2">
        <v>6.56</v>
      </c>
      <c r="C888">
        <f t="shared" si="65"/>
        <v>0.29699999999999704</v>
      </c>
      <c r="D888">
        <f t="shared" si="66"/>
        <v>-1.4842000000000022</v>
      </c>
      <c r="E888">
        <f t="shared" si="67"/>
        <v>-0.44080739999999624</v>
      </c>
      <c r="F888">
        <f t="shared" si="68"/>
        <v>8.8208999999998247E-2</v>
      </c>
      <c r="G888">
        <f t="shared" si="69"/>
        <v>2.2028496400000064</v>
      </c>
    </row>
    <row r="889" spans="1:7" ht="16">
      <c r="A889" s="2">
        <v>44</v>
      </c>
      <c r="B889" s="2">
        <v>6.91</v>
      </c>
      <c r="C889">
        <f t="shared" si="65"/>
        <v>-6.703000000000003</v>
      </c>
      <c r="D889">
        <f t="shared" si="66"/>
        <v>-1.1342000000000017</v>
      </c>
      <c r="E889">
        <f t="shared" si="67"/>
        <v>7.6025426000000147</v>
      </c>
      <c r="F889">
        <f t="shared" si="68"/>
        <v>44.93020900000004</v>
      </c>
      <c r="G889">
        <f t="shared" si="69"/>
        <v>1.2864096400000038</v>
      </c>
    </row>
    <row r="890" spans="1:7" ht="16">
      <c r="A890" s="2">
        <v>51</v>
      </c>
      <c r="B890" s="2">
        <v>6.62</v>
      </c>
      <c r="C890">
        <f t="shared" si="65"/>
        <v>0.29699999999999704</v>
      </c>
      <c r="D890">
        <f t="shared" si="66"/>
        <v>-1.4242000000000017</v>
      </c>
      <c r="E890">
        <f t="shared" si="67"/>
        <v>-0.42298739999999629</v>
      </c>
      <c r="F890">
        <f t="shared" si="68"/>
        <v>8.8208999999998247E-2</v>
      </c>
      <c r="G890">
        <f t="shared" si="69"/>
        <v>2.0283456400000048</v>
      </c>
    </row>
    <row r="891" spans="1:7" ht="16">
      <c r="A891" s="2">
        <v>53</v>
      </c>
      <c r="B891" s="2">
        <v>9.84</v>
      </c>
      <c r="C891">
        <f t="shared" si="65"/>
        <v>2.296999999999997</v>
      </c>
      <c r="D891">
        <f t="shared" si="66"/>
        <v>1.7957999999999981</v>
      </c>
      <c r="E891">
        <f t="shared" si="67"/>
        <v>4.1249525999999905</v>
      </c>
      <c r="F891">
        <f t="shared" si="68"/>
        <v>5.2762089999999864</v>
      </c>
      <c r="G891">
        <f t="shared" si="69"/>
        <v>3.2248976399999929</v>
      </c>
    </row>
    <row r="892" spans="1:7" ht="16">
      <c r="A892" s="2">
        <v>54</v>
      </c>
      <c r="B892" s="2">
        <v>6.74</v>
      </c>
      <c r="C892">
        <f t="shared" si="65"/>
        <v>3.296999999999997</v>
      </c>
      <c r="D892">
        <f t="shared" si="66"/>
        <v>-1.3042000000000016</v>
      </c>
      <c r="E892">
        <f t="shared" si="67"/>
        <v>-4.2999474000000015</v>
      </c>
      <c r="F892">
        <f t="shared" si="68"/>
        <v>10.870208999999981</v>
      </c>
      <c r="G892">
        <f t="shared" si="69"/>
        <v>1.700937640000004</v>
      </c>
    </row>
    <row r="893" spans="1:7" ht="16">
      <c r="A893" s="2">
        <v>47</v>
      </c>
      <c r="B893" s="2">
        <v>6.96</v>
      </c>
      <c r="C893">
        <f t="shared" si="65"/>
        <v>-3.703000000000003</v>
      </c>
      <c r="D893">
        <f t="shared" si="66"/>
        <v>-1.0842000000000018</v>
      </c>
      <c r="E893">
        <f t="shared" si="67"/>
        <v>4.0147926000000096</v>
      </c>
      <c r="F893">
        <f t="shared" si="68"/>
        <v>13.712209000000023</v>
      </c>
      <c r="G893">
        <f t="shared" si="69"/>
        <v>1.1754896400000039</v>
      </c>
    </row>
    <row r="894" spans="1:7" ht="16">
      <c r="A894" s="2">
        <v>52</v>
      </c>
      <c r="B894" s="2">
        <v>6.51</v>
      </c>
      <c r="C894">
        <f t="shared" si="65"/>
        <v>1.296999999999997</v>
      </c>
      <c r="D894">
        <f t="shared" si="66"/>
        <v>-1.534200000000002</v>
      </c>
      <c r="E894">
        <f t="shared" si="67"/>
        <v>-1.989857399999998</v>
      </c>
      <c r="F894">
        <f t="shared" si="68"/>
        <v>1.6822089999999923</v>
      </c>
      <c r="G894">
        <f t="shared" si="69"/>
        <v>2.3537696400000061</v>
      </c>
    </row>
    <row r="895" spans="1:7" ht="16">
      <c r="A895" s="2">
        <v>60</v>
      </c>
      <c r="B895" s="2">
        <v>10.29</v>
      </c>
      <c r="C895">
        <f t="shared" si="65"/>
        <v>9.296999999999997</v>
      </c>
      <c r="D895">
        <f t="shared" si="66"/>
        <v>2.2457999999999974</v>
      </c>
      <c r="E895">
        <f t="shared" si="67"/>
        <v>20.879202599999967</v>
      </c>
      <c r="F895">
        <f t="shared" si="68"/>
        <v>86.434208999999939</v>
      </c>
      <c r="G895">
        <f t="shared" si="69"/>
        <v>5.0436176399999884</v>
      </c>
    </row>
    <row r="896" spans="1:7" ht="16">
      <c r="A896" s="2">
        <v>67</v>
      </c>
      <c r="B896" s="2">
        <v>12.74</v>
      </c>
      <c r="C896">
        <f t="shared" si="65"/>
        <v>16.296999999999997</v>
      </c>
      <c r="D896">
        <f t="shared" si="66"/>
        <v>4.6957999999999984</v>
      </c>
      <c r="E896">
        <f t="shared" si="67"/>
        <v>76.527452599999961</v>
      </c>
      <c r="F896">
        <f t="shared" si="68"/>
        <v>265.59220899999991</v>
      </c>
      <c r="G896">
        <f t="shared" si="69"/>
        <v>22.050537639999984</v>
      </c>
    </row>
    <row r="897" spans="1:7" ht="16">
      <c r="A897" s="2">
        <v>35</v>
      </c>
      <c r="B897" s="2">
        <v>7.84</v>
      </c>
      <c r="C897">
        <f t="shared" si="65"/>
        <v>-15.703000000000003</v>
      </c>
      <c r="D897">
        <f t="shared" si="66"/>
        <v>-0.20420000000000194</v>
      </c>
      <c r="E897">
        <f t="shared" si="67"/>
        <v>3.2065526000000308</v>
      </c>
      <c r="F897">
        <f t="shared" si="68"/>
        <v>246.5842090000001</v>
      </c>
      <c r="G897">
        <f t="shared" si="69"/>
        <v>4.1697640000000792E-2</v>
      </c>
    </row>
    <row r="898" spans="1:7" ht="16">
      <c r="A898" s="2">
        <v>34</v>
      </c>
      <c r="B898" s="2">
        <v>12.65</v>
      </c>
      <c r="C898">
        <f t="shared" si="65"/>
        <v>-16.703000000000003</v>
      </c>
      <c r="D898">
        <f t="shared" si="66"/>
        <v>4.6057999999999986</v>
      </c>
      <c r="E898">
        <f t="shared" si="67"/>
        <v>-76.930677399999993</v>
      </c>
      <c r="F898">
        <f t="shared" si="68"/>
        <v>278.99020900000011</v>
      </c>
      <c r="G898">
        <f t="shared" si="69"/>
        <v>21.213393639999985</v>
      </c>
    </row>
    <row r="899" spans="1:7" ht="16">
      <c r="A899" s="2">
        <v>50</v>
      </c>
      <c r="B899" s="2">
        <v>6.47</v>
      </c>
      <c r="C899">
        <f t="shared" ref="C899:C962" si="70">A899-$J$2</f>
        <v>-0.70300000000000296</v>
      </c>
      <c r="D899">
        <f t="shared" ref="D899:D962" si="71">B899-$J$3</f>
        <v>-1.574200000000002</v>
      </c>
      <c r="E899">
        <f t="shared" ref="E899:E962" si="72">C899*D899</f>
        <v>1.1066626000000062</v>
      </c>
      <c r="F899">
        <f t="shared" ref="F899:F962" si="73">C899^2</f>
        <v>0.49420900000000417</v>
      </c>
      <c r="G899">
        <f t="shared" ref="G899:G962" si="74">D899^2</f>
        <v>2.4781056400000065</v>
      </c>
    </row>
    <row r="900" spans="1:7" ht="16">
      <c r="A900" s="2">
        <v>51</v>
      </c>
      <c r="B900" s="2">
        <v>9.86</v>
      </c>
      <c r="C900">
        <f t="shared" si="70"/>
        <v>0.29699999999999704</v>
      </c>
      <c r="D900">
        <f t="shared" si="71"/>
        <v>1.8157999999999976</v>
      </c>
      <c r="E900">
        <f t="shared" si="72"/>
        <v>0.5392925999999939</v>
      </c>
      <c r="F900">
        <f t="shared" si="73"/>
        <v>8.8208999999998247E-2</v>
      </c>
      <c r="G900">
        <f t="shared" si="74"/>
        <v>3.2971296399999912</v>
      </c>
    </row>
    <row r="901" spans="1:7" ht="16">
      <c r="A901" s="2">
        <v>48</v>
      </c>
      <c r="B901" s="2">
        <v>8.52</v>
      </c>
      <c r="C901">
        <f t="shared" si="70"/>
        <v>-2.703000000000003</v>
      </c>
      <c r="D901">
        <f t="shared" si="71"/>
        <v>0.47579999999999778</v>
      </c>
      <c r="E901">
        <f t="shared" si="72"/>
        <v>-1.2860873999999953</v>
      </c>
      <c r="F901">
        <f t="shared" si="73"/>
        <v>7.3062090000000159</v>
      </c>
      <c r="G901">
        <f t="shared" si="74"/>
        <v>0.22638563999999789</v>
      </c>
    </row>
    <row r="902" spans="1:7" ht="16">
      <c r="A902" s="2">
        <v>74</v>
      </c>
      <c r="B902" s="2">
        <v>6.96</v>
      </c>
      <c r="C902">
        <f t="shared" si="70"/>
        <v>23.296999999999997</v>
      </c>
      <c r="D902">
        <f t="shared" si="71"/>
        <v>-1.0842000000000018</v>
      </c>
      <c r="E902">
        <f t="shared" si="72"/>
        <v>-25.258607400000038</v>
      </c>
      <c r="F902">
        <f t="shared" si="73"/>
        <v>542.75020899999981</v>
      </c>
      <c r="G902">
        <f t="shared" si="74"/>
        <v>1.1754896400000039</v>
      </c>
    </row>
    <row r="903" spans="1:7" ht="16">
      <c r="A903" s="2">
        <v>50</v>
      </c>
      <c r="B903" s="2">
        <v>10.38</v>
      </c>
      <c r="C903">
        <f t="shared" si="70"/>
        <v>-0.70300000000000296</v>
      </c>
      <c r="D903">
        <f t="shared" si="71"/>
        <v>2.335799999999999</v>
      </c>
      <c r="E903">
        <f t="shared" si="72"/>
        <v>-1.6420674000000062</v>
      </c>
      <c r="F903">
        <f t="shared" si="73"/>
        <v>0.49420900000000417</v>
      </c>
      <c r="G903">
        <f t="shared" si="74"/>
        <v>5.4559616399999955</v>
      </c>
    </row>
    <row r="904" spans="1:7" ht="16">
      <c r="A904" s="2">
        <v>54</v>
      </c>
      <c r="B904" s="2">
        <v>2.38</v>
      </c>
      <c r="C904">
        <f t="shared" si="70"/>
        <v>3.296999999999997</v>
      </c>
      <c r="D904">
        <f t="shared" si="71"/>
        <v>-5.6642000000000019</v>
      </c>
      <c r="E904">
        <f t="shared" si="72"/>
        <v>-18.674867399999989</v>
      </c>
      <c r="F904">
        <f t="shared" si="73"/>
        <v>10.870208999999981</v>
      </c>
      <c r="G904">
        <f t="shared" si="74"/>
        <v>32.083161640000021</v>
      </c>
    </row>
    <row r="905" spans="1:7" ht="16">
      <c r="A905" s="2">
        <v>69</v>
      </c>
      <c r="B905" s="2">
        <v>11.16</v>
      </c>
      <c r="C905">
        <f t="shared" si="70"/>
        <v>18.296999999999997</v>
      </c>
      <c r="D905">
        <f t="shared" si="71"/>
        <v>3.1157999999999983</v>
      </c>
      <c r="E905">
        <f t="shared" si="72"/>
        <v>57.009792599999962</v>
      </c>
      <c r="F905">
        <f t="shared" si="73"/>
        <v>334.7802089999999</v>
      </c>
      <c r="G905">
        <f t="shared" si="74"/>
        <v>9.7082096399999891</v>
      </c>
    </row>
    <row r="906" spans="1:7" ht="16">
      <c r="A906" s="2">
        <v>56</v>
      </c>
      <c r="B906" s="2">
        <v>5.7</v>
      </c>
      <c r="C906">
        <f t="shared" si="70"/>
        <v>5.296999999999997</v>
      </c>
      <c r="D906">
        <f t="shared" si="71"/>
        <v>-2.3442000000000016</v>
      </c>
      <c r="E906">
        <f t="shared" si="72"/>
        <v>-12.417227400000002</v>
      </c>
      <c r="F906">
        <f t="shared" si="73"/>
        <v>28.05820899999997</v>
      </c>
      <c r="G906">
        <f t="shared" si="74"/>
        <v>5.4952736400000077</v>
      </c>
    </row>
    <row r="907" spans="1:7" ht="16">
      <c r="A907" s="2">
        <v>46</v>
      </c>
      <c r="B907" s="2">
        <v>10.41</v>
      </c>
      <c r="C907">
        <f t="shared" si="70"/>
        <v>-4.703000000000003</v>
      </c>
      <c r="D907">
        <f t="shared" si="71"/>
        <v>2.3657999999999983</v>
      </c>
      <c r="E907">
        <f t="shared" si="72"/>
        <v>-11.1263574</v>
      </c>
      <c r="F907">
        <f t="shared" si="73"/>
        <v>22.118209000000029</v>
      </c>
      <c r="G907">
        <f t="shared" si="74"/>
        <v>5.5970096399999925</v>
      </c>
    </row>
    <row r="908" spans="1:7" ht="16">
      <c r="A908" s="2">
        <v>51</v>
      </c>
      <c r="B908" s="2">
        <v>6.04</v>
      </c>
      <c r="C908">
        <f t="shared" si="70"/>
        <v>0.29699999999999704</v>
      </c>
      <c r="D908">
        <f t="shared" si="71"/>
        <v>-2.0042000000000018</v>
      </c>
      <c r="E908">
        <f t="shared" si="72"/>
        <v>-0.59524739999999465</v>
      </c>
      <c r="F908">
        <f t="shared" si="73"/>
        <v>8.8208999999998247E-2</v>
      </c>
      <c r="G908">
        <f t="shared" si="74"/>
        <v>4.0168176400000073</v>
      </c>
    </row>
    <row r="909" spans="1:7" ht="16">
      <c r="A909" s="2">
        <v>50</v>
      </c>
      <c r="B909" s="2">
        <v>10.42</v>
      </c>
      <c r="C909">
        <f t="shared" si="70"/>
        <v>-0.70300000000000296</v>
      </c>
      <c r="D909">
        <f t="shared" si="71"/>
        <v>2.3757999999999981</v>
      </c>
      <c r="E909">
        <f t="shared" si="72"/>
        <v>-1.6701874000000057</v>
      </c>
      <c r="F909">
        <f t="shared" si="73"/>
        <v>0.49420900000000417</v>
      </c>
      <c r="G909">
        <f t="shared" si="74"/>
        <v>5.6444256399999908</v>
      </c>
    </row>
    <row r="910" spans="1:7" ht="16">
      <c r="A910" s="2">
        <v>42</v>
      </c>
      <c r="B910" s="2">
        <v>7.91</v>
      </c>
      <c r="C910">
        <f t="shared" si="70"/>
        <v>-8.703000000000003</v>
      </c>
      <c r="D910">
        <f t="shared" si="71"/>
        <v>-0.13420000000000165</v>
      </c>
      <c r="E910">
        <f t="shared" si="72"/>
        <v>1.1679426000000148</v>
      </c>
      <c r="F910">
        <f t="shared" si="73"/>
        <v>75.742209000000045</v>
      </c>
      <c r="G910">
        <f t="shared" si="74"/>
        <v>1.8009640000000444E-2</v>
      </c>
    </row>
    <row r="911" spans="1:7" ht="16">
      <c r="A911" s="2">
        <v>61</v>
      </c>
      <c r="B911" s="2">
        <v>8.9</v>
      </c>
      <c r="C911">
        <f t="shared" si="70"/>
        <v>10.296999999999997</v>
      </c>
      <c r="D911">
        <f t="shared" si="71"/>
        <v>0.85579999999999856</v>
      </c>
      <c r="E911">
        <f t="shared" si="72"/>
        <v>8.8121725999999825</v>
      </c>
      <c r="F911">
        <f t="shared" si="73"/>
        <v>106.02820899999993</v>
      </c>
      <c r="G911">
        <f t="shared" si="74"/>
        <v>0.73239363999999751</v>
      </c>
    </row>
    <row r="912" spans="1:7" ht="16">
      <c r="A912" s="2">
        <v>54</v>
      </c>
      <c r="B912" s="2">
        <v>5.89</v>
      </c>
      <c r="C912">
        <f t="shared" si="70"/>
        <v>3.296999999999997</v>
      </c>
      <c r="D912">
        <f t="shared" si="71"/>
        <v>-2.1542000000000021</v>
      </c>
      <c r="E912">
        <f t="shared" si="72"/>
        <v>-7.102397400000001</v>
      </c>
      <c r="F912">
        <f t="shared" si="73"/>
        <v>10.870208999999981</v>
      </c>
      <c r="G912">
        <f t="shared" si="74"/>
        <v>4.6405776400000089</v>
      </c>
    </row>
    <row r="913" spans="1:7" ht="16">
      <c r="A913" s="2">
        <v>57</v>
      </c>
      <c r="B913" s="2">
        <v>7.97</v>
      </c>
      <c r="C913">
        <f t="shared" si="70"/>
        <v>6.296999999999997</v>
      </c>
      <c r="D913">
        <f t="shared" si="71"/>
        <v>-7.4200000000002042E-2</v>
      </c>
      <c r="E913">
        <f t="shared" si="72"/>
        <v>-0.46723740000001263</v>
      </c>
      <c r="F913">
        <f t="shared" si="73"/>
        <v>39.652208999999964</v>
      </c>
      <c r="G913">
        <f t="shared" si="74"/>
        <v>5.5056400000003027E-3</v>
      </c>
    </row>
    <row r="914" spans="1:7" ht="16">
      <c r="A914" s="2">
        <v>56</v>
      </c>
      <c r="B914" s="2">
        <v>8.48</v>
      </c>
      <c r="C914">
        <f t="shared" si="70"/>
        <v>5.296999999999997</v>
      </c>
      <c r="D914">
        <f t="shared" si="71"/>
        <v>0.43579999999999863</v>
      </c>
      <c r="E914">
        <f t="shared" si="72"/>
        <v>2.3084325999999913</v>
      </c>
      <c r="F914">
        <f t="shared" si="73"/>
        <v>28.05820899999997</v>
      </c>
      <c r="G914">
        <f t="shared" si="74"/>
        <v>0.18992163999999881</v>
      </c>
    </row>
    <row r="915" spans="1:7" ht="16">
      <c r="A915" s="2">
        <v>45</v>
      </c>
      <c r="B915" s="2">
        <v>6.27</v>
      </c>
      <c r="C915">
        <f t="shared" si="70"/>
        <v>-5.703000000000003</v>
      </c>
      <c r="D915">
        <f t="shared" si="71"/>
        <v>-1.7742000000000022</v>
      </c>
      <c r="E915">
        <f t="shared" si="72"/>
        <v>10.118262600000017</v>
      </c>
      <c r="F915">
        <f t="shared" si="73"/>
        <v>32.524209000000035</v>
      </c>
      <c r="G915">
        <f t="shared" si="74"/>
        <v>3.1477856400000079</v>
      </c>
    </row>
    <row r="916" spans="1:7" ht="16">
      <c r="A916" s="2">
        <v>56</v>
      </c>
      <c r="B916" s="2">
        <v>6.77</v>
      </c>
      <c r="C916">
        <f t="shared" si="70"/>
        <v>5.296999999999997</v>
      </c>
      <c r="D916">
        <f t="shared" si="71"/>
        <v>-1.2742000000000022</v>
      </c>
      <c r="E916">
        <f t="shared" si="72"/>
        <v>-6.7494374000000077</v>
      </c>
      <c r="F916">
        <f t="shared" si="73"/>
        <v>28.05820899999997</v>
      </c>
      <c r="G916">
        <f t="shared" si="74"/>
        <v>1.6235856400000057</v>
      </c>
    </row>
    <row r="917" spans="1:7" ht="16">
      <c r="A917" s="2">
        <v>54</v>
      </c>
      <c r="B917" s="2">
        <v>8.49</v>
      </c>
      <c r="C917">
        <f t="shared" si="70"/>
        <v>3.296999999999997</v>
      </c>
      <c r="D917">
        <f t="shared" si="71"/>
        <v>0.44579999999999842</v>
      </c>
      <c r="E917">
        <f t="shared" si="72"/>
        <v>1.4698025999999935</v>
      </c>
      <c r="F917">
        <f t="shared" si="73"/>
        <v>10.870208999999981</v>
      </c>
      <c r="G917">
        <f t="shared" si="74"/>
        <v>0.19873763999999858</v>
      </c>
    </row>
    <row r="918" spans="1:7" ht="16">
      <c r="A918" s="2">
        <v>62</v>
      </c>
      <c r="B918" s="2">
        <v>9.56</v>
      </c>
      <c r="C918">
        <f t="shared" si="70"/>
        <v>11.296999999999997</v>
      </c>
      <c r="D918">
        <f t="shared" si="71"/>
        <v>1.5157999999999987</v>
      </c>
      <c r="E918">
        <f t="shared" si="72"/>
        <v>17.12399259999998</v>
      </c>
      <c r="F918">
        <f t="shared" si="73"/>
        <v>127.62220899999993</v>
      </c>
      <c r="G918">
        <f t="shared" si="74"/>
        <v>2.2976496399999959</v>
      </c>
    </row>
    <row r="919" spans="1:7" ht="16">
      <c r="A919" s="2">
        <v>77</v>
      </c>
      <c r="B919" s="2">
        <v>8.0500000000000007</v>
      </c>
      <c r="C919">
        <f t="shared" si="70"/>
        <v>26.296999999999997</v>
      </c>
      <c r="D919">
        <f t="shared" si="71"/>
        <v>5.7999999999989171E-3</v>
      </c>
      <c r="E919">
        <f t="shared" si="72"/>
        <v>0.1525225999999715</v>
      </c>
      <c r="F919">
        <f t="shared" si="73"/>
        <v>691.53220899999985</v>
      </c>
      <c r="G919">
        <f t="shared" si="74"/>
        <v>3.363999999998744E-5</v>
      </c>
    </row>
    <row r="920" spans="1:7" ht="16">
      <c r="A920" s="2">
        <v>50</v>
      </c>
      <c r="B920" s="2">
        <v>6.9</v>
      </c>
      <c r="C920">
        <f t="shared" si="70"/>
        <v>-0.70300000000000296</v>
      </c>
      <c r="D920">
        <f t="shared" si="71"/>
        <v>-1.1442000000000014</v>
      </c>
      <c r="E920">
        <f t="shared" si="72"/>
        <v>0.80437260000000443</v>
      </c>
      <c r="F920">
        <f t="shared" si="73"/>
        <v>0.49420900000000417</v>
      </c>
      <c r="G920">
        <f t="shared" si="74"/>
        <v>1.3091936400000033</v>
      </c>
    </row>
    <row r="921" spans="1:7" ht="16">
      <c r="A921" s="2">
        <v>39</v>
      </c>
      <c r="B921" s="2">
        <v>8.07</v>
      </c>
      <c r="C921">
        <f t="shared" si="70"/>
        <v>-11.703000000000003</v>
      </c>
      <c r="D921">
        <f t="shared" si="71"/>
        <v>2.5799999999998491E-2</v>
      </c>
      <c r="E921">
        <f t="shared" si="72"/>
        <v>-0.30193739999998243</v>
      </c>
      <c r="F921">
        <f t="shared" si="73"/>
        <v>136.96020900000008</v>
      </c>
      <c r="G921">
        <f t="shared" si="74"/>
        <v>6.6563999999992216E-4</v>
      </c>
    </row>
    <row r="922" spans="1:7" ht="16">
      <c r="A922" s="2">
        <v>50</v>
      </c>
      <c r="B922" s="2">
        <v>5.51</v>
      </c>
      <c r="C922">
        <f t="shared" si="70"/>
        <v>-0.70300000000000296</v>
      </c>
      <c r="D922">
        <f t="shared" si="71"/>
        <v>-2.534200000000002</v>
      </c>
      <c r="E922">
        <f t="shared" si="72"/>
        <v>1.781542600000009</v>
      </c>
      <c r="F922">
        <f t="shared" si="73"/>
        <v>0.49420900000000417</v>
      </c>
      <c r="G922">
        <f t="shared" si="74"/>
        <v>6.4221696400000106</v>
      </c>
    </row>
    <row r="923" spans="1:7" ht="16">
      <c r="A923" s="2">
        <v>43</v>
      </c>
      <c r="B923" s="2">
        <v>8.4</v>
      </c>
      <c r="C923">
        <f t="shared" si="70"/>
        <v>-7.703000000000003</v>
      </c>
      <c r="D923">
        <f t="shared" si="71"/>
        <v>0.35579999999999856</v>
      </c>
      <c r="E923">
        <f t="shared" si="72"/>
        <v>-2.7407273999999902</v>
      </c>
      <c r="F923">
        <f t="shared" si="73"/>
        <v>59.336209000000046</v>
      </c>
      <c r="G923">
        <f t="shared" si="74"/>
        <v>0.12659363999999898</v>
      </c>
    </row>
    <row r="924" spans="1:7" ht="16">
      <c r="A924" s="2">
        <v>41</v>
      </c>
      <c r="B924" s="2">
        <v>10.45</v>
      </c>
      <c r="C924">
        <f t="shared" si="70"/>
        <v>-9.703000000000003</v>
      </c>
      <c r="D924">
        <f t="shared" si="71"/>
        <v>2.4057999999999975</v>
      </c>
      <c r="E924">
        <f t="shared" si="72"/>
        <v>-23.343477399999983</v>
      </c>
      <c r="F924">
        <f t="shared" si="73"/>
        <v>94.148209000000051</v>
      </c>
      <c r="G924">
        <f t="shared" si="74"/>
        <v>5.7878736399999884</v>
      </c>
    </row>
    <row r="925" spans="1:7" ht="16">
      <c r="A925" s="2">
        <v>65</v>
      </c>
      <c r="B925" s="2">
        <v>7.27</v>
      </c>
      <c r="C925">
        <f t="shared" si="70"/>
        <v>14.296999999999997</v>
      </c>
      <c r="D925">
        <f t="shared" si="71"/>
        <v>-0.77420000000000222</v>
      </c>
      <c r="E925">
        <f t="shared" si="72"/>
        <v>-11.06873740000003</v>
      </c>
      <c r="F925">
        <f t="shared" si="73"/>
        <v>204.40420899999992</v>
      </c>
      <c r="G925">
        <f t="shared" si="74"/>
        <v>0.59938564000000338</v>
      </c>
    </row>
    <row r="926" spans="1:7" ht="16">
      <c r="A926" s="2">
        <v>60</v>
      </c>
      <c r="B926" s="2">
        <v>8.0500000000000007</v>
      </c>
      <c r="C926">
        <f t="shared" si="70"/>
        <v>9.296999999999997</v>
      </c>
      <c r="D926">
        <f t="shared" si="71"/>
        <v>5.7999999999989171E-3</v>
      </c>
      <c r="E926">
        <f t="shared" si="72"/>
        <v>5.3922599999989919E-2</v>
      </c>
      <c r="F926">
        <f t="shared" si="73"/>
        <v>86.434208999999939</v>
      </c>
      <c r="G926">
        <f t="shared" si="74"/>
        <v>3.363999999998744E-5</v>
      </c>
    </row>
    <row r="927" spans="1:7" ht="16">
      <c r="A927" s="2">
        <v>34</v>
      </c>
      <c r="B927" s="2">
        <v>7.69</v>
      </c>
      <c r="C927">
        <f t="shared" si="70"/>
        <v>-16.703000000000003</v>
      </c>
      <c r="D927">
        <f t="shared" si="71"/>
        <v>-0.3542000000000014</v>
      </c>
      <c r="E927">
        <f t="shared" si="72"/>
        <v>5.9162026000000241</v>
      </c>
      <c r="F927">
        <f t="shared" si="73"/>
        <v>278.99020900000011</v>
      </c>
      <c r="G927">
        <f t="shared" si="74"/>
        <v>0.12545764000000098</v>
      </c>
    </row>
    <row r="928" spans="1:7" ht="16">
      <c r="A928" s="2">
        <v>53</v>
      </c>
      <c r="B928" s="2">
        <v>10.199999999999999</v>
      </c>
      <c r="C928">
        <f t="shared" si="70"/>
        <v>2.296999999999997</v>
      </c>
      <c r="D928">
        <f t="shared" si="71"/>
        <v>2.1557999999999975</v>
      </c>
      <c r="E928">
        <f t="shared" si="72"/>
        <v>4.9518725999999882</v>
      </c>
      <c r="F928">
        <f t="shared" si="73"/>
        <v>5.2762089999999864</v>
      </c>
      <c r="G928">
        <f t="shared" si="74"/>
        <v>4.6474736399999896</v>
      </c>
    </row>
    <row r="929" spans="1:7" ht="16">
      <c r="A929" s="2">
        <v>52</v>
      </c>
      <c r="B929" s="2">
        <v>5.32</v>
      </c>
      <c r="C929">
        <f t="shared" si="70"/>
        <v>1.296999999999997</v>
      </c>
      <c r="D929">
        <f t="shared" si="71"/>
        <v>-2.7242000000000015</v>
      </c>
      <c r="E929">
        <f t="shared" si="72"/>
        <v>-3.5332873999999941</v>
      </c>
      <c r="F929">
        <f t="shared" si="73"/>
        <v>1.6822089999999923</v>
      </c>
      <c r="G929">
        <f t="shared" si="74"/>
        <v>7.4212656400000085</v>
      </c>
    </row>
    <row r="930" spans="1:7" ht="16">
      <c r="A930" s="2">
        <v>37</v>
      </c>
      <c r="B930" s="2">
        <v>10.039999999999999</v>
      </c>
      <c r="C930">
        <f t="shared" si="70"/>
        <v>-13.703000000000003</v>
      </c>
      <c r="D930">
        <f t="shared" si="71"/>
        <v>1.9957999999999974</v>
      </c>
      <c r="E930">
        <f t="shared" si="72"/>
        <v>-27.348447399999969</v>
      </c>
      <c r="F930">
        <f t="shared" si="73"/>
        <v>187.77220900000009</v>
      </c>
      <c r="G930">
        <f t="shared" si="74"/>
        <v>3.9832176399999892</v>
      </c>
    </row>
    <row r="931" spans="1:7" ht="16">
      <c r="A931" s="2">
        <v>53</v>
      </c>
      <c r="B931" s="2">
        <v>5.98</v>
      </c>
      <c r="C931">
        <f t="shared" si="70"/>
        <v>2.296999999999997</v>
      </c>
      <c r="D931">
        <f t="shared" si="71"/>
        <v>-2.0642000000000014</v>
      </c>
      <c r="E931">
        <f t="shared" si="72"/>
        <v>-4.7414673999999968</v>
      </c>
      <c r="F931">
        <f t="shared" si="73"/>
        <v>5.2762089999999864</v>
      </c>
      <c r="G931">
        <f t="shared" si="74"/>
        <v>4.2609216400000056</v>
      </c>
    </row>
    <row r="932" spans="1:7" ht="16">
      <c r="A932" s="2">
        <v>50</v>
      </c>
      <c r="B932" s="2">
        <v>8.14</v>
      </c>
      <c r="C932">
        <f t="shared" si="70"/>
        <v>-0.70300000000000296</v>
      </c>
      <c r="D932">
        <f t="shared" si="71"/>
        <v>9.5799999999998775E-2</v>
      </c>
      <c r="E932">
        <f t="shared" si="72"/>
        <v>-6.7347399999999419E-2</v>
      </c>
      <c r="F932">
        <f t="shared" si="73"/>
        <v>0.49420900000000417</v>
      </c>
      <c r="G932">
        <f t="shared" si="74"/>
        <v>9.1776399999997649E-3</v>
      </c>
    </row>
    <row r="933" spans="1:7" ht="16">
      <c r="A933" s="2">
        <v>52</v>
      </c>
      <c r="B933" s="2">
        <v>7.39</v>
      </c>
      <c r="C933">
        <f t="shared" si="70"/>
        <v>1.296999999999997</v>
      </c>
      <c r="D933">
        <f t="shared" si="71"/>
        <v>-0.65420000000000211</v>
      </c>
      <c r="E933">
        <f t="shared" si="72"/>
        <v>-0.84849740000000085</v>
      </c>
      <c r="F933">
        <f t="shared" si="73"/>
        <v>1.6822089999999923</v>
      </c>
      <c r="G933">
        <f t="shared" si="74"/>
        <v>0.42797764000000277</v>
      </c>
    </row>
    <row r="934" spans="1:7" ht="16">
      <c r="A934" s="2">
        <v>43</v>
      </c>
      <c r="B934" s="2">
        <v>6.76</v>
      </c>
      <c r="C934">
        <f t="shared" si="70"/>
        <v>-7.703000000000003</v>
      </c>
      <c r="D934">
        <f t="shared" si="71"/>
        <v>-1.284200000000002</v>
      </c>
      <c r="E934">
        <f t="shared" si="72"/>
        <v>9.8921926000000191</v>
      </c>
      <c r="F934">
        <f t="shared" si="73"/>
        <v>59.336209000000046</v>
      </c>
      <c r="G934">
        <f t="shared" si="74"/>
        <v>1.6491696400000051</v>
      </c>
    </row>
    <row r="935" spans="1:7" ht="16">
      <c r="A935" s="2">
        <v>43</v>
      </c>
      <c r="B935" s="2">
        <v>7.22</v>
      </c>
      <c r="C935">
        <f t="shared" si="70"/>
        <v>-7.703000000000003</v>
      </c>
      <c r="D935">
        <f t="shared" si="71"/>
        <v>-0.82420000000000204</v>
      </c>
      <c r="E935">
        <f t="shared" si="72"/>
        <v>6.3488126000000182</v>
      </c>
      <c r="F935">
        <f t="shared" si="73"/>
        <v>59.336209000000046</v>
      </c>
      <c r="G935">
        <f t="shared" si="74"/>
        <v>0.67930564000000337</v>
      </c>
    </row>
    <row r="936" spans="1:7" ht="16">
      <c r="A936" s="2">
        <v>60</v>
      </c>
      <c r="B936" s="2">
        <v>7.61</v>
      </c>
      <c r="C936">
        <f t="shared" si="70"/>
        <v>9.296999999999997</v>
      </c>
      <c r="D936">
        <f t="shared" si="71"/>
        <v>-0.43420000000000147</v>
      </c>
      <c r="E936">
        <f t="shared" si="72"/>
        <v>-4.0367574000000124</v>
      </c>
      <c r="F936">
        <f t="shared" si="73"/>
        <v>86.434208999999939</v>
      </c>
      <c r="G936">
        <f t="shared" si="74"/>
        <v>0.18852964000000128</v>
      </c>
    </row>
    <row r="937" spans="1:7" ht="16">
      <c r="A937" s="2">
        <v>61</v>
      </c>
      <c r="B937" s="2">
        <v>9.3000000000000007</v>
      </c>
      <c r="C937">
        <f t="shared" si="70"/>
        <v>10.296999999999997</v>
      </c>
      <c r="D937">
        <f t="shared" si="71"/>
        <v>1.2557999999999989</v>
      </c>
      <c r="E937">
        <f t="shared" si="72"/>
        <v>12.930972599999984</v>
      </c>
      <c r="F937">
        <f t="shared" si="73"/>
        <v>106.02820899999993</v>
      </c>
      <c r="G937">
        <f t="shared" si="74"/>
        <v>1.5770336399999973</v>
      </c>
    </row>
    <row r="938" spans="1:7" ht="16">
      <c r="A938" s="2">
        <v>49</v>
      </c>
      <c r="B938" s="2">
        <v>10.91</v>
      </c>
      <c r="C938">
        <f t="shared" si="70"/>
        <v>-1.703000000000003</v>
      </c>
      <c r="D938">
        <f t="shared" si="71"/>
        <v>2.8657999999999983</v>
      </c>
      <c r="E938">
        <f t="shared" si="72"/>
        <v>-4.8804574000000054</v>
      </c>
      <c r="F938">
        <f t="shared" si="73"/>
        <v>2.90020900000001</v>
      </c>
      <c r="G938">
        <f t="shared" si="74"/>
        <v>8.2128096399999908</v>
      </c>
    </row>
    <row r="939" spans="1:7" ht="16">
      <c r="A939" s="2">
        <v>55</v>
      </c>
      <c r="B939" s="2">
        <v>11.07</v>
      </c>
      <c r="C939">
        <f t="shared" si="70"/>
        <v>4.296999999999997</v>
      </c>
      <c r="D939">
        <f t="shared" si="71"/>
        <v>3.0257999999999985</v>
      </c>
      <c r="E939">
        <f t="shared" si="72"/>
        <v>13.001862599999985</v>
      </c>
      <c r="F939">
        <f t="shared" si="73"/>
        <v>18.464208999999975</v>
      </c>
      <c r="G939">
        <f t="shared" si="74"/>
        <v>9.1554656399999903</v>
      </c>
    </row>
    <row r="940" spans="1:7" ht="16">
      <c r="A940" s="2">
        <v>62</v>
      </c>
      <c r="B940" s="2">
        <v>7.88</v>
      </c>
      <c r="C940">
        <f t="shared" si="70"/>
        <v>11.296999999999997</v>
      </c>
      <c r="D940">
        <f t="shared" si="71"/>
        <v>-0.1642000000000019</v>
      </c>
      <c r="E940">
        <f t="shared" si="72"/>
        <v>-1.8549674000000209</v>
      </c>
      <c r="F940">
        <f t="shared" si="73"/>
        <v>127.62220899999993</v>
      </c>
      <c r="G940">
        <f t="shared" si="74"/>
        <v>2.6961640000000623E-2</v>
      </c>
    </row>
    <row r="941" spans="1:7" ht="16">
      <c r="A941" s="2">
        <v>49</v>
      </c>
      <c r="B941" s="2">
        <v>6.64</v>
      </c>
      <c r="C941">
        <f t="shared" si="70"/>
        <v>-1.703000000000003</v>
      </c>
      <c r="D941">
        <f t="shared" si="71"/>
        <v>-1.4042000000000021</v>
      </c>
      <c r="E941">
        <f t="shared" si="72"/>
        <v>2.3913526000000078</v>
      </c>
      <c r="F941">
        <f t="shared" si="73"/>
        <v>2.90020900000001</v>
      </c>
      <c r="G941">
        <f t="shared" si="74"/>
        <v>1.971777640000006</v>
      </c>
    </row>
    <row r="942" spans="1:7" ht="16">
      <c r="A942" s="2">
        <v>64</v>
      </c>
      <c r="B942" s="2">
        <v>6.05</v>
      </c>
      <c r="C942">
        <f t="shared" si="70"/>
        <v>13.296999999999997</v>
      </c>
      <c r="D942">
        <f t="shared" si="71"/>
        <v>-1.994200000000002</v>
      </c>
      <c r="E942">
        <f t="shared" si="72"/>
        <v>-26.51687740000002</v>
      </c>
      <c r="F942">
        <f t="shared" si="73"/>
        <v>176.81020899999993</v>
      </c>
      <c r="G942">
        <f t="shared" si="74"/>
        <v>3.9768336400000077</v>
      </c>
    </row>
    <row r="943" spans="1:7" ht="16">
      <c r="A943" s="2">
        <v>47</v>
      </c>
      <c r="B943" s="2">
        <v>9.0500000000000007</v>
      </c>
      <c r="C943">
        <f t="shared" si="70"/>
        <v>-3.703000000000003</v>
      </c>
      <c r="D943">
        <f t="shared" si="71"/>
        <v>1.0057999999999989</v>
      </c>
      <c r="E943">
        <f t="shared" si="72"/>
        <v>-3.7244773999999992</v>
      </c>
      <c r="F943">
        <f t="shared" si="73"/>
        <v>13.712209000000023</v>
      </c>
      <c r="G943">
        <f t="shared" si="74"/>
        <v>1.0116336399999979</v>
      </c>
    </row>
    <row r="944" spans="1:7" ht="16">
      <c r="A944" s="2">
        <v>47</v>
      </c>
      <c r="B944" s="2">
        <v>11.6</v>
      </c>
      <c r="C944">
        <f t="shared" si="70"/>
        <v>-3.703000000000003</v>
      </c>
      <c r="D944">
        <f t="shared" si="71"/>
        <v>3.5557999999999979</v>
      </c>
      <c r="E944">
        <f t="shared" si="72"/>
        <v>-13.167127400000002</v>
      </c>
      <c r="F944">
        <f t="shared" si="73"/>
        <v>13.712209000000023</v>
      </c>
      <c r="G944">
        <f t="shared" si="74"/>
        <v>12.643713639999985</v>
      </c>
    </row>
    <row r="945" spans="1:7" ht="16">
      <c r="A945" s="2">
        <v>47</v>
      </c>
      <c r="B945" s="2">
        <v>10.25</v>
      </c>
      <c r="C945">
        <f t="shared" si="70"/>
        <v>-3.703000000000003</v>
      </c>
      <c r="D945">
        <f t="shared" si="71"/>
        <v>2.2057999999999982</v>
      </c>
      <c r="E945">
        <f t="shared" si="72"/>
        <v>-8.1680773999999996</v>
      </c>
      <c r="F945">
        <f t="shared" si="73"/>
        <v>13.712209000000023</v>
      </c>
      <c r="G945">
        <f t="shared" si="74"/>
        <v>4.8655536399999919</v>
      </c>
    </row>
    <row r="946" spans="1:7" ht="16">
      <c r="A946" s="2">
        <v>48</v>
      </c>
      <c r="B946" s="2">
        <v>5.38</v>
      </c>
      <c r="C946">
        <f t="shared" si="70"/>
        <v>-2.703000000000003</v>
      </c>
      <c r="D946">
        <f t="shared" si="71"/>
        <v>-2.6642000000000019</v>
      </c>
      <c r="E946">
        <f t="shared" si="72"/>
        <v>7.2013326000000131</v>
      </c>
      <c r="F946">
        <f t="shared" si="73"/>
        <v>7.3062090000000159</v>
      </c>
      <c r="G946">
        <f t="shared" si="74"/>
        <v>7.0979616400000101</v>
      </c>
    </row>
    <row r="947" spans="1:7" ht="16">
      <c r="A947" s="2">
        <v>46</v>
      </c>
      <c r="B947" s="2">
        <v>10.47</v>
      </c>
      <c r="C947">
        <f t="shared" si="70"/>
        <v>-4.703000000000003</v>
      </c>
      <c r="D947">
        <f t="shared" si="71"/>
        <v>2.4257999999999988</v>
      </c>
      <c r="E947">
        <f t="shared" si="72"/>
        <v>-11.408537400000002</v>
      </c>
      <c r="F947">
        <f t="shared" si="73"/>
        <v>22.118209000000029</v>
      </c>
      <c r="G947">
        <f t="shared" si="74"/>
        <v>5.8845056399999942</v>
      </c>
    </row>
    <row r="948" spans="1:7" ht="16">
      <c r="A948" s="2">
        <v>67</v>
      </c>
      <c r="B948" s="2">
        <v>7.57</v>
      </c>
      <c r="C948">
        <f t="shared" si="70"/>
        <v>16.296999999999997</v>
      </c>
      <c r="D948">
        <f t="shared" si="71"/>
        <v>-0.47420000000000151</v>
      </c>
      <c r="E948">
        <f t="shared" si="72"/>
        <v>-7.7280374000000229</v>
      </c>
      <c r="F948">
        <f t="shared" si="73"/>
        <v>265.59220899999991</v>
      </c>
      <c r="G948">
        <f t="shared" si="74"/>
        <v>0.22486564000000142</v>
      </c>
    </row>
    <row r="949" spans="1:7" ht="16">
      <c r="A949" s="2">
        <v>59</v>
      </c>
      <c r="B949" s="2">
        <v>8.17</v>
      </c>
      <c r="C949">
        <f t="shared" si="70"/>
        <v>8.296999999999997</v>
      </c>
      <c r="D949">
        <f t="shared" si="71"/>
        <v>0.12579999999999814</v>
      </c>
      <c r="E949">
        <f t="shared" si="72"/>
        <v>1.0437625999999842</v>
      </c>
      <c r="F949">
        <f t="shared" si="73"/>
        <v>68.840208999999945</v>
      </c>
      <c r="G949">
        <f t="shared" si="74"/>
        <v>1.582563999999953E-2</v>
      </c>
    </row>
    <row r="950" spans="1:7" ht="16">
      <c r="A950" s="2">
        <v>51</v>
      </c>
      <c r="B950" s="2">
        <v>9.27</v>
      </c>
      <c r="C950">
        <f t="shared" si="70"/>
        <v>0.29699999999999704</v>
      </c>
      <c r="D950">
        <f t="shared" si="71"/>
        <v>1.2257999999999978</v>
      </c>
      <c r="E950">
        <f t="shared" si="72"/>
        <v>0.36406259999999574</v>
      </c>
      <c r="F950">
        <f t="shared" si="73"/>
        <v>8.8208999999998247E-2</v>
      </c>
      <c r="G950">
        <f t="shared" si="74"/>
        <v>1.5025856399999946</v>
      </c>
    </row>
    <row r="951" spans="1:7" ht="16">
      <c r="A951" s="2">
        <v>56</v>
      </c>
      <c r="B951" s="2">
        <v>8.8000000000000007</v>
      </c>
      <c r="C951">
        <f t="shared" si="70"/>
        <v>5.296999999999997</v>
      </c>
      <c r="D951">
        <f t="shared" si="71"/>
        <v>0.75579999999999892</v>
      </c>
      <c r="E951">
        <f t="shared" si="72"/>
        <v>4.0034725999999923</v>
      </c>
      <c r="F951">
        <f t="shared" si="73"/>
        <v>28.05820899999997</v>
      </c>
      <c r="G951">
        <f t="shared" si="74"/>
        <v>0.57123363999999832</v>
      </c>
    </row>
    <row r="952" spans="1:7" ht="16">
      <c r="A952" s="2">
        <v>53</v>
      </c>
      <c r="B952" s="2">
        <v>7.55</v>
      </c>
      <c r="C952">
        <f t="shared" si="70"/>
        <v>2.296999999999997</v>
      </c>
      <c r="D952">
        <f t="shared" si="71"/>
        <v>-0.49420000000000197</v>
      </c>
      <c r="E952">
        <f t="shared" si="72"/>
        <v>-1.135177400000003</v>
      </c>
      <c r="F952">
        <f t="shared" si="73"/>
        <v>5.2762089999999864</v>
      </c>
      <c r="G952">
        <f t="shared" si="74"/>
        <v>0.24423364000000194</v>
      </c>
    </row>
    <row r="953" spans="1:7" ht="16">
      <c r="A953" s="2">
        <v>26</v>
      </c>
      <c r="B953" s="2">
        <v>6.75</v>
      </c>
      <c r="C953">
        <f t="shared" si="70"/>
        <v>-24.703000000000003</v>
      </c>
      <c r="D953">
        <f t="shared" si="71"/>
        <v>-1.2942000000000018</v>
      </c>
      <c r="E953">
        <f t="shared" si="72"/>
        <v>31.970622600000048</v>
      </c>
      <c r="F953">
        <f t="shared" si="73"/>
        <v>610.2382090000001</v>
      </c>
      <c r="G953">
        <f t="shared" si="74"/>
        <v>1.6749536400000047</v>
      </c>
    </row>
    <row r="954" spans="1:7" ht="16">
      <c r="A954" s="2">
        <v>50</v>
      </c>
      <c r="B954" s="2">
        <v>12.35</v>
      </c>
      <c r="C954">
        <f t="shared" si="70"/>
        <v>-0.70300000000000296</v>
      </c>
      <c r="D954">
        <f t="shared" si="71"/>
        <v>4.3057999999999979</v>
      </c>
      <c r="E954">
        <f t="shared" si="72"/>
        <v>-3.0269774000000114</v>
      </c>
      <c r="F954">
        <f t="shared" si="73"/>
        <v>0.49420900000000417</v>
      </c>
      <c r="G954">
        <f t="shared" si="74"/>
        <v>18.53991363999998</v>
      </c>
    </row>
    <row r="955" spans="1:7" ht="16">
      <c r="A955" s="2">
        <v>64</v>
      </c>
      <c r="B955" s="2">
        <v>9.07</v>
      </c>
      <c r="C955">
        <f t="shared" si="70"/>
        <v>13.296999999999997</v>
      </c>
      <c r="D955">
        <f t="shared" si="71"/>
        <v>1.0257999999999985</v>
      </c>
      <c r="E955">
        <f t="shared" si="72"/>
        <v>13.640062599999977</v>
      </c>
      <c r="F955">
        <f t="shared" si="73"/>
        <v>176.81020899999993</v>
      </c>
      <c r="G955">
        <f t="shared" si="74"/>
        <v>1.052265639999997</v>
      </c>
    </row>
    <row r="956" spans="1:7" ht="16">
      <c r="A956" s="2">
        <v>63</v>
      </c>
      <c r="B956" s="2">
        <v>11.13</v>
      </c>
      <c r="C956">
        <f t="shared" si="70"/>
        <v>12.296999999999997</v>
      </c>
      <c r="D956">
        <f t="shared" si="71"/>
        <v>3.085799999999999</v>
      </c>
      <c r="E956">
        <f t="shared" si="72"/>
        <v>37.946082599999976</v>
      </c>
      <c r="F956">
        <f t="shared" si="73"/>
        <v>151.21620899999994</v>
      </c>
      <c r="G956">
        <f t="shared" si="74"/>
        <v>9.5221616399999931</v>
      </c>
    </row>
    <row r="957" spans="1:7" ht="16">
      <c r="A957" s="2">
        <v>59</v>
      </c>
      <c r="B957" s="2">
        <v>6.58</v>
      </c>
      <c r="C957">
        <f t="shared" si="70"/>
        <v>8.296999999999997</v>
      </c>
      <c r="D957">
        <f t="shared" si="71"/>
        <v>-1.4642000000000017</v>
      </c>
      <c r="E957">
        <f t="shared" si="72"/>
        <v>-12.14846740000001</v>
      </c>
      <c r="F957">
        <f t="shared" si="73"/>
        <v>68.840208999999945</v>
      </c>
      <c r="G957">
        <f t="shared" si="74"/>
        <v>2.1438816400000049</v>
      </c>
    </row>
    <row r="958" spans="1:7" ht="16">
      <c r="A958" s="2">
        <v>56</v>
      </c>
      <c r="B958" s="2">
        <v>9.15</v>
      </c>
      <c r="C958">
        <f t="shared" si="70"/>
        <v>5.296999999999997</v>
      </c>
      <c r="D958">
        <f t="shared" si="71"/>
        <v>1.1057999999999986</v>
      </c>
      <c r="E958">
        <f t="shared" si="72"/>
        <v>5.8574225999999889</v>
      </c>
      <c r="F958">
        <f t="shared" si="73"/>
        <v>28.05820899999997</v>
      </c>
      <c r="G958">
        <f t="shared" si="74"/>
        <v>1.2227936399999968</v>
      </c>
    </row>
    <row r="959" spans="1:7" ht="16">
      <c r="A959" s="2">
        <v>62</v>
      </c>
      <c r="B959" s="2">
        <v>8.98</v>
      </c>
      <c r="C959">
        <f t="shared" si="70"/>
        <v>11.296999999999997</v>
      </c>
      <c r="D959">
        <f t="shared" si="71"/>
        <v>0.93579999999999863</v>
      </c>
      <c r="E959">
        <f t="shared" si="72"/>
        <v>10.571732599999981</v>
      </c>
      <c r="F959">
        <f t="shared" si="73"/>
        <v>127.62220899999993</v>
      </c>
      <c r="G959">
        <f t="shared" si="74"/>
        <v>0.87572163999999741</v>
      </c>
    </row>
    <row r="960" spans="1:7" ht="16">
      <c r="A960" s="2">
        <v>50</v>
      </c>
      <c r="B960" s="2">
        <v>6.41</v>
      </c>
      <c r="C960">
        <f t="shared" si="70"/>
        <v>-0.70300000000000296</v>
      </c>
      <c r="D960">
        <f t="shared" si="71"/>
        <v>-1.6342000000000017</v>
      </c>
      <c r="E960">
        <f t="shared" si="72"/>
        <v>1.148842600000006</v>
      </c>
      <c r="F960">
        <f t="shared" si="73"/>
        <v>0.49420900000000417</v>
      </c>
      <c r="G960">
        <f t="shared" si="74"/>
        <v>2.6706096400000052</v>
      </c>
    </row>
    <row r="961" spans="1:7" ht="16">
      <c r="A961" s="2">
        <v>57</v>
      </c>
      <c r="B961" s="2">
        <v>7.17</v>
      </c>
      <c r="C961">
        <f t="shared" si="70"/>
        <v>6.296999999999997</v>
      </c>
      <c r="D961">
        <f t="shared" si="71"/>
        <v>-0.87420000000000186</v>
      </c>
      <c r="E961">
        <f t="shared" si="72"/>
        <v>-5.5048374000000093</v>
      </c>
      <c r="F961">
        <f t="shared" si="73"/>
        <v>39.652208999999964</v>
      </c>
      <c r="G961">
        <f t="shared" si="74"/>
        <v>0.76422564000000326</v>
      </c>
    </row>
    <row r="962" spans="1:7" ht="16">
      <c r="A962" s="2">
        <v>56</v>
      </c>
      <c r="B962" s="2">
        <v>10.58</v>
      </c>
      <c r="C962">
        <f t="shared" si="70"/>
        <v>5.296999999999997</v>
      </c>
      <c r="D962">
        <f t="shared" si="71"/>
        <v>2.5357999999999983</v>
      </c>
      <c r="E962">
        <f t="shared" si="72"/>
        <v>13.432132599999983</v>
      </c>
      <c r="F962">
        <f t="shared" si="73"/>
        <v>28.05820899999997</v>
      </c>
      <c r="G962">
        <f t="shared" si="74"/>
        <v>6.4302816399999916</v>
      </c>
    </row>
    <row r="963" spans="1:7" ht="16">
      <c r="A963" s="2">
        <v>45</v>
      </c>
      <c r="B963" s="2">
        <v>6.87</v>
      </c>
      <c r="C963">
        <f t="shared" ref="C963:C1001" si="75">A963-$J$2</f>
        <v>-5.703000000000003</v>
      </c>
      <c r="D963">
        <f t="shared" ref="D963:D1001" si="76">B963-$J$3</f>
        <v>-1.1742000000000017</v>
      </c>
      <c r="E963">
        <f t="shared" ref="E963:E1001" si="77">C963*D963</f>
        <v>6.6964626000000127</v>
      </c>
      <c r="F963">
        <f t="shared" ref="F963:F1001" si="78">C963^2</f>
        <v>32.524209000000035</v>
      </c>
      <c r="G963">
        <f t="shared" ref="G963:G1001" si="79">D963^2</f>
        <v>1.378745640000004</v>
      </c>
    </row>
    <row r="964" spans="1:7" ht="16">
      <c r="A964" s="2">
        <v>61</v>
      </c>
      <c r="B964" s="2">
        <v>8.02</v>
      </c>
      <c r="C964">
        <f t="shared" si="75"/>
        <v>10.296999999999997</v>
      </c>
      <c r="D964">
        <f t="shared" si="76"/>
        <v>-2.420000000000222E-2</v>
      </c>
      <c r="E964">
        <f t="shared" si="77"/>
        <v>-0.24918740000002279</v>
      </c>
      <c r="F964">
        <f t="shared" si="78"/>
        <v>106.02820899999993</v>
      </c>
      <c r="G964">
        <f t="shared" si="79"/>
        <v>5.8564000000010745E-4</v>
      </c>
    </row>
    <row r="965" spans="1:7" ht="16">
      <c r="A965" s="2">
        <v>67</v>
      </c>
      <c r="B965" s="2">
        <v>9.19</v>
      </c>
      <c r="C965">
        <f t="shared" si="75"/>
        <v>16.296999999999997</v>
      </c>
      <c r="D965">
        <f t="shared" si="76"/>
        <v>1.1457999999999977</v>
      </c>
      <c r="E965">
        <f t="shared" si="77"/>
        <v>18.673102599999961</v>
      </c>
      <c r="F965">
        <f t="shared" si="78"/>
        <v>265.59220899999991</v>
      </c>
      <c r="G965">
        <f t="shared" si="79"/>
        <v>1.3128576399999947</v>
      </c>
    </row>
    <row r="966" spans="1:7" ht="16">
      <c r="A966" s="2">
        <v>56</v>
      </c>
      <c r="B966" s="2">
        <v>5.6</v>
      </c>
      <c r="C966">
        <f t="shared" si="75"/>
        <v>5.296999999999997</v>
      </c>
      <c r="D966">
        <f t="shared" si="76"/>
        <v>-2.4442000000000021</v>
      </c>
      <c r="E966">
        <f t="shared" si="77"/>
        <v>-12.946927400000003</v>
      </c>
      <c r="F966">
        <f t="shared" si="78"/>
        <v>28.05820899999997</v>
      </c>
      <c r="G966">
        <f t="shared" si="79"/>
        <v>5.9741136400000103</v>
      </c>
    </row>
    <row r="967" spans="1:7" ht="16">
      <c r="A967" s="2">
        <v>62</v>
      </c>
      <c r="B967" s="2">
        <v>8.7899999999999991</v>
      </c>
      <c r="C967">
        <f t="shared" si="75"/>
        <v>11.296999999999997</v>
      </c>
      <c r="D967">
        <f t="shared" si="76"/>
        <v>0.74579999999999735</v>
      </c>
      <c r="E967">
        <f t="shared" si="77"/>
        <v>8.4253025999999682</v>
      </c>
      <c r="F967">
        <f t="shared" si="78"/>
        <v>127.62220899999993</v>
      </c>
      <c r="G967">
        <f t="shared" si="79"/>
        <v>0.55621763999999607</v>
      </c>
    </row>
    <row r="968" spans="1:7" ht="16">
      <c r="A968" s="2">
        <v>50</v>
      </c>
      <c r="B968" s="2">
        <v>10.44</v>
      </c>
      <c r="C968">
        <f t="shared" si="75"/>
        <v>-0.70300000000000296</v>
      </c>
      <c r="D968">
        <f t="shared" si="76"/>
        <v>2.3957999999999977</v>
      </c>
      <c r="E968">
        <f t="shared" si="77"/>
        <v>-1.6842474000000054</v>
      </c>
      <c r="F968">
        <f t="shared" si="78"/>
        <v>0.49420900000000417</v>
      </c>
      <c r="G968">
        <f t="shared" si="79"/>
        <v>5.7398576399999888</v>
      </c>
    </row>
    <row r="969" spans="1:7" ht="16">
      <c r="A969" s="2">
        <v>55</v>
      </c>
      <c r="B969" s="2">
        <v>6.44</v>
      </c>
      <c r="C969">
        <f t="shared" si="75"/>
        <v>4.296999999999997</v>
      </c>
      <c r="D969">
        <f t="shared" si="76"/>
        <v>-1.6042000000000014</v>
      </c>
      <c r="E969">
        <f t="shared" si="77"/>
        <v>-6.8932474000000017</v>
      </c>
      <c r="F969">
        <f t="shared" si="78"/>
        <v>18.464208999999975</v>
      </c>
      <c r="G969">
        <f t="shared" si="79"/>
        <v>2.5734576400000044</v>
      </c>
    </row>
    <row r="970" spans="1:7" ht="16">
      <c r="A970" s="2">
        <v>53</v>
      </c>
      <c r="B970" s="2">
        <v>9.75</v>
      </c>
      <c r="C970">
        <f t="shared" si="75"/>
        <v>2.296999999999997</v>
      </c>
      <c r="D970">
        <f t="shared" si="76"/>
        <v>1.7057999999999982</v>
      </c>
      <c r="E970">
        <f t="shared" si="77"/>
        <v>3.9182225999999907</v>
      </c>
      <c r="F970">
        <f t="shared" si="78"/>
        <v>5.2762089999999864</v>
      </c>
      <c r="G970">
        <f t="shared" si="79"/>
        <v>2.9097536399999937</v>
      </c>
    </row>
    <row r="971" spans="1:7" ht="16">
      <c r="A971" s="2">
        <v>50</v>
      </c>
      <c r="B971" s="2">
        <v>12.57</v>
      </c>
      <c r="C971">
        <f t="shared" si="75"/>
        <v>-0.70300000000000296</v>
      </c>
      <c r="D971">
        <f t="shared" si="76"/>
        <v>4.5257999999999985</v>
      </c>
      <c r="E971">
        <f t="shared" si="77"/>
        <v>-3.1816374000000125</v>
      </c>
      <c r="F971">
        <f t="shared" si="78"/>
        <v>0.49420900000000417</v>
      </c>
      <c r="G971">
        <f t="shared" si="79"/>
        <v>20.482865639999986</v>
      </c>
    </row>
    <row r="972" spans="1:7" ht="16">
      <c r="A972" s="2">
        <v>42</v>
      </c>
      <c r="B972" s="2">
        <v>8.2899999999999991</v>
      </c>
      <c r="C972">
        <f t="shared" si="75"/>
        <v>-8.703000000000003</v>
      </c>
      <c r="D972">
        <f t="shared" si="76"/>
        <v>0.24579999999999735</v>
      </c>
      <c r="E972">
        <f t="shared" si="77"/>
        <v>-2.1391973999999778</v>
      </c>
      <c r="F972">
        <f t="shared" si="78"/>
        <v>75.742209000000045</v>
      </c>
      <c r="G972">
        <f t="shared" si="79"/>
        <v>6.0417639999998697E-2</v>
      </c>
    </row>
    <row r="973" spans="1:7" ht="16">
      <c r="A973" s="2">
        <v>53</v>
      </c>
      <c r="B973" s="2">
        <v>9</v>
      </c>
      <c r="C973">
        <f t="shared" si="75"/>
        <v>2.296999999999997</v>
      </c>
      <c r="D973">
        <f t="shared" si="76"/>
        <v>0.95579999999999821</v>
      </c>
      <c r="E973">
        <f t="shared" si="77"/>
        <v>2.1954725999999929</v>
      </c>
      <c r="F973">
        <f t="shared" si="78"/>
        <v>5.2762089999999864</v>
      </c>
      <c r="G973">
        <f t="shared" si="79"/>
        <v>0.91355363999999661</v>
      </c>
    </row>
    <row r="974" spans="1:7" ht="16">
      <c r="A974" s="2">
        <v>39</v>
      </c>
      <c r="B974" s="2">
        <v>6.69</v>
      </c>
      <c r="C974">
        <f t="shared" si="75"/>
        <v>-11.703000000000003</v>
      </c>
      <c r="D974">
        <f t="shared" si="76"/>
        <v>-1.3542000000000014</v>
      </c>
      <c r="E974">
        <f t="shared" si="77"/>
        <v>15.84820260000002</v>
      </c>
      <c r="F974">
        <f t="shared" si="78"/>
        <v>136.96020900000008</v>
      </c>
      <c r="G974">
        <f t="shared" si="79"/>
        <v>1.8338576400000037</v>
      </c>
    </row>
    <row r="975" spans="1:7" ht="16">
      <c r="A975" s="2">
        <v>66</v>
      </c>
      <c r="B975" s="2">
        <v>8.82</v>
      </c>
      <c r="C975">
        <f t="shared" si="75"/>
        <v>15.296999999999997</v>
      </c>
      <c r="D975">
        <f t="shared" si="76"/>
        <v>0.77579999999999849</v>
      </c>
      <c r="E975">
        <f t="shared" si="77"/>
        <v>11.867412599999975</v>
      </c>
      <c r="F975">
        <f t="shared" si="78"/>
        <v>233.99820899999992</v>
      </c>
      <c r="G975">
        <f t="shared" si="79"/>
        <v>0.60186563999999765</v>
      </c>
    </row>
    <row r="976" spans="1:7" ht="16">
      <c r="A976" s="2">
        <v>36</v>
      </c>
      <c r="B976" s="2">
        <v>9.49</v>
      </c>
      <c r="C976">
        <f t="shared" si="75"/>
        <v>-14.703000000000003</v>
      </c>
      <c r="D976">
        <f t="shared" si="76"/>
        <v>1.4457999999999984</v>
      </c>
      <c r="E976">
        <f t="shared" si="77"/>
        <v>-21.25759739999998</v>
      </c>
      <c r="F976">
        <f t="shared" si="78"/>
        <v>216.17820900000009</v>
      </c>
      <c r="G976">
        <f t="shared" si="79"/>
        <v>2.0903376399999956</v>
      </c>
    </row>
    <row r="977" spans="1:7" ht="16">
      <c r="A977" s="2">
        <v>49</v>
      </c>
      <c r="B977" s="2">
        <v>3.74</v>
      </c>
      <c r="C977">
        <f t="shared" si="75"/>
        <v>-1.703000000000003</v>
      </c>
      <c r="D977">
        <f t="shared" si="76"/>
        <v>-4.3042000000000016</v>
      </c>
      <c r="E977">
        <f t="shared" si="77"/>
        <v>7.3300526000000152</v>
      </c>
      <c r="F977">
        <f t="shared" si="78"/>
        <v>2.90020900000001</v>
      </c>
      <c r="G977">
        <f t="shared" si="79"/>
        <v>18.526137640000012</v>
      </c>
    </row>
    <row r="978" spans="1:7" ht="16">
      <c r="A978" s="2">
        <v>48</v>
      </c>
      <c r="B978" s="2">
        <v>6.87</v>
      </c>
      <c r="C978">
        <f t="shared" si="75"/>
        <v>-2.703000000000003</v>
      </c>
      <c r="D978">
        <f t="shared" si="76"/>
        <v>-1.1742000000000017</v>
      </c>
      <c r="E978">
        <f t="shared" si="77"/>
        <v>3.1738626000000081</v>
      </c>
      <c r="F978">
        <f t="shared" si="78"/>
        <v>7.3062090000000159</v>
      </c>
      <c r="G978">
        <f t="shared" si="79"/>
        <v>1.378745640000004</v>
      </c>
    </row>
    <row r="979" spans="1:7" ht="16">
      <c r="A979" s="2">
        <v>59</v>
      </c>
      <c r="B979" s="2">
        <v>10.75</v>
      </c>
      <c r="C979">
        <f t="shared" si="75"/>
        <v>8.296999999999997</v>
      </c>
      <c r="D979">
        <f t="shared" si="76"/>
        <v>2.7057999999999982</v>
      </c>
      <c r="E979">
        <f t="shared" si="77"/>
        <v>22.450022599999976</v>
      </c>
      <c r="F979">
        <f t="shared" si="78"/>
        <v>68.840208999999945</v>
      </c>
      <c r="G979">
        <f t="shared" si="79"/>
        <v>7.3213536399999901</v>
      </c>
    </row>
    <row r="980" spans="1:7" ht="16">
      <c r="A980" s="2">
        <v>44</v>
      </c>
      <c r="B980" s="2">
        <v>10.98</v>
      </c>
      <c r="C980">
        <f t="shared" si="75"/>
        <v>-6.703000000000003</v>
      </c>
      <c r="D980">
        <f t="shared" si="76"/>
        <v>2.9357999999999986</v>
      </c>
      <c r="E980">
        <f t="shared" si="77"/>
        <v>-19.678667399999998</v>
      </c>
      <c r="F980">
        <f t="shared" si="78"/>
        <v>44.93020900000004</v>
      </c>
      <c r="G980">
        <f t="shared" si="79"/>
        <v>8.6189216399999928</v>
      </c>
    </row>
    <row r="981" spans="1:7" ht="16">
      <c r="A981" s="2">
        <v>51</v>
      </c>
      <c r="B981" s="2">
        <v>5.05</v>
      </c>
      <c r="C981">
        <f t="shared" si="75"/>
        <v>0.29699999999999704</v>
      </c>
      <c r="D981">
        <f t="shared" si="76"/>
        <v>-2.994200000000002</v>
      </c>
      <c r="E981">
        <f t="shared" si="77"/>
        <v>-0.88927739999999178</v>
      </c>
      <c r="F981">
        <f t="shared" si="78"/>
        <v>8.8208999999998247E-2</v>
      </c>
      <c r="G981">
        <f t="shared" si="79"/>
        <v>8.9652336400000117</v>
      </c>
    </row>
    <row r="982" spans="1:7" ht="16">
      <c r="A982" s="2">
        <v>55</v>
      </c>
      <c r="B982" s="2">
        <v>7.8</v>
      </c>
      <c r="C982">
        <f t="shared" si="75"/>
        <v>4.296999999999997</v>
      </c>
      <c r="D982">
        <f t="shared" si="76"/>
        <v>-0.24420000000000197</v>
      </c>
      <c r="E982">
        <f t="shared" si="77"/>
        <v>-1.0493274000000077</v>
      </c>
      <c r="F982">
        <f t="shared" si="78"/>
        <v>18.464208999999975</v>
      </c>
      <c r="G982">
        <f t="shared" si="79"/>
        <v>5.9633640000000959E-2</v>
      </c>
    </row>
    <row r="983" spans="1:7" ht="16">
      <c r="A983" s="2">
        <v>48</v>
      </c>
      <c r="B983" s="2">
        <v>3.75</v>
      </c>
      <c r="C983">
        <f t="shared" si="75"/>
        <v>-2.703000000000003</v>
      </c>
      <c r="D983">
        <f t="shared" si="76"/>
        <v>-4.2942000000000018</v>
      </c>
      <c r="E983">
        <f t="shared" si="77"/>
        <v>11.607222600000018</v>
      </c>
      <c r="F983">
        <f t="shared" si="78"/>
        <v>7.3062090000000159</v>
      </c>
      <c r="G983">
        <f t="shared" si="79"/>
        <v>18.440153640000016</v>
      </c>
    </row>
    <row r="984" spans="1:7" ht="16">
      <c r="A984" s="2">
        <v>56</v>
      </c>
      <c r="B984" s="2">
        <v>10.44</v>
      </c>
      <c r="C984">
        <f t="shared" si="75"/>
        <v>5.296999999999997</v>
      </c>
      <c r="D984">
        <f t="shared" si="76"/>
        <v>2.3957999999999977</v>
      </c>
      <c r="E984">
        <f t="shared" si="77"/>
        <v>12.690552599999981</v>
      </c>
      <c r="F984">
        <f t="shared" si="78"/>
        <v>28.05820899999997</v>
      </c>
      <c r="G984">
        <f t="shared" si="79"/>
        <v>5.7398576399999888</v>
      </c>
    </row>
    <row r="985" spans="1:7" ht="16">
      <c r="A985" s="2">
        <v>45</v>
      </c>
      <c r="B985" s="2">
        <v>10.93</v>
      </c>
      <c r="C985">
        <f t="shared" si="75"/>
        <v>-5.703000000000003</v>
      </c>
      <c r="D985">
        <f t="shared" si="76"/>
        <v>2.8857999999999979</v>
      </c>
      <c r="E985">
        <f t="shared" si="77"/>
        <v>-16.457717399999996</v>
      </c>
      <c r="F985">
        <f t="shared" si="78"/>
        <v>32.524209000000035</v>
      </c>
      <c r="G985">
        <f t="shared" si="79"/>
        <v>8.3278416399999884</v>
      </c>
    </row>
    <row r="986" spans="1:7" ht="16">
      <c r="A986" s="2">
        <v>37</v>
      </c>
      <c r="B986" s="2">
        <v>8.49</v>
      </c>
      <c r="C986">
        <f t="shared" si="75"/>
        <v>-13.703000000000003</v>
      </c>
      <c r="D986">
        <f t="shared" si="76"/>
        <v>0.44579999999999842</v>
      </c>
      <c r="E986">
        <f t="shared" si="77"/>
        <v>-6.1087973999999798</v>
      </c>
      <c r="F986">
        <f t="shared" si="78"/>
        <v>187.77220900000009</v>
      </c>
      <c r="G986">
        <f t="shared" si="79"/>
        <v>0.19873763999999858</v>
      </c>
    </row>
    <row r="987" spans="1:7" ht="16">
      <c r="A987" s="2">
        <v>51</v>
      </c>
      <c r="B987" s="2">
        <v>7.67</v>
      </c>
      <c r="C987">
        <f t="shared" si="75"/>
        <v>0.29699999999999704</v>
      </c>
      <c r="D987">
        <f t="shared" si="76"/>
        <v>-0.37420000000000186</v>
      </c>
      <c r="E987">
        <f t="shared" si="77"/>
        <v>-0.11113739999999944</v>
      </c>
      <c r="F987">
        <f t="shared" si="78"/>
        <v>8.8208999999998247E-2</v>
      </c>
      <c r="G987">
        <f t="shared" si="79"/>
        <v>0.14002564000000139</v>
      </c>
    </row>
    <row r="988" spans="1:7" ht="16">
      <c r="A988" s="2">
        <v>66</v>
      </c>
      <c r="B988" s="2">
        <v>7.7</v>
      </c>
      <c r="C988">
        <f t="shared" si="75"/>
        <v>15.296999999999997</v>
      </c>
      <c r="D988">
        <f t="shared" si="76"/>
        <v>-0.34420000000000162</v>
      </c>
      <c r="E988">
        <f t="shared" si="77"/>
        <v>-5.2652274000000236</v>
      </c>
      <c r="F988">
        <f t="shared" si="78"/>
        <v>233.99820899999992</v>
      </c>
      <c r="G988">
        <f t="shared" si="79"/>
        <v>0.11847364000000112</v>
      </c>
    </row>
    <row r="989" spans="1:7" ht="16">
      <c r="A989" s="2">
        <v>60</v>
      </c>
      <c r="B989" s="2">
        <v>10.63</v>
      </c>
      <c r="C989">
        <f t="shared" si="75"/>
        <v>9.296999999999997</v>
      </c>
      <c r="D989">
        <f t="shared" si="76"/>
        <v>2.585799999999999</v>
      </c>
      <c r="E989">
        <f t="shared" si="77"/>
        <v>24.040182599999984</v>
      </c>
      <c r="F989">
        <f t="shared" si="78"/>
        <v>86.434208999999939</v>
      </c>
      <c r="G989">
        <f t="shared" si="79"/>
        <v>6.686361639999995</v>
      </c>
    </row>
    <row r="990" spans="1:7" ht="16">
      <c r="A990" s="2">
        <v>61</v>
      </c>
      <c r="B990" s="2">
        <v>8.49</v>
      </c>
      <c r="C990">
        <f t="shared" si="75"/>
        <v>10.296999999999997</v>
      </c>
      <c r="D990">
        <f t="shared" si="76"/>
        <v>0.44579999999999842</v>
      </c>
      <c r="E990">
        <f t="shared" si="77"/>
        <v>4.5904025999999822</v>
      </c>
      <c r="F990">
        <f t="shared" si="78"/>
        <v>106.02820899999993</v>
      </c>
      <c r="G990">
        <f t="shared" si="79"/>
        <v>0.19873763999999858</v>
      </c>
    </row>
    <row r="991" spans="1:7" ht="16">
      <c r="A991" s="2">
        <v>28</v>
      </c>
      <c r="B991" s="2">
        <v>6.74</v>
      </c>
      <c r="C991">
        <f t="shared" si="75"/>
        <v>-22.703000000000003</v>
      </c>
      <c r="D991">
        <f t="shared" si="76"/>
        <v>-1.3042000000000016</v>
      </c>
      <c r="E991">
        <f t="shared" si="77"/>
        <v>29.60925260000004</v>
      </c>
      <c r="F991">
        <f t="shared" si="78"/>
        <v>515.42620900000009</v>
      </c>
      <c r="G991">
        <f t="shared" si="79"/>
        <v>1.700937640000004</v>
      </c>
    </row>
    <row r="992" spans="1:7" ht="16">
      <c r="A992" s="2">
        <v>51</v>
      </c>
      <c r="B992" s="2">
        <v>4.6100000000000003</v>
      </c>
      <c r="C992">
        <f t="shared" si="75"/>
        <v>0.29699999999999704</v>
      </c>
      <c r="D992">
        <f t="shared" si="76"/>
        <v>-3.4342000000000015</v>
      </c>
      <c r="E992">
        <f t="shared" si="77"/>
        <v>-1.0199573999999902</v>
      </c>
      <c r="F992">
        <f t="shared" si="78"/>
        <v>8.8208999999998247E-2</v>
      </c>
      <c r="G992">
        <f t="shared" si="79"/>
        <v>11.793729640000009</v>
      </c>
    </row>
    <row r="993" spans="1:7" ht="16">
      <c r="A993" s="2">
        <v>57</v>
      </c>
      <c r="B993" s="2">
        <v>7.28</v>
      </c>
      <c r="C993">
        <f t="shared" si="75"/>
        <v>6.296999999999997</v>
      </c>
      <c r="D993">
        <f t="shared" si="76"/>
        <v>-0.76420000000000154</v>
      </c>
      <c r="E993">
        <f t="shared" si="77"/>
        <v>-4.8121674000000079</v>
      </c>
      <c r="F993">
        <f t="shared" si="78"/>
        <v>39.652208999999964</v>
      </c>
      <c r="G993">
        <f t="shared" si="79"/>
        <v>0.58400164000000232</v>
      </c>
    </row>
    <row r="994" spans="1:7" ht="16">
      <c r="A994" s="2">
        <v>54</v>
      </c>
      <c r="B994" s="2">
        <v>9.1999999999999993</v>
      </c>
      <c r="C994">
        <f t="shared" si="75"/>
        <v>3.296999999999997</v>
      </c>
      <c r="D994">
        <f t="shared" si="76"/>
        <v>1.1557999999999975</v>
      </c>
      <c r="E994">
        <f t="shared" si="77"/>
        <v>3.8106725999999882</v>
      </c>
      <c r="F994">
        <f t="shared" si="78"/>
        <v>10.870208999999981</v>
      </c>
      <c r="G994">
        <f t="shared" si="79"/>
        <v>1.3358736399999942</v>
      </c>
    </row>
    <row r="995" spans="1:7" ht="16">
      <c r="A995" s="2">
        <v>43</v>
      </c>
      <c r="B995" s="2">
        <v>6.16</v>
      </c>
      <c r="C995">
        <f t="shared" si="75"/>
        <v>-7.703000000000003</v>
      </c>
      <c r="D995">
        <f t="shared" si="76"/>
        <v>-1.8842000000000017</v>
      </c>
      <c r="E995">
        <f t="shared" si="77"/>
        <v>14.513992600000018</v>
      </c>
      <c r="F995">
        <f t="shared" si="78"/>
        <v>59.336209000000046</v>
      </c>
      <c r="G995">
        <f t="shared" si="79"/>
        <v>3.5502096400000061</v>
      </c>
    </row>
    <row r="996" spans="1:7" ht="16">
      <c r="A996" s="2">
        <v>70</v>
      </c>
      <c r="B996" s="2">
        <v>6.61</v>
      </c>
      <c r="C996">
        <f t="shared" si="75"/>
        <v>19.296999999999997</v>
      </c>
      <c r="D996">
        <f t="shared" si="76"/>
        <v>-1.4342000000000015</v>
      </c>
      <c r="E996">
        <f t="shared" si="77"/>
        <v>-27.675757400000023</v>
      </c>
      <c r="F996">
        <f t="shared" si="78"/>
        <v>372.37420899999989</v>
      </c>
      <c r="G996">
        <f t="shared" si="79"/>
        <v>2.0569296400000043</v>
      </c>
    </row>
    <row r="997" spans="1:7" ht="16">
      <c r="A997" s="2">
        <v>42</v>
      </c>
      <c r="B997" s="2">
        <v>3.97</v>
      </c>
      <c r="C997">
        <f t="shared" si="75"/>
        <v>-8.703000000000003</v>
      </c>
      <c r="D997">
        <f t="shared" si="76"/>
        <v>-4.0742000000000012</v>
      </c>
      <c r="E997">
        <f t="shared" si="77"/>
        <v>35.457762600000024</v>
      </c>
      <c r="F997">
        <f t="shared" si="78"/>
        <v>75.742209000000045</v>
      </c>
      <c r="G997">
        <f t="shared" si="79"/>
        <v>16.599105640000008</v>
      </c>
    </row>
    <row r="998" spans="1:7" ht="16">
      <c r="A998" s="2">
        <v>33</v>
      </c>
      <c r="B998" s="2">
        <v>9.31</v>
      </c>
      <c r="C998">
        <f t="shared" si="75"/>
        <v>-17.703000000000003</v>
      </c>
      <c r="D998">
        <f t="shared" si="76"/>
        <v>1.2657999999999987</v>
      </c>
      <c r="E998">
        <f t="shared" si="77"/>
        <v>-22.408457399999982</v>
      </c>
      <c r="F998">
        <f t="shared" si="78"/>
        <v>313.39620900000011</v>
      </c>
      <c r="G998">
        <f t="shared" si="79"/>
        <v>1.6022496399999968</v>
      </c>
    </row>
    <row r="999" spans="1:7" ht="16">
      <c r="A999" s="2">
        <v>58</v>
      </c>
      <c r="B999" s="2">
        <v>8.18</v>
      </c>
      <c r="C999">
        <f t="shared" si="75"/>
        <v>7.296999999999997</v>
      </c>
      <c r="D999">
        <f t="shared" si="76"/>
        <v>0.13579999999999792</v>
      </c>
      <c r="E999">
        <f t="shared" si="77"/>
        <v>0.9909325999999844</v>
      </c>
      <c r="F999">
        <f t="shared" si="78"/>
        <v>53.246208999999958</v>
      </c>
      <c r="G999">
        <f t="shared" si="79"/>
        <v>1.8441639999999437E-2</v>
      </c>
    </row>
    <row r="1000" spans="1:7" ht="16">
      <c r="A1000" s="2">
        <v>56</v>
      </c>
      <c r="B1000" s="2">
        <v>9.7799999999999994</v>
      </c>
      <c r="C1000">
        <f t="shared" si="75"/>
        <v>5.296999999999997</v>
      </c>
      <c r="D1000">
        <f t="shared" si="76"/>
        <v>1.7357999999999976</v>
      </c>
      <c r="E1000">
        <f t="shared" si="77"/>
        <v>9.1945325999999827</v>
      </c>
      <c r="F1000">
        <f t="shared" si="78"/>
        <v>28.05820899999997</v>
      </c>
      <c r="G1000">
        <f t="shared" si="79"/>
        <v>3.0130016399999917</v>
      </c>
    </row>
    <row r="1001" spans="1:7" ht="16">
      <c r="A1001" s="2">
        <v>62</v>
      </c>
      <c r="B1001" s="2">
        <v>5.97</v>
      </c>
      <c r="C1001">
        <f t="shared" si="75"/>
        <v>11.296999999999997</v>
      </c>
      <c r="D1001">
        <f t="shared" si="76"/>
        <v>-2.074200000000002</v>
      </c>
      <c r="E1001">
        <f t="shared" si="77"/>
        <v>-23.432237400000016</v>
      </c>
      <c r="F1001">
        <f t="shared" si="78"/>
        <v>127.62220899999993</v>
      </c>
      <c r="G1001">
        <f t="shared" si="79"/>
        <v>4.3023056400000081</v>
      </c>
    </row>
  </sheetData>
  <mergeCells count="5">
    <mergeCell ref="H5:I5"/>
    <mergeCell ref="H6:I6"/>
    <mergeCell ref="H7:I7"/>
    <mergeCell ref="H8:I8"/>
    <mergeCell ref="H9:I9"/>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719BD-220B-4ADD-9EE9-B063C2421E04}">
  <dimension ref="A1:P1001"/>
  <sheetViews>
    <sheetView workbookViewId="0">
      <selection activeCell="L20" sqref="L20"/>
    </sheetView>
  </sheetViews>
  <sheetFormatPr baseColWidth="10" defaultColWidth="8.83203125" defaultRowHeight="15"/>
  <cols>
    <col min="1" max="1" width="20.6640625" customWidth="1"/>
    <col min="2" max="2" width="31.6640625" customWidth="1"/>
    <col min="8" max="8" width="16" bestFit="1" customWidth="1"/>
  </cols>
  <sheetData>
    <row r="1" spans="1:16" ht="31" customHeight="1">
      <c r="A1" s="64" t="s">
        <v>222</v>
      </c>
      <c r="B1" s="65" t="s">
        <v>223</v>
      </c>
      <c r="C1" s="68" t="s">
        <v>226</v>
      </c>
      <c r="D1" s="68" t="s">
        <v>227</v>
      </c>
      <c r="E1" s="68" t="s">
        <v>228</v>
      </c>
      <c r="F1" s="68" t="s">
        <v>229</v>
      </c>
      <c r="I1" s="72" t="s">
        <v>219</v>
      </c>
      <c r="J1" s="72"/>
      <c r="K1" s="72"/>
      <c r="L1" s="72"/>
      <c r="M1" s="72"/>
      <c r="N1" s="72"/>
      <c r="O1" s="72"/>
      <c r="P1" s="72"/>
    </row>
    <row r="2" spans="1:16" ht="16">
      <c r="A2" s="63" t="s">
        <v>7</v>
      </c>
      <c r="B2" s="29">
        <v>66</v>
      </c>
      <c r="C2" s="63" t="s">
        <v>18</v>
      </c>
      <c r="D2" s="29">
        <v>50</v>
      </c>
      <c r="E2" s="63" t="s">
        <v>7</v>
      </c>
      <c r="F2" s="29">
        <v>66</v>
      </c>
      <c r="I2" s="70" t="s">
        <v>221</v>
      </c>
      <c r="J2" s="70"/>
      <c r="K2" s="70"/>
      <c r="L2" s="70"/>
      <c r="M2" s="70"/>
      <c r="N2" s="70"/>
      <c r="O2" s="70"/>
      <c r="P2" s="70"/>
    </row>
    <row r="3" spans="1:16" ht="15.5" customHeight="1">
      <c r="A3" s="63" t="s">
        <v>18</v>
      </c>
      <c r="B3" s="29">
        <v>50</v>
      </c>
      <c r="C3" s="63" t="s">
        <v>18</v>
      </c>
      <c r="D3" s="29">
        <v>56</v>
      </c>
      <c r="E3" s="63" t="s">
        <v>7</v>
      </c>
      <c r="F3" s="29">
        <v>50</v>
      </c>
      <c r="H3">
        <v>1</v>
      </c>
      <c r="I3" s="72" t="s">
        <v>220</v>
      </c>
      <c r="J3" s="72"/>
      <c r="K3" s="72"/>
      <c r="L3" s="72"/>
      <c r="M3" s="72"/>
      <c r="N3" s="72"/>
      <c r="O3" s="72"/>
      <c r="P3" s="72"/>
    </row>
    <row r="4" spans="1:16" ht="16">
      <c r="A4" s="63" t="s">
        <v>7</v>
      </c>
      <c r="B4" s="29">
        <v>50</v>
      </c>
      <c r="C4" s="63" t="s">
        <v>18</v>
      </c>
      <c r="D4" s="29">
        <v>54</v>
      </c>
      <c r="E4" s="63" t="s">
        <v>7</v>
      </c>
      <c r="F4" s="29">
        <v>52</v>
      </c>
      <c r="I4" s="72"/>
      <c r="J4" s="72"/>
      <c r="K4" s="72"/>
      <c r="L4" s="72"/>
      <c r="M4" s="72"/>
      <c r="N4" s="72"/>
      <c r="O4" s="72"/>
      <c r="P4" s="72"/>
    </row>
    <row r="5" spans="1:16" ht="16">
      <c r="A5" s="63" t="s">
        <v>18</v>
      </c>
      <c r="B5" s="29">
        <v>56</v>
      </c>
      <c r="C5" s="63" t="s">
        <v>18</v>
      </c>
      <c r="D5" s="29">
        <v>65</v>
      </c>
      <c r="E5" s="63" t="s">
        <v>7</v>
      </c>
      <c r="F5" s="29">
        <v>68</v>
      </c>
      <c r="G5" s="6">
        <v>1</v>
      </c>
      <c r="H5" s="6" t="s">
        <v>224</v>
      </c>
      <c r="I5" s="6">
        <f>_xlfn.STDEV.S(B:B)</f>
        <v>11.335006942317341</v>
      </c>
    </row>
    <row r="6" spans="1:16" ht="16">
      <c r="A6" s="63" t="s">
        <v>18</v>
      </c>
      <c r="B6" s="29">
        <v>54</v>
      </c>
      <c r="C6" s="63" t="s">
        <v>18</v>
      </c>
      <c r="D6" s="29">
        <v>69</v>
      </c>
      <c r="E6" s="63" t="s">
        <v>7</v>
      </c>
      <c r="F6" s="29">
        <v>48</v>
      </c>
      <c r="G6" s="6">
        <v>2</v>
      </c>
      <c r="H6" s="6" t="s">
        <v>225</v>
      </c>
      <c r="I6" s="6">
        <f>AVERAGE(B:B)</f>
        <v>60.49</v>
      </c>
    </row>
    <row r="7" spans="1:16" ht="16">
      <c r="A7" s="63" t="s">
        <v>7</v>
      </c>
      <c r="B7" s="29">
        <v>52</v>
      </c>
      <c r="C7" s="63" t="s">
        <v>18</v>
      </c>
      <c r="D7" s="29">
        <v>60</v>
      </c>
      <c r="E7" s="63" t="s">
        <v>7</v>
      </c>
      <c r="F7" s="29">
        <v>56</v>
      </c>
      <c r="G7" s="6">
        <v>3</v>
      </c>
      <c r="H7" s="6" t="s">
        <v>230</v>
      </c>
      <c r="I7" s="6">
        <f>AVERAGE(F:F)</f>
        <v>59.032755298651253</v>
      </c>
    </row>
    <row r="8" spans="1:16" ht="16">
      <c r="A8" s="63" t="s">
        <v>7</v>
      </c>
      <c r="B8" s="29">
        <v>68</v>
      </c>
      <c r="C8" s="63" t="s">
        <v>18</v>
      </c>
      <c r="D8" s="29">
        <v>61</v>
      </c>
      <c r="E8" s="63" t="s">
        <v>7</v>
      </c>
      <c r="F8" s="29">
        <v>63</v>
      </c>
      <c r="G8" s="6">
        <v>4</v>
      </c>
      <c r="H8" s="6" t="s">
        <v>231</v>
      </c>
      <c r="I8" s="6">
        <f>AVERAGE(D:D)</f>
        <v>62.062370062370064</v>
      </c>
    </row>
    <row r="9" spans="1:16" ht="16">
      <c r="A9" s="63" t="s">
        <v>7</v>
      </c>
      <c r="B9" s="29">
        <v>48</v>
      </c>
      <c r="C9" s="63" t="s">
        <v>18</v>
      </c>
      <c r="D9" s="29">
        <v>68</v>
      </c>
      <c r="E9" s="63" t="s">
        <v>7</v>
      </c>
      <c r="F9" s="29">
        <v>50</v>
      </c>
      <c r="G9" s="6">
        <v>5</v>
      </c>
      <c r="H9" s="6" t="s">
        <v>232</v>
      </c>
      <c r="I9" s="6">
        <f>COUNT(F:F)</f>
        <v>519</v>
      </c>
    </row>
    <row r="10" spans="1:16" ht="16">
      <c r="A10" s="63" t="s">
        <v>7</v>
      </c>
      <c r="B10" s="29">
        <v>56</v>
      </c>
      <c r="C10" s="63" t="s">
        <v>18</v>
      </c>
      <c r="D10" s="29">
        <v>55</v>
      </c>
      <c r="E10" s="63" t="s">
        <v>7</v>
      </c>
      <c r="F10" s="29">
        <v>78</v>
      </c>
      <c r="G10" s="6">
        <v>6</v>
      </c>
      <c r="H10" s="6" t="s">
        <v>104</v>
      </c>
      <c r="I10" s="6">
        <f>COUNT(D:D)</f>
        <v>481</v>
      </c>
    </row>
    <row r="11" spans="1:16" ht="16">
      <c r="A11" s="63" t="s">
        <v>7</v>
      </c>
      <c r="B11" s="29">
        <v>63</v>
      </c>
      <c r="C11" s="63" t="s">
        <v>18</v>
      </c>
      <c r="D11" s="29">
        <v>57</v>
      </c>
      <c r="E11" s="63" t="s">
        <v>7</v>
      </c>
      <c r="F11" s="29">
        <v>45</v>
      </c>
      <c r="G11" s="6">
        <v>7</v>
      </c>
      <c r="H11" s="6" t="s">
        <v>235</v>
      </c>
      <c r="I11" s="6">
        <f>I8-I7</f>
        <v>3.0296147637188113</v>
      </c>
    </row>
    <row r="12" spans="1:16" ht="16">
      <c r="A12" s="63" t="s">
        <v>18</v>
      </c>
      <c r="B12" s="29">
        <v>65</v>
      </c>
      <c r="C12" s="63" t="s">
        <v>18</v>
      </c>
      <c r="D12" s="29">
        <v>50</v>
      </c>
      <c r="E12" s="63" t="s">
        <v>7</v>
      </c>
      <c r="F12" s="29">
        <v>54</v>
      </c>
      <c r="G12" s="6">
        <v>8</v>
      </c>
      <c r="H12" s="6" t="s">
        <v>234</v>
      </c>
      <c r="I12" s="6">
        <f>I11/I5</f>
        <v>0.26727948020995512</v>
      </c>
    </row>
    <row r="13" spans="1:16" ht="16">
      <c r="A13" s="63" t="s">
        <v>7</v>
      </c>
      <c r="B13" s="29">
        <v>50</v>
      </c>
      <c r="C13" s="63" t="s">
        <v>18</v>
      </c>
      <c r="D13" s="29">
        <v>69</v>
      </c>
      <c r="E13" s="63" t="s">
        <v>7</v>
      </c>
      <c r="F13" s="29">
        <v>54</v>
      </c>
      <c r="G13" s="6">
        <v>9</v>
      </c>
      <c r="H13" s="69" t="s">
        <v>236</v>
      </c>
      <c r="I13" s="6">
        <f>SQRT((I9*I10)/(1000*999))</f>
        <v>0.4998888765404656</v>
      </c>
    </row>
    <row r="14" spans="1:16" ht="16">
      <c r="A14" s="63" t="s">
        <v>7</v>
      </c>
      <c r="B14" s="29">
        <v>78</v>
      </c>
      <c r="C14" s="63" t="s">
        <v>18</v>
      </c>
      <c r="D14" s="29">
        <v>56</v>
      </c>
      <c r="E14" s="63" t="s">
        <v>7</v>
      </c>
      <c r="F14" s="29">
        <v>63</v>
      </c>
      <c r="G14" s="6">
        <v>10</v>
      </c>
      <c r="H14" s="69" t="s">
        <v>233</v>
      </c>
      <c r="I14" s="6">
        <f>I12*I13</f>
        <v>0.13361003908447408</v>
      </c>
    </row>
    <row r="15" spans="1:16" ht="16">
      <c r="A15" s="63" t="s">
        <v>7</v>
      </c>
      <c r="B15" s="29">
        <v>45</v>
      </c>
      <c r="C15" s="63" t="s">
        <v>18</v>
      </c>
      <c r="D15" s="29">
        <v>56</v>
      </c>
      <c r="E15" s="63" t="s">
        <v>7</v>
      </c>
      <c r="F15" s="29">
        <v>63</v>
      </c>
      <c r="I15" s="96" t="s">
        <v>237</v>
      </c>
      <c r="J15" s="96"/>
      <c r="K15" s="96"/>
      <c r="L15" s="96"/>
      <c r="M15" s="96"/>
      <c r="N15" s="96"/>
      <c r="O15" s="96"/>
      <c r="P15" s="96"/>
    </row>
    <row r="16" spans="1:16" ht="16">
      <c r="A16" s="63" t="s">
        <v>7</v>
      </c>
      <c r="B16" s="29">
        <v>54</v>
      </c>
      <c r="C16" s="63" t="s">
        <v>18</v>
      </c>
      <c r="D16" s="29">
        <v>46</v>
      </c>
      <c r="E16" s="63" t="s">
        <v>7</v>
      </c>
      <c r="F16" s="29">
        <v>63</v>
      </c>
    </row>
    <row r="17" spans="1:12" ht="16">
      <c r="A17" s="63" t="s">
        <v>18</v>
      </c>
      <c r="B17" s="29">
        <v>69</v>
      </c>
      <c r="C17" s="63" t="s">
        <v>18</v>
      </c>
      <c r="D17" s="29">
        <v>63</v>
      </c>
      <c r="E17" s="63" t="s">
        <v>7</v>
      </c>
      <c r="F17" s="29">
        <v>66</v>
      </c>
    </row>
    <row r="18" spans="1:12" ht="16">
      <c r="A18" s="63" t="s">
        <v>7</v>
      </c>
      <c r="B18" s="29">
        <v>54</v>
      </c>
      <c r="C18" s="63" t="s">
        <v>18</v>
      </c>
      <c r="D18" s="29">
        <v>58</v>
      </c>
      <c r="E18" s="63" t="s">
        <v>7</v>
      </c>
      <c r="F18" s="29">
        <v>35</v>
      </c>
    </row>
    <row r="19" spans="1:12" ht="16">
      <c r="A19" s="63" t="s">
        <v>7</v>
      </c>
      <c r="B19" s="29">
        <v>63</v>
      </c>
      <c r="C19" s="63" t="s">
        <v>18</v>
      </c>
      <c r="D19" s="29">
        <v>77</v>
      </c>
      <c r="E19" s="63" t="s">
        <v>7</v>
      </c>
      <c r="F19" s="29">
        <v>63</v>
      </c>
    </row>
    <row r="20" spans="1:12" ht="16">
      <c r="A20" s="63" t="s">
        <v>7</v>
      </c>
      <c r="B20" s="29">
        <v>63</v>
      </c>
      <c r="C20" s="63" t="s">
        <v>18</v>
      </c>
      <c r="D20" s="29">
        <v>49</v>
      </c>
      <c r="E20" s="63" t="s">
        <v>7</v>
      </c>
      <c r="F20" s="29">
        <v>59</v>
      </c>
      <c r="L20">
        <f>_xlfn.NORM.INV(0.05,8,2)</f>
        <v>4.7102927460970552</v>
      </c>
    </row>
    <row r="21" spans="1:12" ht="16">
      <c r="A21" s="63" t="s">
        <v>18</v>
      </c>
      <c r="B21" s="29">
        <v>60</v>
      </c>
      <c r="C21" s="63" t="s">
        <v>18</v>
      </c>
      <c r="D21" s="29">
        <v>55</v>
      </c>
      <c r="E21" s="63" t="s">
        <v>7</v>
      </c>
      <c r="F21" s="29">
        <v>55</v>
      </c>
      <c r="L21">
        <f>_xlfn.NORM.INV(0.5,8,2)</f>
        <v>8</v>
      </c>
    </row>
    <row r="22" spans="1:12" ht="16">
      <c r="A22" s="63" t="s">
        <v>18</v>
      </c>
      <c r="B22" s="29">
        <v>61</v>
      </c>
      <c r="C22" s="63" t="s">
        <v>18</v>
      </c>
      <c r="D22" s="29">
        <v>78</v>
      </c>
      <c r="E22" s="63" t="s">
        <v>7</v>
      </c>
      <c r="F22" s="29">
        <v>56</v>
      </c>
      <c r="L22">
        <f>_xlfn.NORM.INV(0.95,8,2)</f>
        <v>11.289707253902943</v>
      </c>
    </row>
    <row r="23" spans="1:12" ht="16">
      <c r="A23" s="63" t="s">
        <v>7</v>
      </c>
      <c r="B23" s="29">
        <v>63</v>
      </c>
      <c r="C23" s="63" t="s">
        <v>18</v>
      </c>
      <c r="D23" s="29">
        <v>47</v>
      </c>
      <c r="E23" s="63" t="s">
        <v>7</v>
      </c>
      <c r="F23" s="29">
        <v>60</v>
      </c>
    </row>
    <row r="24" spans="1:12" ht="16">
      <c r="A24" s="63" t="s">
        <v>7</v>
      </c>
      <c r="B24" s="29">
        <v>66</v>
      </c>
      <c r="C24" s="63" t="s">
        <v>18</v>
      </c>
      <c r="D24" s="29">
        <v>58</v>
      </c>
      <c r="E24" s="63" t="s">
        <v>7</v>
      </c>
      <c r="F24" s="29">
        <v>60</v>
      </c>
    </row>
    <row r="25" spans="1:12" ht="16">
      <c r="A25" s="63" t="s">
        <v>7</v>
      </c>
      <c r="B25" s="29">
        <v>35</v>
      </c>
      <c r="C25" s="63" t="s">
        <v>18</v>
      </c>
      <c r="D25" s="29">
        <v>73</v>
      </c>
      <c r="E25" s="63" t="s">
        <v>7</v>
      </c>
      <c r="F25" s="29">
        <v>67</v>
      </c>
    </row>
    <row r="26" spans="1:12" ht="16">
      <c r="A26" s="63" t="s">
        <v>18</v>
      </c>
      <c r="B26" s="29">
        <v>68</v>
      </c>
      <c r="C26" s="63" t="s">
        <v>18</v>
      </c>
      <c r="D26" s="29">
        <v>74</v>
      </c>
      <c r="E26" s="63" t="s">
        <v>7</v>
      </c>
      <c r="F26" s="29">
        <v>59</v>
      </c>
    </row>
    <row r="27" spans="1:12" ht="16">
      <c r="A27" s="63" t="s">
        <v>18</v>
      </c>
      <c r="B27" s="29">
        <v>55</v>
      </c>
      <c r="C27" s="63" t="s">
        <v>18</v>
      </c>
      <c r="D27" s="29">
        <v>62</v>
      </c>
      <c r="E27" s="63" t="s">
        <v>7</v>
      </c>
      <c r="F27" s="29">
        <v>63</v>
      </c>
    </row>
    <row r="28" spans="1:12" ht="16">
      <c r="A28" s="63" t="s">
        <v>7</v>
      </c>
      <c r="B28" s="29">
        <v>63</v>
      </c>
      <c r="C28" s="63" t="s">
        <v>18</v>
      </c>
      <c r="D28" s="29">
        <v>56</v>
      </c>
      <c r="E28" s="63" t="s">
        <v>7</v>
      </c>
      <c r="F28" s="29">
        <v>66</v>
      </c>
    </row>
    <row r="29" spans="1:12" ht="16">
      <c r="A29" s="63" t="s">
        <v>7</v>
      </c>
      <c r="B29" s="29">
        <v>59</v>
      </c>
      <c r="C29" s="63" t="s">
        <v>18</v>
      </c>
      <c r="D29" s="29">
        <v>69</v>
      </c>
      <c r="E29" s="63" t="s">
        <v>7</v>
      </c>
      <c r="F29" s="29">
        <v>44</v>
      </c>
    </row>
    <row r="30" spans="1:12" ht="16">
      <c r="A30" s="63" t="s">
        <v>18</v>
      </c>
      <c r="B30" s="29">
        <v>57</v>
      </c>
      <c r="C30" s="63" t="s">
        <v>18</v>
      </c>
      <c r="D30" s="29">
        <v>70</v>
      </c>
      <c r="E30" s="63" t="s">
        <v>7</v>
      </c>
      <c r="F30" s="29">
        <v>57</v>
      </c>
    </row>
    <row r="31" spans="1:12" ht="16">
      <c r="A31" s="63" t="s">
        <v>7</v>
      </c>
      <c r="B31" s="29">
        <v>55</v>
      </c>
      <c r="C31" s="63" t="s">
        <v>18</v>
      </c>
      <c r="D31" s="29">
        <v>68</v>
      </c>
      <c r="E31" s="63" t="s">
        <v>7</v>
      </c>
      <c r="F31" s="29">
        <v>61</v>
      </c>
    </row>
    <row r="32" spans="1:12" ht="16">
      <c r="A32" s="63" t="s">
        <v>7</v>
      </c>
      <c r="B32" s="29">
        <v>56</v>
      </c>
      <c r="C32" s="63" t="s">
        <v>18</v>
      </c>
      <c r="D32" s="29">
        <v>67</v>
      </c>
      <c r="E32" s="63" t="s">
        <v>7</v>
      </c>
      <c r="F32" s="29">
        <v>48</v>
      </c>
    </row>
    <row r="33" spans="1:6" ht="16">
      <c r="A33" s="63" t="s">
        <v>7</v>
      </c>
      <c r="B33" s="29">
        <v>60</v>
      </c>
      <c r="C33" s="63" t="s">
        <v>18</v>
      </c>
      <c r="D33" s="29">
        <v>67</v>
      </c>
      <c r="E33" s="63" t="s">
        <v>7</v>
      </c>
      <c r="F33" s="29">
        <v>41</v>
      </c>
    </row>
    <row r="34" spans="1:6" ht="16">
      <c r="A34" s="63" t="s">
        <v>7</v>
      </c>
      <c r="B34" s="29">
        <v>60</v>
      </c>
      <c r="C34" s="63" t="s">
        <v>18</v>
      </c>
      <c r="D34" s="29">
        <v>66</v>
      </c>
      <c r="E34" s="63" t="s">
        <v>7</v>
      </c>
      <c r="F34" s="29">
        <v>68</v>
      </c>
    </row>
    <row r="35" spans="1:6" ht="16">
      <c r="A35" s="63" t="s">
        <v>18</v>
      </c>
      <c r="B35" s="29">
        <v>50</v>
      </c>
      <c r="C35" s="63" t="s">
        <v>18</v>
      </c>
      <c r="D35" s="29">
        <v>51</v>
      </c>
      <c r="E35" s="63" t="s">
        <v>7</v>
      </c>
      <c r="F35" s="29">
        <v>76</v>
      </c>
    </row>
    <row r="36" spans="1:6" ht="16">
      <c r="A36" s="63" t="s">
        <v>7</v>
      </c>
      <c r="B36" s="29">
        <v>67</v>
      </c>
      <c r="C36" s="63" t="s">
        <v>18</v>
      </c>
      <c r="D36" s="29">
        <v>54</v>
      </c>
      <c r="E36" s="63" t="s">
        <v>7</v>
      </c>
      <c r="F36" s="29">
        <v>55</v>
      </c>
    </row>
    <row r="37" spans="1:6" ht="16">
      <c r="A37" s="63" t="s">
        <v>7</v>
      </c>
      <c r="B37" s="29">
        <v>59</v>
      </c>
      <c r="C37" s="63" t="s">
        <v>18</v>
      </c>
      <c r="D37" s="29">
        <v>72</v>
      </c>
      <c r="E37" s="63" t="s">
        <v>7</v>
      </c>
      <c r="F37" s="29">
        <v>78</v>
      </c>
    </row>
    <row r="38" spans="1:6" ht="16">
      <c r="A38" s="63" t="s">
        <v>7</v>
      </c>
      <c r="B38" s="29">
        <v>63</v>
      </c>
      <c r="C38" s="63" t="s">
        <v>18</v>
      </c>
      <c r="D38" s="29">
        <v>49</v>
      </c>
      <c r="E38" s="63" t="s">
        <v>7</v>
      </c>
      <c r="F38" s="29">
        <v>60</v>
      </c>
    </row>
    <row r="39" spans="1:6" ht="16">
      <c r="A39" s="63" t="s">
        <v>7</v>
      </c>
      <c r="B39" s="29">
        <v>66</v>
      </c>
      <c r="C39" s="63" t="s">
        <v>18</v>
      </c>
      <c r="D39" s="29">
        <v>49</v>
      </c>
      <c r="E39" s="63" t="s">
        <v>7</v>
      </c>
      <c r="F39" s="29">
        <v>60</v>
      </c>
    </row>
    <row r="40" spans="1:6" ht="16">
      <c r="A40" s="63" t="s">
        <v>18</v>
      </c>
      <c r="B40" s="29">
        <v>69</v>
      </c>
      <c r="C40" s="63" t="s">
        <v>18</v>
      </c>
      <c r="D40" s="29">
        <v>38</v>
      </c>
      <c r="E40" s="63" t="s">
        <v>7</v>
      </c>
      <c r="F40" s="29">
        <v>57</v>
      </c>
    </row>
    <row r="41" spans="1:6" ht="16">
      <c r="A41" s="63" t="s">
        <v>7</v>
      </c>
      <c r="B41" s="29">
        <v>44</v>
      </c>
      <c r="C41" s="63" t="s">
        <v>18</v>
      </c>
      <c r="D41" s="29">
        <v>67</v>
      </c>
      <c r="E41" s="63" t="s">
        <v>7</v>
      </c>
      <c r="F41" s="29">
        <v>65</v>
      </c>
    </row>
    <row r="42" spans="1:6" ht="16">
      <c r="A42" s="63" t="s">
        <v>18</v>
      </c>
      <c r="B42" s="29">
        <v>56</v>
      </c>
      <c r="C42" s="63" t="s">
        <v>18</v>
      </c>
      <c r="D42" s="29">
        <v>47</v>
      </c>
      <c r="E42" s="63" t="s">
        <v>7</v>
      </c>
      <c r="F42" s="29">
        <v>72</v>
      </c>
    </row>
    <row r="43" spans="1:6" ht="16">
      <c r="A43" s="63" t="s">
        <v>18</v>
      </c>
      <c r="B43" s="29">
        <v>56</v>
      </c>
      <c r="C43" s="63" t="s">
        <v>18</v>
      </c>
      <c r="D43" s="29">
        <v>60</v>
      </c>
      <c r="E43" s="63" t="s">
        <v>7</v>
      </c>
      <c r="F43" s="29">
        <v>57</v>
      </c>
    </row>
    <row r="44" spans="1:6" ht="16">
      <c r="A44" s="63" t="s">
        <v>18</v>
      </c>
      <c r="B44" s="29">
        <v>46</v>
      </c>
      <c r="C44" s="63" t="s">
        <v>18</v>
      </c>
      <c r="D44" s="29">
        <v>65</v>
      </c>
      <c r="E44" s="63" t="s">
        <v>7</v>
      </c>
      <c r="F44" s="29">
        <v>51</v>
      </c>
    </row>
    <row r="45" spans="1:6" ht="16">
      <c r="A45" s="63" t="s">
        <v>18</v>
      </c>
      <c r="B45" s="29">
        <v>63</v>
      </c>
      <c r="C45" s="63" t="s">
        <v>18</v>
      </c>
      <c r="D45" s="29">
        <v>64</v>
      </c>
      <c r="E45" s="63" t="s">
        <v>7</v>
      </c>
      <c r="F45" s="29">
        <v>100</v>
      </c>
    </row>
    <row r="46" spans="1:6" ht="16">
      <c r="A46" s="63" t="s">
        <v>18</v>
      </c>
      <c r="B46" s="29">
        <v>58</v>
      </c>
      <c r="C46" s="63" t="s">
        <v>18</v>
      </c>
      <c r="D46" s="29">
        <v>90</v>
      </c>
      <c r="E46" s="63" t="s">
        <v>7</v>
      </c>
      <c r="F46" s="29">
        <v>44</v>
      </c>
    </row>
    <row r="47" spans="1:6" ht="16">
      <c r="A47" s="63" t="s">
        <v>7</v>
      </c>
      <c r="B47" s="29">
        <v>57</v>
      </c>
      <c r="C47" s="63" t="s">
        <v>18</v>
      </c>
      <c r="D47" s="29">
        <v>70</v>
      </c>
      <c r="E47" s="63" t="s">
        <v>7</v>
      </c>
      <c r="F47" s="29">
        <v>67</v>
      </c>
    </row>
    <row r="48" spans="1:6" ht="16">
      <c r="A48" s="63" t="s">
        <v>7</v>
      </c>
      <c r="B48" s="29">
        <v>61</v>
      </c>
      <c r="C48" s="63" t="s">
        <v>18</v>
      </c>
      <c r="D48" s="29">
        <v>61</v>
      </c>
      <c r="E48" s="63" t="s">
        <v>7</v>
      </c>
      <c r="F48" s="29">
        <v>35</v>
      </c>
    </row>
    <row r="49" spans="1:6" ht="16">
      <c r="A49" s="63" t="s">
        <v>7</v>
      </c>
      <c r="B49" s="29">
        <v>48</v>
      </c>
      <c r="C49" s="63" t="s">
        <v>18</v>
      </c>
      <c r="D49" s="29">
        <v>75</v>
      </c>
      <c r="E49" s="63" t="s">
        <v>7</v>
      </c>
      <c r="F49" s="29">
        <v>58</v>
      </c>
    </row>
    <row r="50" spans="1:6" ht="16">
      <c r="A50" s="63" t="s">
        <v>7</v>
      </c>
      <c r="B50" s="29">
        <v>41</v>
      </c>
      <c r="C50" s="63" t="s">
        <v>18</v>
      </c>
      <c r="D50" s="29">
        <v>57</v>
      </c>
      <c r="E50" s="63" t="s">
        <v>7</v>
      </c>
      <c r="F50" s="29">
        <v>47</v>
      </c>
    </row>
    <row r="51" spans="1:6" ht="16">
      <c r="A51" s="63" t="s">
        <v>7</v>
      </c>
      <c r="B51" s="29">
        <v>68</v>
      </c>
      <c r="C51" s="63" t="s">
        <v>18</v>
      </c>
      <c r="D51" s="29">
        <v>58</v>
      </c>
      <c r="E51" s="63" t="s">
        <v>7</v>
      </c>
      <c r="F51" s="29">
        <v>55</v>
      </c>
    </row>
    <row r="52" spans="1:6" ht="16">
      <c r="A52" s="63" t="s">
        <v>18</v>
      </c>
      <c r="B52" s="29">
        <v>77</v>
      </c>
      <c r="C52" s="63" t="s">
        <v>18</v>
      </c>
      <c r="D52" s="29">
        <v>64</v>
      </c>
      <c r="E52" s="63" t="s">
        <v>7</v>
      </c>
      <c r="F52" s="29">
        <v>50</v>
      </c>
    </row>
    <row r="53" spans="1:6" ht="16">
      <c r="A53" s="63" t="s">
        <v>7</v>
      </c>
      <c r="B53" s="29">
        <v>76</v>
      </c>
      <c r="C53" s="63" t="s">
        <v>18</v>
      </c>
      <c r="D53" s="29">
        <v>63</v>
      </c>
      <c r="E53" s="63" t="s">
        <v>7</v>
      </c>
      <c r="F53" s="29">
        <v>57</v>
      </c>
    </row>
    <row r="54" spans="1:6" ht="16">
      <c r="A54" s="63" t="s">
        <v>7</v>
      </c>
      <c r="B54" s="29">
        <v>55</v>
      </c>
      <c r="C54" s="63" t="s">
        <v>18</v>
      </c>
      <c r="D54" s="29">
        <v>65</v>
      </c>
      <c r="E54" s="63" t="s">
        <v>7</v>
      </c>
      <c r="F54" s="29">
        <v>55</v>
      </c>
    </row>
    <row r="55" spans="1:6" ht="16">
      <c r="A55" s="63" t="s">
        <v>18</v>
      </c>
      <c r="B55" s="29">
        <v>49</v>
      </c>
      <c r="C55" s="63" t="s">
        <v>18</v>
      </c>
      <c r="D55" s="29">
        <v>64</v>
      </c>
      <c r="E55" s="63" t="s">
        <v>7</v>
      </c>
      <c r="F55" s="29">
        <v>49</v>
      </c>
    </row>
    <row r="56" spans="1:6" ht="16">
      <c r="A56" s="63" t="s">
        <v>18</v>
      </c>
      <c r="B56" s="29">
        <v>55</v>
      </c>
      <c r="C56" s="63" t="s">
        <v>18</v>
      </c>
      <c r="D56" s="29">
        <v>67</v>
      </c>
      <c r="E56" s="63" t="s">
        <v>7</v>
      </c>
      <c r="F56" s="29">
        <v>52</v>
      </c>
    </row>
    <row r="57" spans="1:6" ht="16">
      <c r="A57" s="63" t="s">
        <v>18</v>
      </c>
      <c r="B57" s="29">
        <v>78</v>
      </c>
      <c r="C57" s="63" t="s">
        <v>18</v>
      </c>
      <c r="D57" s="29">
        <v>68</v>
      </c>
      <c r="E57" s="63" t="s">
        <v>7</v>
      </c>
      <c r="F57" s="29">
        <v>52</v>
      </c>
    </row>
    <row r="58" spans="1:6" ht="16">
      <c r="A58" s="63" t="s">
        <v>7</v>
      </c>
      <c r="B58" s="29">
        <v>78</v>
      </c>
      <c r="C58" s="63" t="s">
        <v>18</v>
      </c>
      <c r="D58" s="29">
        <v>61</v>
      </c>
      <c r="E58" s="63" t="s">
        <v>7</v>
      </c>
      <c r="F58" s="29">
        <v>70</v>
      </c>
    </row>
    <row r="59" spans="1:6" ht="16">
      <c r="A59" s="63" t="s">
        <v>7</v>
      </c>
      <c r="B59" s="29">
        <v>60</v>
      </c>
      <c r="C59" s="63" t="s">
        <v>18</v>
      </c>
      <c r="D59" s="29">
        <v>51</v>
      </c>
      <c r="E59" s="63" t="s">
        <v>7</v>
      </c>
      <c r="F59" s="29">
        <v>72</v>
      </c>
    </row>
    <row r="60" spans="1:6" ht="16">
      <c r="A60" s="63" t="s">
        <v>7</v>
      </c>
      <c r="B60" s="29">
        <v>60</v>
      </c>
      <c r="C60" s="63" t="s">
        <v>18</v>
      </c>
      <c r="D60" s="29">
        <v>100</v>
      </c>
      <c r="E60" s="63" t="s">
        <v>7</v>
      </c>
      <c r="F60" s="29">
        <v>100</v>
      </c>
    </row>
    <row r="61" spans="1:6" ht="16">
      <c r="A61" s="63" t="s">
        <v>18</v>
      </c>
      <c r="B61" s="29">
        <v>47</v>
      </c>
      <c r="C61" s="63" t="s">
        <v>18</v>
      </c>
      <c r="D61" s="29">
        <v>52</v>
      </c>
      <c r="E61" s="63" t="s">
        <v>7</v>
      </c>
      <c r="F61" s="29">
        <v>59</v>
      </c>
    </row>
    <row r="62" spans="1:6" ht="16">
      <c r="A62" s="63" t="s">
        <v>7</v>
      </c>
      <c r="B62" s="29">
        <v>57</v>
      </c>
      <c r="C62" s="63" t="s">
        <v>18</v>
      </c>
      <c r="D62" s="29">
        <v>53</v>
      </c>
      <c r="E62" s="63" t="s">
        <v>7</v>
      </c>
      <c r="F62" s="29">
        <v>51</v>
      </c>
    </row>
    <row r="63" spans="1:6" ht="16">
      <c r="A63" s="63" t="s">
        <v>7</v>
      </c>
      <c r="B63" s="29">
        <v>65</v>
      </c>
      <c r="C63" s="63" t="s">
        <v>18</v>
      </c>
      <c r="D63" s="29">
        <v>49</v>
      </c>
      <c r="E63" s="63" t="s">
        <v>7</v>
      </c>
      <c r="F63" s="29">
        <v>63</v>
      </c>
    </row>
    <row r="64" spans="1:6" ht="16">
      <c r="A64" s="63" t="s">
        <v>18</v>
      </c>
      <c r="B64" s="29">
        <v>58</v>
      </c>
      <c r="C64" s="63" t="s">
        <v>18</v>
      </c>
      <c r="D64" s="29">
        <v>53</v>
      </c>
      <c r="E64" s="63" t="s">
        <v>7</v>
      </c>
      <c r="F64" s="29">
        <v>65</v>
      </c>
    </row>
    <row r="65" spans="1:6" ht="16">
      <c r="A65" s="63" t="s">
        <v>7</v>
      </c>
      <c r="B65" s="29">
        <v>72</v>
      </c>
      <c r="C65" s="63" t="s">
        <v>18</v>
      </c>
      <c r="D65" s="29">
        <v>63</v>
      </c>
      <c r="E65" s="63" t="s">
        <v>7</v>
      </c>
      <c r="F65" s="29">
        <v>50</v>
      </c>
    </row>
    <row r="66" spans="1:6" ht="16">
      <c r="A66" s="63" t="s">
        <v>18</v>
      </c>
      <c r="B66" s="29">
        <v>73</v>
      </c>
      <c r="C66" s="63" t="s">
        <v>18</v>
      </c>
      <c r="D66" s="29">
        <v>66</v>
      </c>
      <c r="E66" s="63" t="s">
        <v>7</v>
      </c>
      <c r="F66" s="29">
        <v>72</v>
      </c>
    </row>
    <row r="67" spans="1:6" ht="16">
      <c r="A67" s="63" t="s">
        <v>18</v>
      </c>
      <c r="B67" s="29">
        <v>74</v>
      </c>
      <c r="C67" s="63" t="s">
        <v>18</v>
      </c>
      <c r="D67" s="29">
        <v>55</v>
      </c>
      <c r="E67" s="63" t="s">
        <v>7</v>
      </c>
      <c r="F67" s="29">
        <v>65</v>
      </c>
    </row>
    <row r="68" spans="1:6" ht="16">
      <c r="A68" s="63" t="s">
        <v>7</v>
      </c>
      <c r="B68" s="29">
        <v>57</v>
      </c>
      <c r="C68" s="63" t="s">
        <v>18</v>
      </c>
      <c r="D68" s="29">
        <v>45</v>
      </c>
      <c r="E68" s="63" t="s">
        <v>7</v>
      </c>
      <c r="F68" s="29">
        <v>54</v>
      </c>
    </row>
    <row r="69" spans="1:6" ht="16">
      <c r="A69" s="63" t="s">
        <v>7</v>
      </c>
      <c r="B69" s="29">
        <v>51</v>
      </c>
      <c r="C69" s="63" t="s">
        <v>18</v>
      </c>
      <c r="D69" s="29">
        <v>55</v>
      </c>
      <c r="E69" s="63" t="s">
        <v>7</v>
      </c>
      <c r="F69" s="29">
        <v>58</v>
      </c>
    </row>
    <row r="70" spans="1:6" ht="16">
      <c r="A70" s="63" t="s">
        <v>18</v>
      </c>
      <c r="B70" s="29">
        <v>62</v>
      </c>
      <c r="C70" s="63" t="s">
        <v>18</v>
      </c>
      <c r="D70" s="29">
        <v>69</v>
      </c>
      <c r="E70" s="63" t="s">
        <v>7</v>
      </c>
      <c r="F70" s="29">
        <v>68</v>
      </c>
    </row>
    <row r="71" spans="1:6" ht="16">
      <c r="A71" s="63" t="s">
        <v>18</v>
      </c>
      <c r="B71" s="29">
        <v>56</v>
      </c>
      <c r="C71" s="63" t="s">
        <v>18</v>
      </c>
      <c r="D71" s="29">
        <v>56</v>
      </c>
      <c r="E71" s="63" t="s">
        <v>7</v>
      </c>
      <c r="F71" s="29">
        <v>45</v>
      </c>
    </row>
    <row r="72" spans="1:6" ht="16">
      <c r="A72" s="63" t="s">
        <v>18</v>
      </c>
      <c r="B72" s="29">
        <v>69</v>
      </c>
      <c r="C72" s="63" t="s">
        <v>18</v>
      </c>
      <c r="D72" s="29">
        <v>70</v>
      </c>
      <c r="E72" s="63" t="s">
        <v>7</v>
      </c>
      <c r="F72" s="29">
        <v>63</v>
      </c>
    </row>
    <row r="73" spans="1:6" ht="16">
      <c r="A73" s="63" t="s">
        <v>7</v>
      </c>
      <c r="B73" s="29">
        <v>100</v>
      </c>
      <c r="C73" s="63" t="s">
        <v>18</v>
      </c>
      <c r="D73" s="29">
        <v>45</v>
      </c>
      <c r="E73" s="63" t="s">
        <v>7</v>
      </c>
      <c r="F73" s="29">
        <v>72</v>
      </c>
    </row>
    <row r="74" spans="1:6" ht="16">
      <c r="A74" s="63" t="s">
        <v>7</v>
      </c>
      <c r="B74" s="29">
        <v>44</v>
      </c>
      <c r="C74" s="63" t="s">
        <v>18</v>
      </c>
      <c r="D74" s="29">
        <v>48</v>
      </c>
      <c r="E74" s="63" t="s">
        <v>7</v>
      </c>
      <c r="F74" s="29">
        <v>48</v>
      </c>
    </row>
    <row r="75" spans="1:6" ht="16">
      <c r="A75" s="63" t="s">
        <v>7</v>
      </c>
      <c r="B75" s="29">
        <v>67</v>
      </c>
      <c r="C75" s="63" t="s">
        <v>18</v>
      </c>
      <c r="D75" s="29">
        <v>66</v>
      </c>
      <c r="E75" s="63" t="s">
        <v>7</v>
      </c>
      <c r="F75" s="29">
        <v>69</v>
      </c>
    </row>
    <row r="76" spans="1:6" ht="16">
      <c r="A76" s="63" t="s">
        <v>18</v>
      </c>
      <c r="B76" s="29">
        <v>70</v>
      </c>
      <c r="C76" s="63" t="s">
        <v>18</v>
      </c>
      <c r="D76" s="29">
        <v>70</v>
      </c>
      <c r="E76" s="63" t="s">
        <v>7</v>
      </c>
      <c r="F76" s="29">
        <v>68</v>
      </c>
    </row>
    <row r="77" spans="1:6" ht="16">
      <c r="A77" s="63" t="s">
        <v>18</v>
      </c>
      <c r="B77" s="29">
        <v>68</v>
      </c>
      <c r="C77" s="63" t="s">
        <v>18</v>
      </c>
      <c r="D77" s="29">
        <v>52</v>
      </c>
      <c r="E77" s="63" t="s">
        <v>7</v>
      </c>
      <c r="F77" s="29">
        <v>71</v>
      </c>
    </row>
    <row r="78" spans="1:6" ht="16">
      <c r="A78" s="63" t="s">
        <v>18</v>
      </c>
      <c r="B78" s="29">
        <v>67</v>
      </c>
      <c r="C78" s="63" t="s">
        <v>18</v>
      </c>
      <c r="D78" s="29">
        <v>54</v>
      </c>
      <c r="E78" s="63" t="s">
        <v>7</v>
      </c>
      <c r="F78" s="29">
        <v>59</v>
      </c>
    </row>
    <row r="79" spans="1:6" ht="16">
      <c r="A79" s="63" t="s">
        <v>7</v>
      </c>
      <c r="B79" s="29">
        <v>35</v>
      </c>
      <c r="C79" s="63" t="s">
        <v>18</v>
      </c>
      <c r="D79" s="29">
        <v>78</v>
      </c>
      <c r="E79" s="63" t="s">
        <v>7</v>
      </c>
      <c r="F79" s="29">
        <v>59</v>
      </c>
    </row>
    <row r="80" spans="1:6" ht="16">
      <c r="A80" s="63" t="s">
        <v>18</v>
      </c>
      <c r="B80" s="29">
        <v>67</v>
      </c>
      <c r="C80" s="63" t="s">
        <v>18</v>
      </c>
      <c r="D80" s="29">
        <v>56</v>
      </c>
      <c r="E80" s="63" t="s">
        <v>7</v>
      </c>
      <c r="F80" s="29">
        <v>67</v>
      </c>
    </row>
    <row r="81" spans="1:6" ht="16">
      <c r="A81" s="63" t="s">
        <v>7</v>
      </c>
      <c r="B81" s="29">
        <v>58</v>
      </c>
      <c r="C81" s="63" t="s">
        <v>18</v>
      </c>
      <c r="D81" s="29">
        <v>46</v>
      </c>
      <c r="E81" s="63" t="s">
        <v>7</v>
      </c>
      <c r="F81" s="29">
        <v>50</v>
      </c>
    </row>
    <row r="82" spans="1:6" ht="16">
      <c r="A82" s="63" t="s">
        <v>7</v>
      </c>
      <c r="B82" s="29">
        <v>47</v>
      </c>
      <c r="C82" s="63" t="s">
        <v>18</v>
      </c>
      <c r="D82" s="29">
        <v>54</v>
      </c>
      <c r="E82" s="63" t="s">
        <v>7</v>
      </c>
      <c r="F82" s="29">
        <v>56</v>
      </c>
    </row>
    <row r="83" spans="1:6" ht="16">
      <c r="A83" s="63" t="s">
        <v>18</v>
      </c>
      <c r="B83" s="29">
        <v>66</v>
      </c>
      <c r="C83" s="63" t="s">
        <v>18</v>
      </c>
      <c r="D83" s="29">
        <v>66</v>
      </c>
      <c r="E83" s="63" t="s">
        <v>7</v>
      </c>
      <c r="F83" s="29">
        <v>57</v>
      </c>
    </row>
    <row r="84" spans="1:6" ht="16">
      <c r="A84" s="63" t="s">
        <v>18</v>
      </c>
      <c r="B84" s="29">
        <v>51</v>
      </c>
      <c r="C84" s="63" t="s">
        <v>18</v>
      </c>
      <c r="D84" s="29">
        <v>68</v>
      </c>
      <c r="E84" s="63" t="s">
        <v>7</v>
      </c>
      <c r="F84" s="29">
        <v>67</v>
      </c>
    </row>
    <row r="85" spans="1:6" ht="16">
      <c r="A85" s="63" t="s">
        <v>18</v>
      </c>
      <c r="B85" s="29">
        <v>54</v>
      </c>
      <c r="C85" s="63" t="s">
        <v>18</v>
      </c>
      <c r="D85" s="29">
        <v>51</v>
      </c>
      <c r="E85" s="63" t="s">
        <v>7</v>
      </c>
      <c r="F85" s="29">
        <v>66</v>
      </c>
    </row>
    <row r="86" spans="1:6" ht="16">
      <c r="A86" s="63" t="s">
        <v>18</v>
      </c>
      <c r="B86" s="29">
        <v>72</v>
      </c>
      <c r="C86" s="63" t="s">
        <v>18</v>
      </c>
      <c r="D86" s="29">
        <v>74</v>
      </c>
      <c r="E86" s="63" t="s">
        <v>7</v>
      </c>
      <c r="F86" s="29">
        <v>52</v>
      </c>
    </row>
    <row r="87" spans="1:6" ht="16">
      <c r="A87" s="63" t="s">
        <v>7</v>
      </c>
      <c r="B87" s="29">
        <v>55</v>
      </c>
      <c r="C87" s="63" t="s">
        <v>18</v>
      </c>
      <c r="D87" s="29">
        <v>57</v>
      </c>
      <c r="E87" s="63" t="s">
        <v>7</v>
      </c>
      <c r="F87" s="29">
        <v>63</v>
      </c>
    </row>
    <row r="88" spans="1:6" ht="16">
      <c r="A88" s="63" t="s">
        <v>7</v>
      </c>
      <c r="B88" s="29">
        <v>50</v>
      </c>
      <c r="C88" s="63" t="s">
        <v>18</v>
      </c>
      <c r="D88" s="29">
        <v>100</v>
      </c>
      <c r="E88" s="63" t="s">
        <v>7</v>
      </c>
      <c r="F88" s="29">
        <v>73</v>
      </c>
    </row>
    <row r="89" spans="1:6" ht="16">
      <c r="A89" s="63" t="s">
        <v>7</v>
      </c>
      <c r="B89" s="29">
        <v>57</v>
      </c>
      <c r="C89" s="63" t="s">
        <v>18</v>
      </c>
      <c r="D89" s="29">
        <v>77</v>
      </c>
      <c r="E89" s="63" t="s">
        <v>7</v>
      </c>
      <c r="F89" s="29">
        <v>68</v>
      </c>
    </row>
    <row r="90" spans="1:6" ht="16">
      <c r="A90" s="63" t="s">
        <v>7</v>
      </c>
      <c r="B90" s="29">
        <v>55</v>
      </c>
      <c r="C90" s="63" t="s">
        <v>18</v>
      </c>
      <c r="D90" s="29">
        <v>64</v>
      </c>
      <c r="E90" s="63" t="s">
        <v>7</v>
      </c>
      <c r="F90" s="29">
        <v>55</v>
      </c>
    </row>
    <row r="91" spans="1:6" ht="16">
      <c r="A91" s="63" t="s">
        <v>18</v>
      </c>
      <c r="B91" s="29">
        <v>49</v>
      </c>
      <c r="C91" s="63" t="s">
        <v>18</v>
      </c>
      <c r="D91" s="29">
        <v>68</v>
      </c>
      <c r="E91" s="63" t="s">
        <v>7</v>
      </c>
      <c r="F91" s="29">
        <v>56</v>
      </c>
    </row>
    <row r="92" spans="1:6" ht="16">
      <c r="A92" s="63" t="s">
        <v>18</v>
      </c>
      <c r="B92" s="29">
        <v>49</v>
      </c>
      <c r="C92" s="63" t="s">
        <v>18</v>
      </c>
      <c r="D92" s="29">
        <v>85</v>
      </c>
      <c r="E92" s="63" t="s">
        <v>7</v>
      </c>
      <c r="F92" s="29">
        <v>66</v>
      </c>
    </row>
    <row r="93" spans="1:6" ht="16">
      <c r="A93" s="63" t="s">
        <v>7</v>
      </c>
      <c r="B93" s="29">
        <v>49</v>
      </c>
      <c r="C93" s="63" t="s">
        <v>18</v>
      </c>
      <c r="D93" s="29">
        <v>64</v>
      </c>
      <c r="E93" s="63" t="s">
        <v>7</v>
      </c>
      <c r="F93" s="29">
        <v>60</v>
      </c>
    </row>
    <row r="94" spans="1:6" ht="16">
      <c r="A94" s="63" t="s">
        <v>7</v>
      </c>
      <c r="B94" s="29">
        <v>52</v>
      </c>
      <c r="C94" s="63" t="s">
        <v>18</v>
      </c>
      <c r="D94" s="29">
        <v>50</v>
      </c>
      <c r="E94" s="63" t="s">
        <v>7</v>
      </c>
      <c r="F94" s="29">
        <v>61</v>
      </c>
    </row>
    <row r="95" spans="1:6" ht="16">
      <c r="A95" s="63" t="s">
        <v>7</v>
      </c>
      <c r="B95" s="29">
        <v>52</v>
      </c>
      <c r="C95" s="63" t="s">
        <v>18</v>
      </c>
      <c r="D95" s="29">
        <v>70</v>
      </c>
      <c r="E95" s="63" t="s">
        <v>7</v>
      </c>
      <c r="F95" s="29">
        <v>59</v>
      </c>
    </row>
    <row r="96" spans="1:6" ht="16">
      <c r="A96" s="63" t="s">
        <v>7</v>
      </c>
      <c r="B96" s="29">
        <v>70</v>
      </c>
      <c r="C96" s="63" t="s">
        <v>18</v>
      </c>
      <c r="D96" s="29">
        <v>72</v>
      </c>
      <c r="E96" s="63" t="s">
        <v>7</v>
      </c>
      <c r="F96" s="29">
        <v>62</v>
      </c>
    </row>
    <row r="97" spans="1:6" ht="16">
      <c r="A97" s="63" t="s">
        <v>7</v>
      </c>
      <c r="B97" s="29">
        <v>72</v>
      </c>
      <c r="C97" s="63" t="s">
        <v>18</v>
      </c>
      <c r="D97" s="29">
        <v>65</v>
      </c>
      <c r="E97" s="63" t="s">
        <v>7</v>
      </c>
      <c r="F97" s="29">
        <v>52</v>
      </c>
    </row>
    <row r="98" spans="1:6" ht="16">
      <c r="A98" s="63" t="s">
        <v>7</v>
      </c>
      <c r="B98" s="29">
        <v>100</v>
      </c>
      <c r="C98" s="63" t="s">
        <v>18</v>
      </c>
      <c r="D98" s="29">
        <v>49</v>
      </c>
      <c r="E98" s="63" t="s">
        <v>7</v>
      </c>
      <c r="F98" s="29">
        <v>64</v>
      </c>
    </row>
    <row r="99" spans="1:6" ht="16">
      <c r="A99" s="63" t="s">
        <v>7</v>
      </c>
      <c r="B99" s="29">
        <v>59</v>
      </c>
      <c r="C99" s="63" t="s">
        <v>18</v>
      </c>
      <c r="D99" s="29">
        <v>48</v>
      </c>
      <c r="E99" s="63" t="s">
        <v>7</v>
      </c>
      <c r="F99" s="29">
        <v>47</v>
      </c>
    </row>
    <row r="100" spans="1:6" ht="16">
      <c r="A100" s="63" t="s">
        <v>7</v>
      </c>
      <c r="B100" s="29">
        <v>51</v>
      </c>
      <c r="C100" s="63" t="s">
        <v>18</v>
      </c>
      <c r="D100" s="29">
        <v>57</v>
      </c>
      <c r="E100" s="63" t="s">
        <v>7</v>
      </c>
      <c r="F100" s="29">
        <v>48</v>
      </c>
    </row>
    <row r="101" spans="1:6" ht="16">
      <c r="A101" s="63" t="s">
        <v>7</v>
      </c>
      <c r="B101" s="29">
        <v>63</v>
      </c>
      <c r="C101" s="63" t="s">
        <v>18</v>
      </c>
      <c r="D101" s="29">
        <v>47</v>
      </c>
      <c r="E101" s="63" t="s">
        <v>7</v>
      </c>
      <c r="F101" s="29">
        <v>68</v>
      </c>
    </row>
    <row r="102" spans="1:6" ht="16">
      <c r="A102" s="63" t="s">
        <v>7</v>
      </c>
      <c r="B102" s="29">
        <v>65</v>
      </c>
      <c r="C102" s="63" t="s">
        <v>18</v>
      </c>
      <c r="D102" s="29">
        <v>64</v>
      </c>
      <c r="E102" s="63" t="s">
        <v>7</v>
      </c>
      <c r="F102" s="29">
        <v>64</v>
      </c>
    </row>
    <row r="103" spans="1:6" ht="16">
      <c r="A103" s="63" t="s">
        <v>7</v>
      </c>
      <c r="B103" s="29">
        <v>50</v>
      </c>
      <c r="C103" s="63" t="s">
        <v>18</v>
      </c>
      <c r="D103" s="29">
        <v>100</v>
      </c>
      <c r="E103" s="63" t="s">
        <v>7</v>
      </c>
      <c r="F103" s="29">
        <v>63</v>
      </c>
    </row>
    <row r="104" spans="1:6" ht="16">
      <c r="A104" s="63" t="s">
        <v>18</v>
      </c>
      <c r="B104" s="29">
        <v>38</v>
      </c>
      <c r="C104" s="63" t="s">
        <v>18</v>
      </c>
      <c r="D104" s="29">
        <v>57</v>
      </c>
      <c r="E104" s="63" t="s">
        <v>7</v>
      </c>
      <c r="F104" s="29">
        <v>53</v>
      </c>
    </row>
    <row r="105" spans="1:6" ht="16">
      <c r="A105" s="63" t="s">
        <v>7</v>
      </c>
      <c r="B105" s="29">
        <v>72</v>
      </c>
      <c r="C105" s="63" t="s">
        <v>18</v>
      </c>
      <c r="D105" s="29">
        <v>62</v>
      </c>
      <c r="E105" s="63" t="s">
        <v>7</v>
      </c>
      <c r="F105" s="29">
        <v>71</v>
      </c>
    </row>
    <row r="106" spans="1:6" ht="16">
      <c r="A106" s="63" t="s">
        <v>7</v>
      </c>
      <c r="B106" s="29">
        <v>65</v>
      </c>
      <c r="C106" s="63" t="s">
        <v>18</v>
      </c>
      <c r="D106" s="29">
        <v>62</v>
      </c>
      <c r="E106" s="63" t="s">
        <v>7</v>
      </c>
      <c r="F106" s="29">
        <v>51</v>
      </c>
    </row>
    <row r="107" spans="1:6" ht="16">
      <c r="A107" s="63" t="s">
        <v>18</v>
      </c>
      <c r="B107" s="29">
        <v>67</v>
      </c>
      <c r="C107" s="63" t="s">
        <v>18</v>
      </c>
      <c r="D107" s="29">
        <v>57</v>
      </c>
      <c r="E107" s="63" t="s">
        <v>7</v>
      </c>
      <c r="F107" s="29">
        <v>38</v>
      </c>
    </row>
    <row r="108" spans="1:6" ht="16">
      <c r="A108" s="63" t="s">
        <v>7</v>
      </c>
      <c r="B108" s="29">
        <v>54</v>
      </c>
      <c r="C108" s="63" t="s">
        <v>18</v>
      </c>
      <c r="D108" s="29">
        <v>51</v>
      </c>
      <c r="E108" s="63" t="s">
        <v>7</v>
      </c>
      <c r="F108" s="29">
        <v>53</v>
      </c>
    </row>
    <row r="109" spans="1:6" ht="16">
      <c r="A109" s="63" t="s">
        <v>18</v>
      </c>
      <c r="B109" s="29">
        <v>47</v>
      </c>
      <c r="C109" s="63" t="s">
        <v>18</v>
      </c>
      <c r="D109" s="29">
        <v>70</v>
      </c>
      <c r="E109" s="63" t="s">
        <v>7</v>
      </c>
      <c r="F109" s="29">
        <v>56</v>
      </c>
    </row>
    <row r="110" spans="1:6" ht="16">
      <c r="A110" s="63" t="s">
        <v>18</v>
      </c>
      <c r="B110" s="29">
        <v>60</v>
      </c>
      <c r="C110" s="63" t="s">
        <v>18</v>
      </c>
      <c r="D110" s="29">
        <v>78</v>
      </c>
      <c r="E110" s="63" t="s">
        <v>7</v>
      </c>
      <c r="F110" s="29">
        <v>61</v>
      </c>
    </row>
    <row r="111" spans="1:6" ht="16">
      <c r="A111" s="63" t="s">
        <v>7</v>
      </c>
      <c r="B111" s="29">
        <v>58</v>
      </c>
      <c r="C111" s="63" t="s">
        <v>18</v>
      </c>
      <c r="D111" s="29">
        <v>77</v>
      </c>
      <c r="E111" s="63" t="s">
        <v>7</v>
      </c>
      <c r="F111" s="29">
        <v>71</v>
      </c>
    </row>
    <row r="112" spans="1:6" ht="16">
      <c r="A112" s="63" t="s">
        <v>7</v>
      </c>
      <c r="B112" s="29">
        <v>68</v>
      </c>
      <c r="C112" s="63" t="s">
        <v>18</v>
      </c>
      <c r="D112" s="29">
        <v>63</v>
      </c>
      <c r="E112" s="63" t="s">
        <v>7</v>
      </c>
      <c r="F112" s="29">
        <v>50</v>
      </c>
    </row>
    <row r="113" spans="1:6" ht="16">
      <c r="A113" s="63" t="s">
        <v>18</v>
      </c>
      <c r="B113" s="29">
        <v>65</v>
      </c>
      <c r="C113" s="63" t="s">
        <v>18</v>
      </c>
      <c r="D113" s="29">
        <v>65</v>
      </c>
      <c r="E113" s="63" t="s">
        <v>7</v>
      </c>
      <c r="F113" s="29">
        <v>54</v>
      </c>
    </row>
    <row r="114" spans="1:6" ht="16">
      <c r="A114" s="63" t="s">
        <v>18</v>
      </c>
      <c r="B114" s="29">
        <v>64</v>
      </c>
      <c r="C114" s="63" t="s">
        <v>18</v>
      </c>
      <c r="D114" s="29">
        <v>54</v>
      </c>
      <c r="E114" s="63" t="s">
        <v>7</v>
      </c>
      <c r="F114" s="29">
        <v>56</v>
      </c>
    </row>
    <row r="115" spans="1:6" ht="16">
      <c r="A115" s="63" t="s">
        <v>7</v>
      </c>
      <c r="B115" s="29">
        <v>45</v>
      </c>
      <c r="C115" s="63" t="s">
        <v>18</v>
      </c>
      <c r="D115" s="29">
        <v>65</v>
      </c>
      <c r="E115" s="63" t="s">
        <v>7</v>
      </c>
      <c r="F115" s="29">
        <v>55</v>
      </c>
    </row>
    <row r="116" spans="1:6" ht="16">
      <c r="A116" s="63" t="s">
        <v>18</v>
      </c>
      <c r="B116" s="29">
        <v>90</v>
      </c>
      <c r="C116" s="63" t="s">
        <v>18</v>
      </c>
      <c r="D116" s="29">
        <v>53</v>
      </c>
      <c r="E116" s="63" t="s">
        <v>7</v>
      </c>
      <c r="F116" s="29">
        <v>70</v>
      </c>
    </row>
    <row r="117" spans="1:6" ht="16">
      <c r="A117" s="63" t="s">
        <v>18</v>
      </c>
      <c r="B117" s="29">
        <v>70</v>
      </c>
      <c r="C117" s="63" t="s">
        <v>18</v>
      </c>
      <c r="D117" s="29">
        <v>73</v>
      </c>
      <c r="E117" s="63" t="s">
        <v>7</v>
      </c>
      <c r="F117" s="29">
        <v>85</v>
      </c>
    </row>
    <row r="118" spans="1:6" ht="16">
      <c r="A118" s="63" t="s">
        <v>18</v>
      </c>
      <c r="B118" s="29">
        <v>61</v>
      </c>
      <c r="C118" s="63" t="s">
        <v>18</v>
      </c>
      <c r="D118" s="29">
        <v>60</v>
      </c>
      <c r="E118" s="63" t="s">
        <v>7</v>
      </c>
      <c r="F118" s="29">
        <v>54</v>
      </c>
    </row>
    <row r="119" spans="1:6" ht="16">
      <c r="A119" s="63" t="s">
        <v>7</v>
      </c>
      <c r="B119" s="29">
        <v>63</v>
      </c>
      <c r="C119" s="63" t="s">
        <v>18</v>
      </c>
      <c r="D119" s="29">
        <v>60</v>
      </c>
      <c r="E119" s="63" t="s">
        <v>7</v>
      </c>
      <c r="F119" s="29">
        <v>57</v>
      </c>
    </row>
    <row r="120" spans="1:6" ht="16">
      <c r="A120" s="63" t="s">
        <v>7</v>
      </c>
      <c r="B120" s="29">
        <v>72</v>
      </c>
      <c r="C120" s="63" t="s">
        <v>18</v>
      </c>
      <c r="D120" s="29">
        <v>78</v>
      </c>
      <c r="E120" s="63" t="s">
        <v>7</v>
      </c>
      <c r="F120" s="29">
        <v>76</v>
      </c>
    </row>
    <row r="121" spans="1:6" ht="16">
      <c r="A121" s="63" t="s">
        <v>7</v>
      </c>
      <c r="B121" s="29">
        <v>48</v>
      </c>
      <c r="C121" s="63" t="s">
        <v>18</v>
      </c>
      <c r="D121" s="29">
        <v>100</v>
      </c>
      <c r="E121" s="63" t="s">
        <v>7</v>
      </c>
      <c r="F121" s="29">
        <v>48</v>
      </c>
    </row>
    <row r="122" spans="1:6" ht="16">
      <c r="A122" s="63" t="s">
        <v>7</v>
      </c>
      <c r="B122" s="29">
        <v>69</v>
      </c>
      <c r="C122" s="63" t="s">
        <v>18</v>
      </c>
      <c r="D122" s="29">
        <v>70</v>
      </c>
      <c r="E122" s="63" t="s">
        <v>7</v>
      </c>
      <c r="F122" s="29">
        <v>69</v>
      </c>
    </row>
    <row r="123" spans="1:6" ht="16">
      <c r="A123" s="63" t="s">
        <v>7</v>
      </c>
      <c r="B123" s="29">
        <v>68</v>
      </c>
      <c r="C123" s="63" t="s">
        <v>18</v>
      </c>
      <c r="D123" s="29">
        <v>58</v>
      </c>
      <c r="E123" s="63" t="s">
        <v>7</v>
      </c>
      <c r="F123" s="29">
        <v>32</v>
      </c>
    </row>
    <row r="124" spans="1:6" ht="16">
      <c r="A124" s="63" t="s">
        <v>18</v>
      </c>
      <c r="B124" s="29">
        <v>75</v>
      </c>
      <c r="C124" s="63" t="s">
        <v>18</v>
      </c>
      <c r="D124" s="29">
        <v>71</v>
      </c>
      <c r="E124" s="63" t="s">
        <v>7</v>
      </c>
      <c r="F124" s="29">
        <v>45</v>
      </c>
    </row>
    <row r="125" spans="1:6" ht="16">
      <c r="A125" s="63" t="s">
        <v>7</v>
      </c>
      <c r="B125" s="29">
        <v>71</v>
      </c>
      <c r="C125" s="63" t="s">
        <v>18</v>
      </c>
      <c r="D125" s="29">
        <v>61</v>
      </c>
      <c r="E125" s="63" t="s">
        <v>7</v>
      </c>
      <c r="F125" s="29">
        <v>61</v>
      </c>
    </row>
    <row r="126" spans="1:6" ht="16">
      <c r="A126" s="63" t="s">
        <v>7</v>
      </c>
      <c r="B126" s="29">
        <v>59</v>
      </c>
      <c r="C126" s="63" t="s">
        <v>18</v>
      </c>
      <c r="D126" s="29">
        <v>67</v>
      </c>
      <c r="E126" s="63" t="s">
        <v>7</v>
      </c>
      <c r="F126" s="29">
        <v>85</v>
      </c>
    </row>
    <row r="127" spans="1:6" ht="16">
      <c r="A127" s="63" t="s">
        <v>7</v>
      </c>
      <c r="B127" s="29">
        <v>59</v>
      </c>
      <c r="C127" s="63" t="s">
        <v>18</v>
      </c>
      <c r="D127" s="29">
        <v>60</v>
      </c>
      <c r="E127" s="63" t="s">
        <v>7</v>
      </c>
      <c r="F127" s="29">
        <v>58</v>
      </c>
    </row>
    <row r="128" spans="1:6" ht="16">
      <c r="A128" s="63" t="s">
        <v>7</v>
      </c>
      <c r="B128" s="29">
        <v>67</v>
      </c>
      <c r="C128" s="63" t="s">
        <v>18</v>
      </c>
      <c r="D128" s="29">
        <v>58</v>
      </c>
      <c r="E128" s="63" t="s">
        <v>7</v>
      </c>
      <c r="F128" s="29">
        <v>61</v>
      </c>
    </row>
    <row r="129" spans="1:6" ht="16">
      <c r="A129" s="63" t="s">
        <v>7</v>
      </c>
      <c r="B129" s="29">
        <v>50</v>
      </c>
      <c r="C129" s="63" t="s">
        <v>18</v>
      </c>
      <c r="D129" s="29">
        <v>64</v>
      </c>
      <c r="E129" s="63" t="s">
        <v>7</v>
      </c>
      <c r="F129" s="29">
        <v>66</v>
      </c>
    </row>
    <row r="130" spans="1:6" ht="16">
      <c r="A130" s="63" t="s">
        <v>7</v>
      </c>
      <c r="B130" s="29">
        <v>56</v>
      </c>
      <c r="C130" s="63" t="s">
        <v>18</v>
      </c>
      <c r="D130" s="29">
        <v>60</v>
      </c>
      <c r="E130" s="63" t="s">
        <v>7</v>
      </c>
      <c r="F130" s="29">
        <v>35</v>
      </c>
    </row>
    <row r="131" spans="1:6" ht="16">
      <c r="A131" s="63" t="s">
        <v>7</v>
      </c>
      <c r="B131" s="29">
        <v>57</v>
      </c>
      <c r="C131" s="63" t="s">
        <v>18</v>
      </c>
      <c r="D131" s="29">
        <v>48</v>
      </c>
      <c r="E131" s="63" t="s">
        <v>7</v>
      </c>
      <c r="F131" s="29">
        <v>63</v>
      </c>
    </row>
    <row r="132" spans="1:6" ht="16">
      <c r="A132" s="63" t="s">
        <v>18</v>
      </c>
      <c r="B132" s="29">
        <v>57</v>
      </c>
      <c r="C132" s="63" t="s">
        <v>18</v>
      </c>
      <c r="D132" s="29">
        <v>43</v>
      </c>
      <c r="E132" s="63" t="s">
        <v>7</v>
      </c>
      <c r="F132" s="29">
        <v>48</v>
      </c>
    </row>
    <row r="133" spans="1:6" ht="16">
      <c r="A133" s="63" t="s">
        <v>7</v>
      </c>
      <c r="B133" s="29">
        <v>67</v>
      </c>
      <c r="C133" s="63" t="s">
        <v>18</v>
      </c>
      <c r="D133" s="29">
        <v>48</v>
      </c>
      <c r="E133" s="63" t="s">
        <v>7</v>
      </c>
      <c r="F133" s="29">
        <v>63</v>
      </c>
    </row>
    <row r="134" spans="1:6" ht="16">
      <c r="A134" s="63" t="s">
        <v>7</v>
      </c>
      <c r="B134" s="29">
        <v>66</v>
      </c>
      <c r="C134" s="63" t="s">
        <v>18</v>
      </c>
      <c r="D134" s="29">
        <v>59</v>
      </c>
      <c r="E134" s="63" t="s">
        <v>7</v>
      </c>
      <c r="F134" s="29">
        <v>60</v>
      </c>
    </row>
    <row r="135" spans="1:6" ht="16">
      <c r="A135" s="63" t="s">
        <v>7</v>
      </c>
      <c r="B135" s="29">
        <v>52</v>
      </c>
      <c r="C135" s="63" t="s">
        <v>18</v>
      </c>
      <c r="D135" s="29">
        <v>59</v>
      </c>
      <c r="E135" s="63" t="s">
        <v>7</v>
      </c>
      <c r="F135" s="29">
        <v>52</v>
      </c>
    </row>
    <row r="136" spans="1:6" ht="16">
      <c r="A136" s="63" t="s">
        <v>7</v>
      </c>
      <c r="B136" s="29">
        <v>63</v>
      </c>
      <c r="C136" s="63" t="s">
        <v>18</v>
      </c>
      <c r="D136" s="29">
        <v>70</v>
      </c>
      <c r="E136" s="63" t="s">
        <v>7</v>
      </c>
      <c r="F136" s="29">
        <v>58</v>
      </c>
    </row>
    <row r="137" spans="1:6" ht="16">
      <c r="A137" s="63" t="s">
        <v>18</v>
      </c>
      <c r="B137" s="29">
        <v>58</v>
      </c>
      <c r="C137" s="63" t="s">
        <v>18</v>
      </c>
      <c r="D137" s="29">
        <v>74</v>
      </c>
      <c r="E137" s="63" t="s">
        <v>7</v>
      </c>
      <c r="F137" s="29">
        <v>69</v>
      </c>
    </row>
    <row r="138" spans="1:6" ht="16">
      <c r="A138" s="63" t="s">
        <v>18</v>
      </c>
      <c r="B138" s="29">
        <v>64</v>
      </c>
      <c r="C138" s="63" t="s">
        <v>18</v>
      </c>
      <c r="D138" s="29">
        <v>57</v>
      </c>
      <c r="E138" s="63" t="s">
        <v>7</v>
      </c>
      <c r="F138" s="29">
        <v>59</v>
      </c>
    </row>
    <row r="139" spans="1:6" ht="16">
      <c r="A139" s="63" t="s">
        <v>7</v>
      </c>
      <c r="B139" s="29">
        <v>73</v>
      </c>
      <c r="C139" s="63" t="s">
        <v>18</v>
      </c>
      <c r="D139" s="29">
        <v>70</v>
      </c>
      <c r="E139" s="63" t="s">
        <v>7</v>
      </c>
      <c r="F139" s="29">
        <v>70</v>
      </c>
    </row>
    <row r="140" spans="1:6" ht="16">
      <c r="A140" s="63" t="s">
        <v>18</v>
      </c>
      <c r="B140" s="29">
        <v>63</v>
      </c>
      <c r="C140" s="63" t="s">
        <v>18</v>
      </c>
      <c r="D140" s="29">
        <v>53</v>
      </c>
      <c r="E140" s="63" t="s">
        <v>7</v>
      </c>
      <c r="F140" s="29">
        <v>44</v>
      </c>
    </row>
    <row r="141" spans="1:6" ht="16">
      <c r="A141" s="63" t="s">
        <v>7</v>
      </c>
      <c r="B141" s="29">
        <v>68</v>
      </c>
      <c r="C141" s="63" t="s">
        <v>18</v>
      </c>
      <c r="D141" s="29">
        <v>68</v>
      </c>
      <c r="E141" s="63" t="s">
        <v>7</v>
      </c>
      <c r="F141" s="29">
        <v>61</v>
      </c>
    </row>
    <row r="142" spans="1:6" ht="16">
      <c r="A142" s="63" t="s">
        <v>18</v>
      </c>
      <c r="B142" s="29">
        <v>65</v>
      </c>
      <c r="C142" s="63" t="s">
        <v>18</v>
      </c>
      <c r="D142" s="29">
        <v>46</v>
      </c>
      <c r="E142" s="63" t="s">
        <v>7</v>
      </c>
      <c r="F142" s="29">
        <v>30</v>
      </c>
    </row>
    <row r="143" spans="1:6" ht="16">
      <c r="A143" s="63" t="s">
        <v>7</v>
      </c>
      <c r="B143" s="29">
        <v>55</v>
      </c>
      <c r="C143" s="63" t="s">
        <v>18</v>
      </c>
      <c r="D143" s="29">
        <v>67</v>
      </c>
      <c r="E143" s="63" t="s">
        <v>7</v>
      </c>
      <c r="F143" s="29">
        <v>60</v>
      </c>
    </row>
    <row r="144" spans="1:6" ht="16">
      <c r="A144" s="63" t="s">
        <v>18</v>
      </c>
      <c r="B144" s="29">
        <v>64</v>
      </c>
      <c r="C144" s="63" t="s">
        <v>18</v>
      </c>
      <c r="D144" s="29">
        <v>67</v>
      </c>
      <c r="E144" s="63" t="s">
        <v>7</v>
      </c>
      <c r="F144" s="29">
        <v>46</v>
      </c>
    </row>
    <row r="145" spans="1:6" ht="16">
      <c r="A145" s="63" t="s">
        <v>7</v>
      </c>
      <c r="B145" s="29">
        <v>56</v>
      </c>
      <c r="C145" s="63" t="s">
        <v>18</v>
      </c>
      <c r="D145" s="29">
        <v>75</v>
      </c>
      <c r="E145" s="63" t="s">
        <v>7</v>
      </c>
      <c r="F145" s="29">
        <v>56</v>
      </c>
    </row>
    <row r="146" spans="1:6" ht="16">
      <c r="A146" s="63" t="s">
        <v>18</v>
      </c>
      <c r="B146" s="29">
        <v>67</v>
      </c>
      <c r="C146" s="63" t="s">
        <v>18</v>
      </c>
      <c r="D146" s="29">
        <v>55</v>
      </c>
      <c r="E146" s="63" t="s">
        <v>7</v>
      </c>
      <c r="F146" s="29">
        <v>49</v>
      </c>
    </row>
    <row r="147" spans="1:6" ht="16">
      <c r="A147" s="63" t="s">
        <v>18</v>
      </c>
      <c r="B147" s="29">
        <v>68</v>
      </c>
      <c r="C147" s="63" t="s">
        <v>18</v>
      </c>
      <c r="D147" s="29">
        <v>53</v>
      </c>
      <c r="E147" s="63" t="s">
        <v>7</v>
      </c>
      <c r="F147" s="29">
        <v>65</v>
      </c>
    </row>
    <row r="148" spans="1:6" ht="16">
      <c r="A148" s="63" t="s">
        <v>18</v>
      </c>
      <c r="B148" s="29">
        <v>61</v>
      </c>
      <c r="C148" s="63" t="s">
        <v>18</v>
      </c>
      <c r="D148" s="29">
        <v>70</v>
      </c>
      <c r="E148" s="63" t="s">
        <v>7</v>
      </c>
      <c r="F148" s="29">
        <v>56</v>
      </c>
    </row>
    <row r="149" spans="1:6" ht="16">
      <c r="A149" s="63" t="s">
        <v>7</v>
      </c>
      <c r="B149" s="29">
        <v>66</v>
      </c>
      <c r="C149" s="63" t="s">
        <v>18</v>
      </c>
      <c r="D149" s="29">
        <v>71</v>
      </c>
      <c r="E149" s="63" t="s">
        <v>7</v>
      </c>
      <c r="F149" s="29">
        <v>68</v>
      </c>
    </row>
    <row r="150" spans="1:6" ht="16">
      <c r="A150" s="63" t="s">
        <v>18</v>
      </c>
      <c r="B150" s="29">
        <v>51</v>
      </c>
      <c r="C150" s="63" t="s">
        <v>18</v>
      </c>
      <c r="D150" s="29">
        <v>60</v>
      </c>
      <c r="E150" s="63" t="s">
        <v>7</v>
      </c>
      <c r="F150" s="29">
        <v>51</v>
      </c>
    </row>
    <row r="151" spans="1:6" ht="16">
      <c r="A151" s="63" t="s">
        <v>18</v>
      </c>
      <c r="B151" s="29">
        <v>100</v>
      </c>
      <c r="C151" s="63" t="s">
        <v>18</v>
      </c>
      <c r="D151" s="29">
        <v>73</v>
      </c>
      <c r="E151" s="63" t="s">
        <v>7</v>
      </c>
      <c r="F151" s="29">
        <v>59</v>
      </c>
    </row>
    <row r="152" spans="1:6" ht="16">
      <c r="A152" s="63" t="s">
        <v>7</v>
      </c>
      <c r="B152" s="29">
        <v>60</v>
      </c>
      <c r="C152" s="63" t="s">
        <v>18</v>
      </c>
      <c r="D152" s="29">
        <v>73</v>
      </c>
      <c r="E152" s="63" t="s">
        <v>7</v>
      </c>
      <c r="F152" s="29">
        <v>52</v>
      </c>
    </row>
    <row r="153" spans="1:6" ht="16">
      <c r="A153" s="63" t="s">
        <v>7</v>
      </c>
      <c r="B153" s="29">
        <v>61</v>
      </c>
      <c r="C153" s="63" t="s">
        <v>18</v>
      </c>
      <c r="D153" s="29">
        <v>52</v>
      </c>
      <c r="E153" s="63" t="s">
        <v>7</v>
      </c>
      <c r="F153" s="29">
        <v>39</v>
      </c>
    </row>
    <row r="154" spans="1:6" ht="16">
      <c r="A154" s="63" t="s">
        <v>18</v>
      </c>
      <c r="B154" s="29">
        <v>52</v>
      </c>
      <c r="C154" s="63" t="s">
        <v>18</v>
      </c>
      <c r="D154" s="29">
        <v>61</v>
      </c>
      <c r="E154" s="63" t="s">
        <v>7</v>
      </c>
      <c r="F154" s="29">
        <v>57</v>
      </c>
    </row>
    <row r="155" spans="1:6" ht="16">
      <c r="A155" s="63" t="s">
        <v>7</v>
      </c>
      <c r="B155" s="29">
        <v>59</v>
      </c>
      <c r="C155" s="63" t="s">
        <v>18</v>
      </c>
      <c r="D155" s="29">
        <v>63</v>
      </c>
      <c r="E155" s="63" t="s">
        <v>7</v>
      </c>
      <c r="F155" s="29">
        <v>51</v>
      </c>
    </row>
    <row r="156" spans="1:6" ht="16">
      <c r="A156" s="63" t="s">
        <v>7</v>
      </c>
      <c r="B156" s="29">
        <v>62</v>
      </c>
      <c r="C156" s="63" t="s">
        <v>18</v>
      </c>
      <c r="D156" s="29">
        <v>67</v>
      </c>
      <c r="E156" s="63" t="s">
        <v>7</v>
      </c>
      <c r="F156" s="29">
        <v>65</v>
      </c>
    </row>
    <row r="157" spans="1:6" ht="16">
      <c r="A157" s="63" t="s">
        <v>18</v>
      </c>
      <c r="B157" s="29">
        <v>53</v>
      </c>
      <c r="C157" s="63" t="s">
        <v>18</v>
      </c>
      <c r="D157" s="29">
        <v>54</v>
      </c>
      <c r="E157" s="63" t="s">
        <v>7</v>
      </c>
      <c r="F157" s="29">
        <v>64</v>
      </c>
    </row>
    <row r="158" spans="1:6" ht="16">
      <c r="A158" s="63" t="s">
        <v>18</v>
      </c>
      <c r="B158" s="29">
        <v>49</v>
      </c>
      <c r="C158" s="63" t="s">
        <v>18</v>
      </c>
      <c r="D158" s="29">
        <v>61</v>
      </c>
      <c r="E158" s="63" t="s">
        <v>7</v>
      </c>
      <c r="F158" s="29">
        <v>49</v>
      </c>
    </row>
    <row r="159" spans="1:6" ht="16">
      <c r="A159" s="63" t="s">
        <v>7</v>
      </c>
      <c r="B159" s="29">
        <v>52</v>
      </c>
      <c r="C159" s="63" t="s">
        <v>18</v>
      </c>
      <c r="D159" s="29">
        <v>74</v>
      </c>
      <c r="E159" s="63" t="s">
        <v>7</v>
      </c>
      <c r="F159" s="29">
        <v>69</v>
      </c>
    </row>
    <row r="160" spans="1:6" ht="16">
      <c r="A160" s="63" t="s">
        <v>18</v>
      </c>
      <c r="B160" s="29">
        <v>53</v>
      </c>
      <c r="C160" s="63" t="s">
        <v>18</v>
      </c>
      <c r="D160" s="29">
        <v>66</v>
      </c>
      <c r="E160" s="63" t="s">
        <v>7</v>
      </c>
      <c r="F160" s="29">
        <v>43</v>
      </c>
    </row>
    <row r="161" spans="1:6" ht="16">
      <c r="A161" s="63" t="s">
        <v>7</v>
      </c>
      <c r="B161" s="29">
        <v>64</v>
      </c>
      <c r="C161" s="63" t="s">
        <v>18</v>
      </c>
      <c r="D161" s="29">
        <v>63</v>
      </c>
      <c r="E161" s="63" t="s">
        <v>7</v>
      </c>
      <c r="F161" s="29">
        <v>54</v>
      </c>
    </row>
    <row r="162" spans="1:6" ht="16">
      <c r="A162" s="63" t="s">
        <v>18</v>
      </c>
      <c r="B162" s="29">
        <v>63</v>
      </c>
      <c r="C162" s="63" t="s">
        <v>18</v>
      </c>
      <c r="D162" s="29">
        <v>60</v>
      </c>
      <c r="E162" s="63" t="s">
        <v>7</v>
      </c>
      <c r="F162" s="29">
        <v>50</v>
      </c>
    </row>
    <row r="163" spans="1:6" ht="16">
      <c r="A163" s="63" t="s">
        <v>18</v>
      </c>
      <c r="B163" s="29">
        <v>66</v>
      </c>
      <c r="C163" s="63" t="s">
        <v>18</v>
      </c>
      <c r="D163" s="29">
        <v>54</v>
      </c>
      <c r="E163" s="63" t="s">
        <v>7</v>
      </c>
      <c r="F163" s="29">
        <v>49</v>
      </c>
    </row>
    <row r="164" spans="1:6" ht="16">
      <c r="A164" s="63" t="s">
        <v>18</v>
      </c>
      <c r="B164" s="29">
        <v>55</v>
      </c>
      <c r="C164" s="63" t="s">
        <v>18</v>
      </c>
      <c r="D164" s="29">
        <v>75</v>
      </c>
      <c r="E164" s="63" t="s">
        <v>7</v>
      </c>
      <c r="F164" s="29">
        <v>73</v>
      </c>
    </row>
    <row r="165" spans="1:6" ht="16">
      <c r="A165" s="63" t="s">
        <v>18</v>
      </c>
      <c r="B165" s="29">
        <v>45</v>
      </c>
      <c r="C165" s="63" t="s">
        <v>18</v>
      </c>
      <c r="D165" s="29">
        <v>64</v>
      </c>
      <c r="E165" s="63" t="s">
        <v>7</v>
      </c>
      <c r="F165" s="29">
        <v>66</v>
      </c>
    </row>
    <row r="166" spans="1:6" ht="16">
      <c r="A166" s="63" t="s">
        <v>7</v>
      </c>
      <c r="B166" s="29">
        <v>47</v>
      </c>
      <c r="C166" s="63" t="s">
        <v>18</v>
      </c>
      <c r="D166" s="29">
        <v>65</v>
      </c>
      <c r="E166" s="63" t="s">
        <v>7</v>
      </c>
      <c r="F166" s="29">
        <v>52</v>
      </c>
    </row>
    <row r="167" spans="1:6" ht="16">
      <c r="A167" s="63" t="s">
        <v>7</v>
      </c>
      <c r="B167" s="29">
        <v>48</v>
      </c>
      <c r="C167" s="63" t="s">
        <v>18</v>
      </c>
      <c r="D167" s="29">
        <v>51</v>
      </c>
      <c r="E167" s="63" t="s">
        <v>7</v>
      </c>
      <c r="F167" s="29">
        <v>58</v>
      </c>
    </row>
    <row r="168" spans="1:6" ht="16">
      <c r="A168" s="63" t="s">
        <v>18</v>
      </c>
      <c r="B168" s="29">
        <v>55</v>
      </c>
      <c r="C168" s="63" t="s">
        <v>18</v>
      </c>
      <c r="D168" s="29">
        <v>60</v>
      </c>
      <c r="E168" s="63" t="s">
        <v>7</v>
      </c>
      <c r="F168" s="29">
        <v>52</v>
      </c>
    </row>
    <row r="169" spans="1:6" ht="16">
      <c r="A169" s="63" t="s">
        <v>18</v>
      </c>
      <c r="B169" s="29">
        <v>69</v>
      </c>
      <c r="C169" s="63" t="s">
        <v>18</v>
      </c>
      <c r="D169" s="29">
        <v>61</v>
      </c>
      <c r="E169" s="63" t="s">
        <v>7</v>
      </c>
      <c r="F169" s="29">
        <v>68</v>
      </c>
    </row>
    <row r="170" spans="1:6" ht="16">
      <c r="A170" s="63" t="s">
        <v>7</v>
      </c>
      <c r="B170" s="29">
        <v>68</v>
      </c>
      <c r="C170" s="63" t="s">
        <v>18</v>
      </c>
      <c r="D170" s="29">
        <v>61</v>
      </c>
      <c r="E170" s="63" t="s">
        <v>7</v>
      </c>
      <c r="F170" s="29">
        <v>50</v>
      </c>
    </row>
    <row r="171" spans="1:6" ht="16">
      <c r="A171" s="63" t="s">
        <v>18</v>
      </c>
      <c r="B171" s="29">
        <v>56</v>
      </c>
      <c r="C171" s="63" t="s">
        <v>18</v>
      </c>
      <c r="D171" s="29">
        <v>64</v>
      </c>
      <c r="E171" s="63" t="s">
        <v>7</v>
      </c>
      <c r="F171" s="29">
        <v>55</v>
      </c>
    </row>
    <row r="172" spans="1:6" ht="16">
      <c r="A172" s="63" t="s">
        <v>18</v>
      </c>
      <c r="B172" s="29">
        <v>70</v>
      </c>
      <c r="C172" s="63" t="s">
        <v>18</v>
      </c>
      <c r="D172" s="29">
        <v>78</v>
      </c>
      <c r="E172" s="63" t="s">
        <v>7</v>
      </c>
      <c r="F172" s="29">
        <v>67</v>
      </c>
    </row>
    <row r="173" spans="1:6" ht="16">
      <c r="A173" s="63" t="s">
        <v>18</v>
      </c>
      <c r="B173" s="29">
        <v>45</v>
      </c>
      <c r="C173" s="63" t="s">
        <v>18</v>
      </c>
      <c r="D173" s="29">
        <v>54</v>
      </c>
      <c r="E173" s="63" t="s">
        <v>7</v>
      </c>
      <c r="F173" s="29">
        <v>74</v>
      </c>
    </row>
    <row r="174" spans="1:6" ht="16">
      <c r="A174" s="63" t="s">
        <v>18</v>
      </c>
      <c r="B174" s="29">
        <v>48</v>
      </c>
      <c r="C174" s="63" t="s">
        <v>18</v>
      </c>
      <c r="D174" s="29">
        <v>75</v>
      </c>
      <c r="E174" s="63" t="s">
        <v>7</v>
      </c>
      <c r="F174" s="29">
        <v>47</v>
      </c>
    </row>
    <row r="175" spans="1:6" ht="16">
      <c r="A175" s="63" t="s">
        <v>7</v>
      </c>
      <c r="B175" s="29">
        <v>64</v>
      </c>
      <c r="C175" s="63" t="s">
        <v>18</v>
      </c>
      <c r="D175" s="29">
        <v>70</v>
      </c>
      <c r="E175" s="63" t="s">
        <v>7</v>
      </c>
      <c r="F175" s="29">
        <v>69</v>
      </c>
    </row>
    <row r="176" spans="1:6" ht="16">
      <c r="A176" s="63" t="s">
        <v>18</v>
      </c>
      <c r="B176" s="29">
        <v>66</v>
      </c>
      <c r="C176" s="63" t="s">
        <v>18</v>
      </c>
      <c r="D176" s="29">
        <v>71</v>
      </c>
      <c r="E176" s="63" t="s">
        <v>7</v>
      </c>
      <c r="F176" s="29">
        <v>68</v>
      </c>
    </row>
    <row r="177" spans="1:6" ht="16">
      <c r="A177" s="63" t="s">
        <v>7</v>
      </c>
      <c r="B177" s="29">
        <v>63</v>
      </c>
      <c r="C177" s="63" t="s">
        <v>18</v>
      </c>
      <c r="D177" s="29">
        <v>72</v>
      </c>
      <c r="E177" s="63" t="s">
        <v>7</v>
      </c>
      <c r="F177" s="29">
        <v>53</v>
      </c>
    </row>
    <row r="178" spans="1:6" ht="16">
      <c r="A178" s="63" t="s">
        <v>7</v>
      </c>
      <c r="B178" s="29">
        <v>53</v>
      </c>
      <c r="C178" s="63" t="s">
        <v>18</v>
      </c>
      <c r="D178" s="29">
        <v>64</v>
      </c>
      <c r="E178" s="63" t="s">
        <v>7</v>
      </c>
      <c r="F178" s="29">
        <v>51</v>
      </c>
    </row>
    <row r="179" spans="1:6" ht="16">
      <c r="A179" s="63" t="s">
        <v>18</v>
      </c>
      <c r="B179" s="29">
        <v>70</v>
      </c>
      <c r="C179" s="63" t="s">
        <v>18</v>
      </c>
      <c r="D179" s="29">
        <v>50</v>
      </c>
      <c r="E179" s="63" t="s">
        <v>7</v>
      </c>
      <c r="F179" s="29">
        <v>66</v>
      </c>
    </row>
    <row r="180" spans="1:6" ht="16">
      <c r="A180" s="63" t="s">
        <v>7</v>
      </c>
      <c r="B180" s="29">
        <v>71</v>
      </c>
      <c r="C180" s="63" t="s">
        <v>18</v>
      </c>
      <c r="D180" s="29">
        <v>69</v>
      </c>
      <c r="E180" s="63" t="s">
        <v>7</v>
      </c>
      <c r="F180" s="29">
        <v>52</v>
      </c>
    </row>
    <row r="181" spans="1:6" ht="16">
      <c r="A181" s="63" t="s">
        <v>7</v>
      </c>
      <c r="B181" s="29">
        <v>51</v>
      </c>
      <c r="C181" s="63" t="s">
        <v>18</v>
      </c>
      <c r="D181" s="29">
        <v>71</v>
      </c>
      <c r="E181" s="63" t="s">
        <v>7</v>
      </c>
      <c r="F181" s="29">
        <v>62</v>
      </c>
    </row>
    <row r="182" spans="1:6" ht="16">
      <c r="A182" s="63" t="s">
        <v>7</v>
      </c>
      <c r="B182" s="29">
        <v>38</v>
      </c>
      <c r="C182" s="63" t="s">
        <v>18</v>
      </c>
      <c r="D182" s="29">
        <v>54</v>
      </c>
      <c r="E182" s="63" t="s">
        <v>7</v>
      </c>
      <c r="F182" s="29">
        <v>49</v>
      </c>
    </row>
    <row r="183" spans="1:6" ht="16">
      <c r="A183" s="63" t="s">
        <v>7</v>
      </c>
      <c r="B183" s="29">
        <v>53</v>
      </c>
      <c r="C183" s="63" t="s">
        <v>18</v>
      </c>
      <c r="D183" s="29">
        <v>51</v>
      </c>
      <c r="E183" s="63" t="s">
        <v>7</v>
      </c>
      <c r="F183" s="29">
        <v>61</v>
      </c>
    </row>
    <row r="184" spans="1:6" ht="16">
      <c r="A184" s="63" t="s">
        <v>18</v>
      </c>
      <c r="B184" s="29">
        <v>52</v>
      </c>
      <c r="C184" s="63" t="s">
        <v>18</v>
      </c>
      <c r="D184" s="29">
        <v>69</v>
      </c>
      <c r="E184" s="63" t="s">
        <v>7</v>
      </c>
      <c r="F184" s="29">
        <v>56</v>
      </c>
    </row>
    <row r="185" spans="1:6" ht="16">
      <c r="A185" s="63" t="s">
        <v>18</v>
      </c>
      <c r="B185" s="29">
        <v>54</v>
      </c>
      <c r="C185" s="63" t="s">
        <v>18</v>
      </c>
      <c r="D185" s="29">
        <v>55</v>
      </c>
      <c r="E185" s="63" t="s">
        <v>7</v>
      </c>
      <c r="F185" s="29">
        <v>52</v>
      </c>
    </row>
    <row r="186" spans="1:6" ht="16">
      <c r="A186" s="63" t="s">
        <v>7</v>
      </c>
      <c r="B186" s="29">
        <v>56</v>
      </c>
      <c r="C186" s="63" t="s">
        <v>18</v>
      </c>
      <c r="D186" s="29">
        <v>60</v>
      </c>
      <c r="E186" s="63" t="s">
        <v>7</v>
      </c>
      <c r="F186" s="29">
        <v>53</v>
      </c>
    </row>
    <row r="187" spans="1:6" ht="16">
      <c r="A187" s="63" t="s">
        <v>18</v>
      </c>
      <c r="B187" s="29">
        <v>78</v>
      </c>
      <c r="C187" s="63" t="s">
        <v>18</v>
      </c>
      <c r="D187" s="29">
        <v>64</v>
      </c>
      <c r="E187" s="63" t="s">
        <v>7</v>
      </c>
      <c r="F187" s="29">
        <v>64</v>
      </c>
    </row>
    <row r="188" spans="1:6" ht="16">
      <c r="A188" s="63" t="s">
        <v>18</v>
      </c>
      <c r="B188" s="29">
        <v>56</v>
      </c>
      <c r="C188" s="63" t="s">
        <v>18</v>
      </c>
      <c r="D188" s="29">
        <v>56</v>
      </c>
      <c r="E188" s="63" t="s">
        <v>7</v>
      </c>
      <c r="F188" s="29">
        <v>46</v>
      </c>
    </row>
    <row r="189" spans="1:6" ht="16">
      <c r="A189" s="63" t="s">
        <v>7</v>
      </c>
      <c r="B189" s="29">
        <v>61</v>
      </c>
      <c r="C189" s="63" t="s">
        <v>18</v>
      </c>
      <c r="D189" s="29">
        <v>53</v>
      </c>
      <c r="E189" s="63" t="s">
        <v>7</v>
      </c>
      <c r="F189" s="29">
        <v>56</v>
      </c>
    </row>
    <row r="190" spans="1:6" ht="16">
      <c r="A190" s="63" t="s">
        <v>18</v>
      </c>
      <c r="B190" s="29">
        <v>46</v>
      </c>
      <c r="C190" s="63" t="s">
        <v>18</v>
      </c>
      <c r="D190" s="29">
        <v>69</v>
      </c>
      <c r="E190" s="63" t="s">
        <v>7</v>
      </c>
      <c r="F190" s="29">
        <v>73</v>
      </c>
    </row>
    <row r="191" spans="1:6" ht="16">
      <c r="A191" s="63" t="s">
        <v>18</v>
      </c>
      <c r="B191" s="29">
        <v>54</v>
      </c>
      <c r="C191" s="63" t="s">
        <v>18</v>
      </c>
      <c r="D191" s="29">
        <v>75</v>
      </c>
      <c r="E191" s="63" t="s">
        <v>7</v>
      </c>
      <c r="F191" s="29">
        <v>69</v>
      </c>
    </row>
    <row r="192" spans="1:6" ht="16">
      <c r="A192" s="63" t="s">
        <v>7</v>
      </c>
      <c r="B192" s="29">
        <v>71</v>
      </c>
      <c r="C192" s="63" t="s">
        <v>18</v>
      </c>
      <c r="D192" s="29">
        <v>73</v>
      </c>
      <c r="E192" s="63" t="s">
        <v>7</v>
      </c>
      <c r="F192" s="29">
        <v>53</v>
      </c>
    </row>
    <row r="193" spans="1:6" ht="16">
      <c r="A193" s="63" t="s">
        <v>18</v>
      </c>
      <c r="B193" s="29">
        <v>66</v>
      </c>
      <c r="C193" s="63" t="s">
        <v>18</v>
      </c>
      <c r="D193" s="29">
        <v>39</v>
      </c>
      <c r="E193" s="63" t="s">
        <v>7</v>
      </c>
      <c r="F193" s="29">
        <v>60</v>
      </c>
    </row>
    <row r="194" spans="1:6" ht="16">
      <c r="A194" s="63" t="s">
        <v>7</v>
      </c>
      <c r="B194" s="29">
        <v>50</v>
      </c>
      <c r="C194" s="63" t="s">
        <v>18</v>
      </c>
      <c r="D194" s="29">
        <v>62</v>
      </c>
      <c r="E194" s="63" t="s">
        <v>7</v>
      </c>
      <c r="F194" s="29">
        <v>60</v>
      </c>
    </row>
    <row r="195" spans="1:6" ht="16">
      <c r="A195" s="63" t="s">
        <v>18</v>
      </c>
      <c r="B195" s="29">
        <v>68</v>
      </c>
      <c r="C195" s="63" t="s">
        <v>18</v>
      </c>
      <c r="D195" s="29">
        <v>47</v>
      </c>
      <c r="E195" s="63" t="s">
        <v>7</v>
      </c>
      <c r="F195" s="29">
        <v>58</v>
      </c>
    </row>
    <row r="196" spans="1:6" ht="16">
      <c r="A196" s="63" t="s">
        <v>18</v>
      </c>
      <c r="B196" s="29">
        <v>51</v>
      </c>
      <c r="C196" s="63" t="s">
        <v>18</v>
      </c>
      <c r="D196" s="29">
        <v>67</v>
      </c>
      <c r="E196" s="63" t="s">
        <v>7</v>
      </c>
      <c r="F196" s="29">
        <v>62</v>
      </c>
    </row>
    <row r="197" spans="1:6" ht="16">
      <c r="A197" s="63" t="s">
        <v>18</v>
      </c>
      <c r="B197" s="29">
        <v>74</v>
      </c>
      <c r="C197" s="63" t="s">
        <v>18</v>
      </c>
      <c r="D197" s="29">
        <v>100</v>
      </c>
      <c r="E197" s="63" t="s">
        <v>7</v>
      </c>
      <c r="F197" s="29">
        <v>60</v>
      </c>
    </row>
    <row r="198" spans="1:6" ht="16">
      <c r="A198" s="63" t="s">
        <v>18</v>
      </c>
      <c r="B198" s="29">
        <v>57</v>
      </c>
      <c r="C198" s="63" t="s">
        <v>18</v>
      </c>
      <c r="D198" s="29">
        <v>67</v>
      </c>
      <c r="E198" s="63" t="s">
        <v>7</v>
      </c>
      <c r="F198" s="29">
        <v>51</v>
      </c>
    </row>
    <row r="199" spans="1:6" ht="16">
      <c r="A199" s="63" t="s">
        <v>7</v>
      </c>
      <c r="B199" s="29">
        <v>54</v>
      </c>
      <c r="C199" s="63" t="s">
        <v>18</v>
      </c>
      <c r="D199" s="29">
        <v>69</v>
      </c>
      <c r="E199" s="63" t="s">
        <v>7</v>
      </c>
      <c r="F199" s="29">
        <v>59</v>
      </c>
    </row>
    <row r="200" spans="1:6" ht="16">
      <c r="A200" s="63" t="s">
        <v>7</v>
      </c>
      <c r="B200" s="29">
        <v>56</v>
      </c>
      <c r="C200" s="63" t="s">
        <v>18</v>
      </c>
      <c r="D200" s="29">
        <v>61</v>
      </c>
      <c r="E200" s="63" t="s">
        <v>7</v>
      </c>
      <c r="F200" s="29">
        <v>63</v>
      </c>
    </row>
    <row r="201" spans="1:6" ht="16">
      <c r="A201" s="63" t="s">
        <v>18</v>
      </c>
      <c r="B201" s="29">
        <v>100</v>
      </c>
      <c r="C201" s="63" t="s">
        <v>18</v>
      </c>
      <c r="D201" s="29">
        <v>63</v>
      </c>
      <c r="E201" s="63" t="s">
        <v>7</v>
      </c>
      <c r="F201" s="29">
        <v>76</v>
      </c>
    </row>
    <row r="202" spans="1:6" ht="16">
      <c r="A202" s="63" t="s">
        <v>7</v>
      </c>
      <c r="B202" s="29">
        <v>55</v>
      </c>
      <c r="C202" s="63" t="s">
        <v>18</v>
      </c>
      <c r="D202" s="29">
        <v>100</v>
      </c>
      <c r="E202" s="63" t="s">
        <v>7</v>
      </c>
      <c r="F202" s="29">
        <v>69</v>
      </c>
    </row>
    <row r="203" spans="1:6" ht="16">
      <c r="A203" s="63" t="s">
        <v>7</v>
      </c>
      <c r="B203" s="29">
        <v>70</v>
      </c>
      <c r="C203" s="63" t="s">
        <v>18</v>
      </c>
      <c r="D203" s="29">
        <v>68</v>
      </c>
      <c r="E203" s="63" t="s">
        <v>7</v>
      </c>
      <c r="F203" s="29">
        <v>57</v>
      </c>
    </row>
    <row r="204" spans="1:6" ht="16">
      <c r="A204" s="63" t="s">
        <v>7</v>
      </c>
      <c r="B204" s="29">
        <v>85</v>
      </c>
      <c r="C204" s="63" t="s">
        <v>18</v>
      </c>
      <c r="D204" s="29">
        <v>61</v>
      </c>
      <c r="E204" s="63" t="s">
        <v>7</v>
      </c>
      <c r="F204" s="29">
        <v>69</v>
      </c>
    </row>
    <row r="205" spans="1:6" ht="16">
      <c r="A205" s="63" t="s">
        <v>7</v>
      </c>
      <c r="B205" s="29">
        <v>54</v>
      </c>
      <c r="C205" s="63" t="s">
        <v>18</v>
      </c>
      <c r="D205" s="29">
        <v>70</v>
      </c>
      <c r="E205" s="63" t="s">
        <v>7</v>
      </c>
      <c r="F205" s="29">
        <v>52</v>
      </c>
    </row>
    <row r="206" spans="1:6" ht="16">
      <c r="A206" s="63" t="s">
        <v>7</v>
      </c>
      <c r="B206" s="29">
        <v>57</v>
      </c>
      <c r="C206" s="63" t="s">
        <v>18</v>
      </c>
      <c r="D206" s="29">
        <v>61</v>
      </c>
      <c r="E206" s="63" t="s">
        <v>7</v>
      </c>
      <c r="F206" s="29">
        <v>51</v>
      </c>
    </row>
    <row r="207" spans="1:6" ht="16">
      <c r="A207" s="63" t="s">
        <v>18</v>
      </c>
      <c r="B207" s="29">
        <v>77</v>
      </c>
      <c r="C207" s="63" t="s">
        <v>18</v>
      </c>
      <c r="D207" s="29">
        <v>40</v>
      </c>
      <c r="E207" s="63" t="s">
        <v>7</v>
      </c>
      <c r="F207" s="29">
        <v>52</v>
      </c>
    </row>
    <row r="208" spans="1:6" ht="16">
      <c r="A208" s="63" t="s">
        <v>7</v>
      </c>
      <c r="B208" s="29">
        <v>76</v>
      </c>
      <c r="C208" s="63" t="s">
        <v>18</v>
      </c>
      <c r="D208" s="29">
        <v>73</v>
      </c>
      <c r="E208" s="63" t="s">
        <v>7</v>
      </c>
      <c r="F208" s="29">
        <v>63</v>
      </c>
    </row>
    <row r="209" spans="1:6" ht="16">
      <c r="A209" s="63" t="s">
        <v>7</v>
      </c>
      <c r="B209" s="29">
        <v>48</v>
      </c>
      <c r="C209" s="63" t="s">
        <v>18</v>
      </c>
      <c r="D209" s="29">
        <v>45</v>
      </c>
      <c r="E209" s="63" t="s">
        <v>7</v>
      </c>
      <c r="F209" s="29">
        <v>63</v>
      </c>
    </row>
    <row r="210" spans="1:6" ht="16">
      <c r="A210" s="63" t="s">
        <v>18</v>
      </c>
      <c r="B210" s="29">
        <v>64</v>
      </c>
      <c r="C210" s="63" t="s">
        <v>18</v>
      </c>
      <c r="D210" s="29">
        <v>62</v>
      </c>
      <c r="E210" s="63" t="s">
        <v>7</v>
      </c>
      <c r="F210" s="29">
        <v>45</v>
      </c>
    </row>
    <row r="211" spans="1:6" ht="16">
      <c r="A211" s="63" t="s">
        <v>18</v>
      </c>
      <c r="B211" s="29">
        <v>68</v>
      </c>
      <c r="C211" s="63" t="s">
        <v>18</v>
      </c>
      <c r="D211" s="29">
        <v>50</v>
      </c>
      <c r="E211" s="63" t="s">
        <v>7</v>
      </c>
      <c r="F211" s="29">
        <v>64</v>
      </c>
    </row>
    <row r="212" spans="1:6" ht="16">
      <c r="A212" s="63" t="s">
        <v>18</v>
      </c>
      <c r="B212" s="29">
        <v>85</v>
      </c>
      <c r="C212" s="63" t="s">
        <v>18</v>
      </c>
      <c r="D212" s="29">
        <v>56</v>
      </c>
      <c r="E212" s="63" t="s">
        <v>7</v>
      </c>
      <c r="F212" s="29">
        <v>53</v>
      </c>
    </row>
    <row r="213" spans="1:6" ht="16">
      <c r="A213" s="63" t="s">
        <v>7</v>
      </c>
      <c r="B213" s="29">
        <v>69</v>
      </c>
      <c r="C213" s="63" t="s">
        <v>18</v>
      </c>
      <c r="D213" s="29">
        <v>71</v>
      </c>
      <c r="E213" s="63" t="s">
        <v>7</v>
      </c>
      <c r="F213" s="29">
        <v>46</v>
      </c>
    </row>
    <row r="214" spans="1:6" ht="16">
      <c r="A214" s="63" t="s">
        <v>7</v>
      </c>
      <c r="B214" s="29">
        <v>32</v>
      </c>
      <c r="C214" s="63" t="s">
        <v>18</v>
      </c>
      <c r="D214" s="29">
        <v>56</v>
      </c>
      <c r="E214" s="63" t="s">
        <v>7</v>
      </c>
      <c r="F214" s="29">
        <v>56</v>
      </c>
    </row>
    <row r="215" spans="1:6" ht="16">
      <c r="A215" s="63" t="s">
        <v>7</v>
      </c>
      <c r="B215" s="29">
        <v>45</v>
      </c>
      <c r="C215" s="63" t="s">
        <v>18</v>
      </c>
      <c r="D215" s="29">
        <v>51</v>
      </c>
      <c r="E215" s="63" t="s">
        <v>7</v>
      </c>
      <c r="F215" s="29">
        <v>51</v>
      </c>
    </row>
    <row r="216" spans="1:6" ht="16">
      <c r="A216" s="63" t="s">
        <v>18</v>
      </c>
      <c r="B216" s="29">
        <v>64</v>
      </c>
      <c r="C216" s="63" t="s">
        <v>18</v>
      </c>
      <c r="D216" s="29">
        <v>100</v>
      </c>
      <c r="E216" s="63" t="s">
        <v>7</v>
      </c>
      <c r="F216" s="29">
        <v>64</v>
      </c>
    </row>
    <row r="217" spans="1:6" ht="16">
      <c r="A217" s="63" t="s">
        <v>7</v>
      </c>
      <c r="B217" s="29">
        <v>61</v>
      </c>
      <c r="C217" s="63" t="s">
        <v>18</v>
      </c>
      <c r="D217" s="29">
        <v>57</v>
      </c>
      <c r="E217" s="63" t="s">
        <v>7</v>
      </c>
      <c r="F217" s="29">
        <v>57</v>
      </c>
    </row>
    <row r="218" spans="1:6" ht="16">
      <c r="A218" s="63" t="s">
        <v>18</v>
      </c>
      <c r="B218" s="29">
        <v>50</v>
      </c>
      <c r="C218" s="63" t="s">
        <v>18</v>
      </c>
      <c r="D218" s="29">
        <v>43</v>
      </c>
      <c r="E218" s="63" t="s">
        <v>7</v>
      </c>
      <c r="F218" s="29">
        <v>52</v>
      </c>
    </row>
    <row r="219" spans="1:6" ht="16">
      <c r="A219" s="63" t="s">
        <v>18</v>
      </c>
      <c r="B219" s="29">
        <v>70</v>
      </c>
      <c r="C219" s="63" t="s">
        <v>18</v>
      </c>
      <c r="D219" s="29">
        <v>54</v>
      </c>
      <c r="E219" s="63" t="s">
        <v>7</v>
      </c>
      <c r="F219" s="29">
        <v>47</v>
      </c>
    </row>
    <row r="220" spans="1:6" ht="16">
      <c r="A220" s="63" t="s">
        <v>18</v>
      </c>
      <c r="B220" s="29">
        <v>72</v>
      </c>
      <c r="C220" s="63" t="s">
        <v>18</v>
      </c>
      <c r="D220" s="29">
        <v>68</v>
      </c>
      <c r="E220" s="63" t="s">
        <v>7</v>
      </c>
      <c r="F220" s="29">
        <v>66</v>
      </c>
    </row>
    <row r="221" spans="1:6" ht="16">
      <c r="A221" s="63" t="s">
        <v>18</v>
      </c>
      <c r="B221" s="29">
        <v>65</v>
      </c>
      <c r="C221" s="63" t="s">
        <v>18</v>
      </c>
      <c r="D221" s="29">
        <v>59</v>
      </c>
      <c r="E221" s="63" t="s">
        <v>7</v>
      </c>
      <c r="F221" s="29">
        <v>63</v>
      </c>
    </row>
    <row r="222" spans="1:6" ht="16">
      <c r="A222" s="63" t="s">
        <v>18</v>
      </c>
      <c r="B222" s="29">
        <v>49</v>
      </c>
      <c r="C222" s="63" t="s">
        <v>18</v>
      </c>
      <c r="D222" s="29">
        <v>51</v>
      </c>
      <c r="E222" s="63" t="s">
        <v>7</v>
      </c>
      <c r="F222" s="29">
        <v>61</v>
      </c>
    </row>
    <row r="223" spans="1:6" ht="16">
      <c r="A223" s="63" t="s">
        <v>7</v>
      </c>
      <c r="B223" s="29">
        <v>85</v>
      </c>
      <c r="C223" s="63" t="s">
        <v>18</v>
      </c>
      <c r="D223" s="29">
        <v>78</v>
      </c>
      <c r="E223" s="63" t="s">
        <v>7</v>
      </c>
      <c r="F223" s="29">
        <v>100</v>
      </c>
    </row>
    <row r="224" spans="1:6" ht="16">
      <c r="A224" s="63" t="s">
        <v>7</v>
      </c>
      <c r="B224" s="29">
        <v>58</v>
      </c>
      <c r="C224" s="63" t="s">
        <v>18</v>
      </c>
      <c r="D224" s="29">
        <v>49</v>
      </c>
      <c r="E224" s="63" t="s">
        <v>7</v>
      </c>
      <c r="F224" s="29">
        <v>52</v>
      </c>
    </row>
    <row r="225" spans="1:6" ht="16">
      <c r="A225" s="63" t="s">
        <v>7</v>
      </c>
      <c r="B225" s="29">
        <v>61</v>
      </c>
      <c r="C225" s="63" t="s">
        <v>18</v>
      </c>
      <c r="D225" s="29">
        <v>59</v>
      </c>
      <c r="E225" s="63" t="s">
        <v>7</v>
      </c>
      <c r="F225" s="29">
        <v>60</v>
      </c>
    </row>
    <row r="226" spans="1:6" ht="16">
      <c r="A226" s="63" t="s">
        <v>18</v>
      </c>
      <c r="B226" s="29">
        <v>48</v>
      </c>
      <c r="C226" s="63" t="s">
        <v>18</v>
      </c>
      <c r="D226" s="29">
        <v>62</v>
      </c>
      <c r="E226" s="63" t="s">
        <v>7</v>
      </c>
      <c r="F226" s="29">
        <v>100</v>
      </c>
    </row>
    <row r="227" spans="1:6" ht="16">
      <c r="A227" s="63" t="s">
        <v>7</v>
      </c>
      <c r="B227" s="29">
        <v>66</v>
      </c>
      <c r="C227" s="63" t="s">
        <v>18</v>
      </c>
      <c r="D227" s="29">
        <v>60</v>
      </c>
      <c r="E227" s="63" t="s">
        <v>7</v>
      </c>
      <c r="F227" s="29">
        <v>56</v>
      </c>
    </row>
    <row r="228" spans="1:6" ht="16">
      <c r="A228" s="63" t="s">
        <v>7</v>
      </c>
      <c r="B228" s="29">
        <v>35</v>
      </c>
      <c r="C228" s="63" t="s">
        <v>18</v>
      </c>
      <c r="D228" s="29">
        <v>51</v>
      </c>
      <c r="E228" s="63" t="s">
        <v>7</v>
      </c>
      <c r="F228" s="29">
        <v>70</v>
      </c>
    </row>
    <row r="229" spans="1:6" ht="16">
      <c r="A229" s="63" t="s">
        <v>7</v>
      </c>
      <c r="B229" s="29">
        <v>63</v>
      </c>
      <c r="C229" s="63" t="s">
        <v>18</v>
      </c>
      <c r="D229" s="29">
        <v>56</v>
      </c>
      <c r="E229" s="63" t="s">
        <v>7</v>
      </c>
      <c r="F229" s="29">
        <v>63</v>
      </c>
    </row>
    <row r="230" spans="1:6" ht="16">
      <c r="A230" s="63" t="s">
        <v>7</v>
      </c>
      <c r="B230" s="29">
        <v>48</v>
      </c>
      <c r="C230" s="63" t="s">
        <v>18</v>
      </c>
      <c r="D230" s="29">
        <v>55</v>
      </c>
      <c r="E230" s="63" t="s">
        <v>7</v>
      </c>
      <c r="F230" s="29">
        <v>41</v>
      </c>
    </row>
    <row r="231" spans="1:6" ht="16">
      <c r="A231" s="63" t="s">
        <v>7</v>
      </c>
      <c r="B231" s="29">
        <v>63</v>
      </c>
      <c r="C231" s="63" t="s">
        <v>18</v>
      </c>
      <c r="D231" s="29">
        <v>64</v>
      </c>
      <c r="E231" s="63" t="s">
        <v>7</v>
      </c>
      <c r="F231" s="29">
        <v>43</v>
      </c>
    </row>
    <row r="232" spans="1:6" ht="16">
      <c r="A232" s="63" t="s">
        <v>7</v>
      </c>
      <c r="B232" s="29">
        <v>60</v>
      </c>
      <c r="C232" s="63" t="s">
        <v>18</v>
      </c>
      <c r="D232" s="29">
        <v>67</v>
      </c>
      <c r="E232" s="63" t="s">
        <v>7</v>
      </c>
      <c r="F232" s="29">
        <v>56</v>
      </c>
    </row>
    <row r="233" spans="1:6" ht="16">
      <c r="A233" s="63" t="s">
        <v>7</v>
      </c>
      <c r="B233" s="29">
        <v>52</v>
      </c>
      <c r="C233" s="63" t="s">
        <v>18</v>
      </c>
      <c r="D233" s="29">
        <v>62</v>
      </c>
      <c r="E233" s="63" t="s">
        <v>7</v>
      </c>
      <c r="F233" s="29">
        <v>62</v>
      </c>
    </row>
    <row r="234" spans="1:6" ht="16">
      <c r="A234" s="63" t="s">
        <v>18</v>
      </c>
      <c r="B234" s="29">
        <v>57</v>
      </c>
      <c r="C234" s="63" t="s">
        <v>18</v>
      </c>
      <c r="D234" s="29">
        <v>40</v>
      </c>
      <c r="E234" s="63" t="s">
        <v>7</v>
      </c>
      <c r="F234" s="29">
        <v>63</v>
      </c>
    </row>
    <row r="235" spans="1:6" ht="16">
      <c r="A235" s="63" t="s">
        <v>7</v>
      </c>
      <c r="B235" s="29">
        <v>58</v>
      </c>
      <c r="C235" s="63" t="s">
        <v>18</v>
      </c>
      <c r="D235" s="29">
        <v>71</v>
      </c>
      <c r="E235" s="63" t="s">
        <v>7</v>
      </c>
      <c r="F235" s="29">
        <v>57</v>
      </c>
    </row>
    <row r="236" spans="1:6" ht="16">
      <c r="A236" s="63" t="s">
        <v>18</v>
      </c>
      <c r="B236" s="29">
        <v>47</v>
      </c>
      <c r="C236" s="63" t="s">
        <v>18</v>
      </c>
      <c r="D236" s="29">
        <v>59</v>
      </c>
      <c r="E236" s="63" t="s">
        <v>7</v>
      </c>
      <c r="F236" s="29">
        <v>50</v>
      </c>
    </row>
    <row r="237" spans="1:6" ht="16">
      <c r="A237" s="63" t="s">
        <v>7</v>
      </c>
      <c r="B237" s="29">
        <v>69</v>
      </c>
      <c r="C237" s="63" t="s">
        <v>18</v>
      </c>
      <c r="D237" s="29">
        <v>59</v>
      </c>
      <c r="E237" s="63" t="s">
        <v>7</v>
      </c>
      <c r="F237" s="29">
        <v>51</v>
      </c>
    </row>
    <row r="238" spans="1:6" ht="16">
      <c r="A238" s="63" t="s">
        <v>18</v>
      </c>
      <c r="B238" s="29">
        <v>64</v>
      </c>
      <c r="C238" s="63" t="s">
        <v>18</v>
      </c>
      <c r="D238" s="29">
        <v>42</v>
      </c>
      <c r="E238" s="63" t="s">
        <v>7</v>
      </c>
      <c r="F238" s="29">
        <v>69</v>
      </c>
    </row>
    <row r="239" spans="1:6" ht="16">
      <c r="A239" s="63" t="s">
        <v>7</v>
      </c>
      <c r="B239" s="29">
        <v>59</v>
      </c>
      <c r="C239" s="63" t="s">
        <v>18</v>
      </c>
      <c r="D239" s="29">
        <v>49</v>
      </c>
      <c r="E239" s="63" t="s">
        <v>7</v>
      </c>
      <c r="F239" s="29">
        <v>62</v>
      </c>
    </row>
    <row r="240" spans="1:6" ht="16">
      <c r="A240" s="63" t="s">
        <v>7</v>
      </c>
      <c r="B240" s="29">
        <v>70</v>
      </c>
      <c r="C240" s="63" t="s">
        <v>18</v>
      </c>
      <c r="D240" s="29">
        <v>60</v>
      </c>
      <c r="E240" s="63" t="s">
        <v>7</v>
      </c>
      <c r="F240" s="29">
        <v>55</v>
      </c>
    </row>
    <row r="241" spans="1:6" ht="16">
      <c r="A241" s="63" t="s">
        <v>7</v>
      </c>
      <c r="B241" s="29">
        <v>44</v>
      </c>
      <c r="C241" s="63" t="s">
        <v>18</v>
      </c>
      <c r="D241" s="29">
        <v>50</v>
      </c>
      <c r="E241" s="63" t="s">
        <v>7</v>
      </c>
      <c r="F241" s="29">
        <v>77</v>
      </c>
    </row>
    <row r="242" spans="1:6" ht="16">
      <c r="A242" s="63" t="s">
        <v>18</v>
      </c>
      <c r="B242" s="29">
        <v>100</v>
      </c>
      <c r="C242" s="63" t="s">
        <v>18</v>
      </c>
      <c r="D242" s="29">
        <v>78</v>
      </c>
      <c r="E242" s="63" t="s">
        <v>7</v>
      </c>
      <c r="F242" s="29">
        <v>69</v>
      </c>
    </row>
    <row r="243" spans="1:6" ht="16">
      <c r="A243" s="63" t="s">
        <v>7</v>
      </c>
      <c r="B243" s="29">
        <v>61</v>
      </c>
      <c r="C243" s="63" t="s">
        <v>18</v>
      </c>
      <c r="D243" s="29">
        <v>75</v>
      </c>
      <c r="E243" s="63" t="s">
        <v>7</v>
      </c>
      <c r="F243" s="29">
        <v>79</v>
      </c>
    </row>
    <row r="244" spans="1:6" ht="16">
      <c r="A244" s="63" t="s">
        <v>18</v>
      </c>
      <c r="B244" s="29">
        <v>57</v>
      </c>
      <c r="C244" s="63" t="s">
        <v>18</v>
      </c>
      <c r="D244" s="29">
        <v>60</v>
      </c>
      <c r="E244" s="63" t="s">
        <v>7</v>
      </c>
      <c r="F244" s="29">
        <v>67</v>
      </c>
    </row>
    <row r="245" spans="1:6" ht="16">
      <c r="A245" s="63" t="s">
        <v>7</v>
      </c>
      <c r="B245" s="29">
        <v>30</v>
      </c>
      <c r="C245" s="63" t="s">
        <v>18</v>
      </c>
      <c r="D245" s="29">
        <v>54</v>
      </c>
      <c r="E245" s="63" t="s">
        <v>7</v>
      </c>
      <c r="F245" s="29">
        <v>51</v>
      </c>
    </row>
    <row r="246" spans="1:6" ht="16">
      <c r="A246" s="63" t="s">
        <v>18</v>
      </c>
      <c r="B246" s="29">
        <v>62</v>
      </c>
      <c r="C246" s="63" t="s">
        <v>18</v>
      </c>
      <c r="D246" s="29">
        <v>48</v>
      </c>
      <c r="E246" s="63" t="s">
        <v>7</v>
      </c>
      <c r="F246" s="29">
        <v>44</v>
      </c>
    </row>
    <row r="247" spans="1:6" ht="16">
      <c r="A247" s="63" t="s">
        <v>7</v>
      </c>
      <c r="B247" s="29">
        <v>60</v>
      </c>
      <c r="C247" s="63" t="s">
        <v>18</v>
      </c>
      <c r="D247" s="29">
        <v>58</v>
      </c>
      <c r="E247" s="63" t="s">
        <v>7</v>
      </c>
      <c r="F247" s="29">
        <v>69</v>
      </c>
    </row>
    <row r="248" spans="1:6" ht="16">
      <c r="A248" s="63" t="s">
        <v>7</v>
      </c>
      <c r="B248" s="29">
        <v>46</v>
      </c>
      <c r="C248" s="63" t="s">
        <v>18</v>
      </c>
      <c r="D248" s="29">
        <v>57</v>
      </c>
      <c r="E248" s="63" t="s">
        <v>7</v>
      </c>
      <c r="F248" s="29">
        <v>59</v>
      </c>
    </row>
    <row r="249" spans="1:6" ht="16">
      <c r="A249" s="63" t="s">
        <v>18</v>
      </c>
      <c r="B249" s="29">
        <v>62</v>
      </c>
      <c r="C249" s="63" t="s">
        <v>18</v>
      </c>
      <c r="D249" s="29">
        <v>100</v>
      </c>
      <c r="E249" s="63" t="s">
        <v>7</v>
      </c>
      <c r="F249" s="29">
        <v>50</v>
      </c>
    </row>
    <row r="250" spans="1:6" ht="16">
      <c r="A250" s="63" t="s">
        <v>18</v>
      </c>
      <c r="B250" s="29">
        <v>57</v>
      </c>
      <c r="C250" s="63" t="s">
        <v>18</v>
      </c>
      <c r="D250" s="29">
        <v>62</v>
      </c>
      <c r="E250" s="63" t="s">
        <v>7</v>
      </c>
      <c r="F250" s="29">
        <v>53</v>
      </c>
    </row>
    <row r="251" spans="1:6" ht="16">
      <c r="A251" s="63" t="s">
        <v>18</v>
      </c>
      <c r="B251" s="29">
        <v>51</v>
      </c>
      <c r="C251" s="63" t="s">
        <v>18</v>
      </c>
      <c r="D251" s="29">
        <v>65</v>
      </c>
      <c r="E251" s="63" t="s">
        <v>7</v>
      </c>
      <c r="F251" s="29">
        <v>49</v>
      </c>
    </row>
    <row r="252" spans="1:6" ht="16">
      <c r="A252" s="63" t="s">
        <v>18</v>
      </c>
      <c r="B252" s="29">
        <v>70</v>
      </c>
      <c r="C252" s="63" t="s">
        <v>18</v>
      </c>
      <c r="D252" s="29">
        <v>44</v>
      </c>
      <c r="E252" s="63" t="s">
        <v>7</v>
      </c>
      <c r="F252" s="29">
        <v>72</v>
      </c>
    </row>
    <row r="253" spans="1:6" ht="16">
      <c r="A253" s="63" t="s">
        <v>7</v>
      </c>
      <c r="B253" s="29">
        <v>56</v>
      </c>
      <c r="C253" s="63" t="s">
        <v>18</v>
      </c>
      <c r="D253" s="29">
        <v>61</v>
      </c>
      <c r="E253" s="63" t="s">
        <v>7</v>
      </c>
      <c r="F253" s="29">
        <v>50</v>
      </c>
    </row>
    <row r="254" spans="1:6" ht="16">
      <c r="A254" s="63" t="s">
        <v>18</v>
      </c>
      <c r="B254" s="29">
        <v>78</v>
      </c>
      <c r="C254" s="63" t="s">
        <v>18</v>
      </c>
      <c r="D254" s="29">
        <v>54</v>
      </c>
      <c r="E254" s="63" t="s">
        <v>7</v>
      </c>
      <c r="F254" s="29">
        <v>67</v>
      </c>
    </row>
    <row r="255" spans="1:6" ht="16">
      <c r="A255" s="63" t="s">
        <v>7</v>
      </c>
      <c r="B255" s="29">
        <v>49</v>
      </c>
      <c r="C255" s="63" t="s">
        <v>18</v>
      </c>
      <c r="D255" s="29">
        <v>74</v>
      </c>
      <c r="E255" s="63" t="s">
        <v>7</v>
      </c>
      <c r="F255" s="29">
        <v>75</v>
      </c>
    </row>
    <row r="256" spans="1:6" ht="16">
      <c r="A256" s="63" t="s">
        <v>7</v>
      </c>
      <c r="B256" s="29">
        <v>65</v>
      </c>
      <c r="C256" s="63" t="s">
        <v>18</v>
      </c>
      <c r="D256" s="29">
        <v>56</v>
      </c>
      <c r="E256" s="63" t="s">
        <v>7</v>
      </c>
      <c r="F256" s="29">
        <v>68</v>
      </c>
    </row>
    <row r="257" spans="1:6" ht="16">
      <c r="A257" s="63" t="s">
        <v>18</v>
      </c>
      <c r="B257" s="29">
        <v>77</v>
      </c>
      <c r="C257" s="63" t="s">
        <v>18</v>
      </c>
      <c r="D257" s="29">
        <v>47</v>
      </c>
      <c r="E257" s="63" t="s">
        <v>7</v>
      </c>
      <c r="F257" s="29">
        <v>41</v>
      </c>
    </row>
    <row r="258" spans="1:6" ht="16">
      <c r="A258" s="63" t="s">
        <v>7</v>
      </c>
      <c r="B258" s="29">
        <v>56</v>
      </c>
      <c r="C258" s="63" t="s">
        <v>18</v>
      </c>
      <c r="D258" s="29">
        <v>70</v>
      </c>
      <c r="E258" s="63" t="s">
        <v>7</v>
      </c>
      <c r="F258" s="29">
        <v>62</v>
      </c>
    </row>
    <row r="259" spans="1:6" ht="16">
      <c r="A259" s="63" t="s">
        <v>7</v>
      </c>
      <c r="B259" s="29">
        <v>68</v>
      </c>
      <c r="C259" s="63" t="s">
        <v>18</v>
      </c>
      <c r="D259" s="29">
        <v>52</v>
      </c>
      <c r="E259" s="63" t="s">
        <v>7</v>
      </c>
      <c r="F259" s="29">
        <v>54</v>
      </c>
    </row>
    <row r="260" spans="1:6" ht="16">
      <c r="A260" s="63" t="s">
        <v>7</v>
      </c>
      <c r="B260" s="29">
        <v>51</v>
      </c>
      <c r="C260" s="63" t="s">
        <v>18</v>
      </c>
      <c r="D260" s="29">
        <v>72</v>
      </c>
      <c r="E260" s="63" t="s">
        <v>7</v>
      </c>
      <c r="F260" s="29">
        <v>64</v>
      </c>
    </row>
    <row r="261" spans="1:6" ht="16">
      <c r="A261" s="63" t="s">
        <v>18</v>
      </c>
      <c r="B261" s="29">
        <v>63</v>
      </c>
      <c r="C261" s="63" t="s">
        <v>18</v>
      </c>
      <c r="D261" s="29">
        <v>48</v>
      </c>
      <c r="E261" s="63" t="s">
        <v>7</v>
      </c>
      <c r="F261" s="29">
        <v>71</v>
      </c>
    </row>
    <row r="262" spans="1:6" ht="16">
      <c r="A262" s="63" t="s">
        <v>7</v>
      </c>
      <c r="B262" s="29">
        <v>59</v>
      </c>
      <c r="C262" s="63" t="s">
        <v>18</v>
      </c>
      <c r="D262" s="29">
        <v>63</v>
      </c>
      <c r="E262" s="63" t="s">
        <v>7</v>
      </c>
      <c r="F262" s="29">
        <v>73</v>
      </c>
    </row>
    <row r="263" spans="1:6" ht="16">
      <c r="A263" s="63" t="s">
        <v>18</v>
      </c>
      <c r="B263" s="29">
        <v>65</v>
      </c>
      <c r="C263" s="63" t="s">
        <v>18</v>
      </c>
      <c r="D263" s="29">
        <v>73</v>
      </c>
      <c r="E263" s="63" t="s">
        <v>7</v>
      </c>
      <c r="F263" s="29">
        <v>56</v>
      </c>
    </row>
    <row r="264" spans="1:6" ht="16">
      <c r="A264" s="63" t="s">
        <v>7</v>
      </c>
      <c r="B264" s="29">
        <v>52</v>
      </c>
      <c r="C264" s="63" t="s">
        <v>18</v>
      </c>
      <c r="D264" s="29">
        <v>53</v>
      </c>
      <c r="E264" s="63" t="s">
        <v>7</v>
      </c>
      <c r="F264" s="29">
        <v>71</v>
      </c>
    </row>
    <row r="265" spans="1:6" ht="16">
      <c r="A265" s="63" t="s">
        <v>7</v>
      </c>
      <c r="B265" s="29">
        <v>39</v>
      </c>
      <c r="C265" s="63" t="s">
        <v>18</v>
      </c>
      <c r="D265" s="29">
        <v>73</v>
      </c>
      <c r="E265" s="63" t="s">
        <v>7</v>
      </c>
      <c r="F265" s="29">
        <v>54</v>
      </c>
    </row>
    <row r="266" spans="1:6" ht="16">
      <c r="A266" s="63" t="s">
        <v>18</v>
      </c>
      <c r="B266" s="29">
        <v>54</v>
      </c>
      <c r="C266" s="63" t="s">
        <v>18</v>
      </c>
      <c r="D266" s="29">
        <v>62</v>
      </c>
      <c r="E266" s="63" t="s">
        <v>7</v>
      </c>
      <c r="F266" s="29">
        <v>48</v>
      </c>
    </row>
    <row r="267" spans="1:6" ht="16">
      <c r="A267" s="63" t="s">
        <v>18</v>
      </c>
      <c r="B267" s="29">
        <v>65</v>
      </c>
      <c r="C267" s="63" t="s">
        <v>18</v>
      </c>
      <c r="D267" s="29">
        <v>50</v>
      </c>
      <c r="E267" s="63" t="s">
        <v>7</v>
      </c>
      <c r="F267" s="29">
        <v>66</v>
      </c>
    </row>
    <row r="268" spans="1:6" ht="16">
      <c r="A268" s="63" t="s">
        <v>7</v>
      </c>
      <c r="B268" s="29">
        <v>57</v>
      </c>
      <c r="C268" s="63" t="s">
        <v>18</v>
      </c>
      <c r="D268" s="29">
        <v>63</v>
      </c>
      <c r="E268" s="63" t="s">
        <v>7</v>
      </c>
      <c r="F268" s="29">
        <v>57</v>
      </c>
    </row>
    <row r="269" spans="1:6" ht="16">
      <c r="A269" s="63" t="s">
        <v>18</v>
      </c>
      <c r="B269" s="29">
        <v>53</v>
      </c>
      <c r="C269" s="63" t="s">
        <v>18</v>
      </c>
      <c r="D269" s="29">
        <v>56</v>
      </c>
      <c r="E269" s="63" t="s">
        <v>7</v>
      </c>
      <c r="F269" s="29">
        <v>68</v>
      </c>
    </row>
    <row r="270" spans="1:6" ht="16">
      <c r="A270" s="63" t="s">
        <v>18</v>
      </c>
      <c r="B270" s="29">
        <v>73</v>
      </c>
      <c r="C270" s="63" t="s">
        <v>18</v>
      </c>
      <c r="D270" s="29">
        <v>53</v>
      </c>
      <c r="E270" s="63" t="s">
        <v>7</v>
      </c>
      <c r="F270" s="29">
        <v>60</v>
      </c>
    </row>
    <row r="271" spans="1:6" ht="16">
      <c r="A271" s="63" t="s">
        <v>7</v>
      </c>
      <c r="B271" s="29">
        <v>51</v>
      </c>
      <c r="C271" s="63" t="s">
        <v>18</v>
      </c>
      <c r="D271" s="29">
        <v>61</v>
      </c>
      <c r="E271" s="63" t="s">
        <v>7</v>
      </c>
      <c r="F271" s="29">
        <v>67</v>
      </c>
    </row>
    <row r="272" spans="1:6" ht="16">
      <c r="A272" s="63" t="s">
        <v>18</v>
      </c>
      <c r="B272" s="29">
        <v>60</v>
      </c>
      <c r="C272" s="63" t="s">
        <v>18</v>
      </c>
      <c r="D272" s="29">
        <v>70</v>
      </c>
      <c r="E272" s="63" t="s">
        <v>7</v>
      </c>
      <c r="F272" s="29">
        <v>58</v>
      </c>
    </row>
    <row r="273" spans="1:6" ht="16">
      <c r="A273" s="63" t="s">
        <v>7</v>
      </c>
      <c r="B273" s="29">
        <v>65</v>
      </c>
      <c r="C273" s="63" t="s">
        <v>18</v>
      </c>
      <c r="D273" s="29">
        <v>29</v>
      </c>
      <c r="E273" s="63" t="s">
        <v>7</v>
      </c>
      <c r="F273" s="29">
        <v>48</v>
      </c>
    </row>
    <row r="274" spans="1:6" ht="16">
      <c r="A274" s="63" t="s">
        <v>7</v>
      </c>
      <c r="B274" s="29">
        <v>64</v>
      </c>
      <c r="C274" s="63" t="s">
        <v>18</v>
      </c>
      <c r="D274" s="29">
        <v>100</v>
      </c>
      <c r="E274" s="63" t="s">
        <v>7</v>
      </c>
      <c r="F274" s="29">
        <v>75</v>
      </c>
    </row>
    <row r="275" spans="1:6" ht="16">
      <c r="A275" s="63" t="s">
        <v>7</v>
      </c>
      <c r="B275" s="29">
        <v>49</v>
      </c>
      <c r="C275" s="63" t="s">
        <v>18</v>
      </c>
      <c r="D275" s="29">
        <v>73</v>
      </c>
      <c r="E275" s="63" t="s">
        <v>7</v>
      </c>
      <c r="F275" s="29">
        <v>41</v>
      </c>
    </row>
    <row r="276" spans="1:6" ht="16">
      <c r="A276" s="63" t="s">
        <v>7</v>
      </c>
      <c r="B276" s="29">
        <v>69</v>
      </c>
      <c r="C276" s="63" t="s">
        <v>18</v>
      </c>
      <c r="D276" s="29">
        <v>54</v>
      </c>
      <c r="E276" s="63" t="s">
        <v>7</v>
      </c>
      <c r="F276" s="29">
        <v>63</v>
      </c>
    </row>
    <row r="277" spans="1:6" ht="16">
      <c r="A277" s="63" t="s">
        <v>18</v>
      </c>
      <c r="B277" s="29">
        <v>60</v>
      </c>
      <c r="C277" s="63" t="s">
        <v>18</v>
      </c>
      <c r="D277" s="29">
        <v>70</v>
      </c>
      <c r="E277" s="63" t="s">
        <v>7</v>
      </c>
      <c r="F277" s="29">
        <v>75</v>
      </c>
    </row>
    <row r="278" spans="1:6" ht="16">
      <c r="A278" s="63" t="s">
        <v>7</v>
      </c>
      <c r="B278" s="29">
        <v>43</v>
      </c>
      <c r="C278" s="63" t="s">
        <v>18</v>
      </c>
      <c r="D278" s="29">
        <v>55</v>
      </c>
      <c r="E278" s="63" t="s">
        <v>7</v>
      </c>
      <c r="F278" s="29">
        <v>57</v>
      </c>
    </row>
    <row r="279" spans="1:6" ht="16">
      <c r="A279" s="63" t="s">
        <v>7</v>
      </c>
      <c r="B279" s="29">
        <v>54</v>
      </c>
      <c r="C279" s="63" t="s">
        <v>18</v>
      </c>
      <c r="D279" s="29">
        <v>65</v>
      </c>
      <c r="E279" s="63" t="s">
        <v>7</v>
      </c>
      <c r="F279" s="29">
        <v>55</v>
      </c>
    </row>
    <row r="280" spans="1:6" ht="16">
      <c r="A280" s="63" t="s">
        <v>7</v>
      </c>
      <c r="B280" s="29">
        <v>50</v>
      </c>
      <c r="C280" s="63" t="s">
        <v>18</v>
      </c>
      <c r="D280" s="29">
        <v>62</v>
      </c>
      <c r="E280" s="63" t="s">
        <v>7</v>
      </c>
      <c r="F280" s="29">
        <v>61</v>
      </c>
    </row>
    <row r="281" spans="1:6" ht="16">
      <c r="A281" s="63" t="s">
        <v>7</v>
      </c>
      <c r="B281" s="29">
        <v>49</v>
      </c>
      <c r="C281" s="63" t="s">
        <v>18</v>
      </c>
      <c r="D281" s="29">
        <v>63</v>
      </c>
      <c r="E281" s="63" t="s">
        <v>7</v>
      </c>
      <c r="F281" s="29">
        <v>50</v>
      </c>
    </row>
    <row r="282" spans="1:6" ht="16">
      <c r="A282" s="63" t="s">
        <v>7</v>
      </c>
      <c r="B282" s="29">
        <v>73</v>
      </c>
      <c r="C282" s="63" t="s">
        <v>18</v>
      </c>
      <c r="D282" s="29">
        <v>49</v>
      </c>
      <c r="E282" s="63" t="s">
        <v>7</v>
      </c>
      <c r="F282" s="29">
        <v>56</v>
      </c>
    </row>
    <row r="283" spans="1:6" ht="16">
      <c r="A283" s="63" t="s">
        <v>18</v>
      </c>
      <c r="B283" s="29">
        <v>78</v>
      </c>
      <c r="C283" s="63" t="s">
        <v>18</v>
      </c>
      <c r="D283" s="29">
        <v>64</v>
      </c>
      <c r="E283" s="63" t="s">
        <v>7</v>
      </c>
      <c r="F283" s="29">
        <v>59</v>
      </c>
    </row>
    <row r="284" spans="1:6" ht="16">
      <c r="A284" s="63" t="s">
        <v>7</v>
      </c>
      <c r="B284" s="29">
        <v>66</v>
      </c>
      <c r="C284" s="63" t="s">
        <v>18</v>
      </c>
      <c r="D284" s="29">
        <v>77</v>
      </c>
      <c r="E284" s="63" t="s">
        <v>7</v>
      </c>
      <c r="F284" s="29">
        <v>56</v>
      </c>
    </row>
    <row r="285" spans="1:6" ht="16">
      <c r="A285" s="63" t="s">
        <v>7</v>
      </c>
      <c r="B285" s="29">
        <v>52</v>
      </c>
      <c r="C285" s="63" t="s">
        <v>18</v>
      </c>
      <c r="D285" s="29">
        <v>46</v>
      </c>
      <c r="E285" s="63" t="s">
        <v>7</v>
      </c>
      <c r="F285" s="29">
        <v>67</v>
      </c>
    </row>
    <row r="286" spans="1:6" ht="16">
      <c r="A286" s="63" t="s">
        <v>18</v>
      </c>
      <c r="B286" s="29">
        <v>100</v>
      </c>
      <c r="C286" s="63" t="s">
        <v>18</v>
      </c>
      <c r="D286" s="29">
        <v>61</v>
      </c>
      <c r="E286" s="63" t="s">
        <v>7</v>
      </c>
      <c r="F286" s="29">
        <v>66</v>
      </c>
    </row>
    <row r="287" spans="1:6" ht="16">
      <c r="A287" s="63" t="s">
        <v>7</v>
      </c>
      <c r="B287" s="29">
        <v>58</v>
      </c>
      <c r="C287" s="63" t="s">
        <v>18</v>
      </c>
      <c r="D287" s="29">
        <v>40</v>
      </c>
      <c r="E287" s="63" t="s">
        <v>7</v>
      </c>
      <c r="F287" s="29">
        <v>75</v>
      </c>
    </row>
    <row r="288" spans="1:6" ht="16">
      <c r="A288" s="63" t="s">
        <v>18</v>
      </c>
      <c r="B288" s="29">
        <v>70</v>
      </c>
      <c r="C288" s="63" t="s">
        <v>18</v>
      </c>
      <c r="D288" s="29">
        <v>55</v>
      </c>
      <c r="E288" s="63" t="s">
        <v>7</v>
      </c>
      <c r="F288" s="29">
        <v>54</v>
      </c>
    </row>
    <row r="289" spans="1:6" ht="16">
      <c r="A289" s="63" t="s">
        <v>18</v>
      </c>
      <c r="B289" s="29">
        <v>58</v>
      </c>
      <c r="C289" s="63" t="s">
        <v>18</v>
      </c>
      <c r="D289" s="29">
        <v>35</v>
      </c>
      <c r="E289" s="63" t="s">
        <v>7</v>
      </c>
      <c r="F289" s="29">
        <v>68</v>
      </c>
    </row>
    <row r="290" spans="1:6" ht="16">
      <c r="A290" s="63" t="s">
        <v>7</v>
      </c>
      <c r="B290" s="29">
        <v>52</v>
      </c>
      <c r="C290" s="63" t="s">
        <v>18</v>
      </c>
      <c r="D290" s="29">
        <v>67</v>
      </c>
      <c r="E290" s="63" t="s">
        <v>7</v>
      </c>
      <c r="F290" s="29">
        <v>100</v>
      </c>
    </row>
    <row r="291" spans="1:6" ht="16">
      <c r="A291" s="63" t="s">
        <v>18</v>
      </c>
      <c r="B291" s="29">
        <v>71</v>
      </c>
      <c r="C291" s="63" t="s">
        <v>18</v>
      </c>
      <c r="D291" s="29">
        <v>57</v>
      </c>
      <c r="E291" s="63" t="s">
        <v>7</v>
      </c>
      <c r="F291" s="29">
        <v>43</v>
      </c>
    </row>
    <row r="292" spans="1:6" ht="16">
      <c r="A292" s="63" t="s">
        <v>7</v>
      </c>
      <c r="B292" s="29">
        <v>68</v>
      </c>
      <c r="C292" s="63" t="s">
        <v>18</v>
      </c>
      <c r="D292" s="29">
        <v>70</v>
      </c>
      <c r="E292" s="63" t="s">
        <v>7</v>
      </c>
      <c r="F292" s="29">
        <v>54</v>
      </c>
    </row>
    <row r="293" spans="1:6" ht="16">
      <c r="A293" s="63" t="s">
        <v>18</v>
      </c>
      <c r="B293" s="29">
        <v>61</v>
      </c>
      <c r="C293" s="63" t="s">
        <v>18</v>
      </c>
      <c r="D293" s="29">
        <v>67</v>
      </c>
      <c r="E293" s="63" t="s">
        <v>7</v>
      </c>
      <c r="F293" s="29">
        <v>53</v>
      </c>
    </row>
    <row r="294" spans="1:6" ht="16">
      <c r="A294" s="63" t="s">
        <v>7</v>
      </c>
      <c r="B294" s="29">
        <v>50</v>
      </c>
      <c r="C294" s="63" t="s">
        <v>18</v>
      </c>
      <c r="D294" s="29">
        <v>67</v>
      </c>
      <c r="E294" s="63" t="s">
        <v>7</v>
      </c>
      <c r="F294" s="29">
        <v>51</v>
      </c>
    </row>
    <row r="295" spans="1:6" ht="16">
      <c r="A295" s="63" t="s">
        <v>18</v>
      </c>
      <c r="B295" s="29">
        <v>67</v>
      </c>
      <c r="C295" s="63" t="s">
        <v>18</v>
      </c>
      <c r="D295" s="29">
        <v>55</v>
      </c>
      <c r="E295" s="63" t="s">
        <v>7</v>
      </c>
      <c r="F295" s="29">
        <v>66</v>
      </c>
    </row>
    <row r="296" spans="1:6" ht="16">
      <c r="A296" s="63" t="s">
        <v>7</v>
      </c>
      <c r="B296" s="29">
        <v>55</v>
      </c>
      <c r="C296" s="63" t="s">
        <v>18</v>
      </c>
      <c r="D296" s="29">
        <v>59</v>
      </c>
      <c r="E296" s="63" t="s">
        <v>7</v>
      </c>
      <c r="F296" s="29">
        <v>42</v>
      </c>
    </row>
    <row r="297" spans="1:6" ht="16">
      <c r="A297" s="63" t="s">
        <v>18</v>
      </c>
      <c r="B297" s="29">
        <v>60</v>
      </c>
      <c r="C297" s="63" t="s">
        <v>18</v>
      </c>
      <c r="D297" s="29">
        <v>62</v>
      </c>
      <c r="E297" s="63" t="s">
        <v>7</v>
      </c>
      <c r="F297" s="29">
        <v>46</v>
      </c>
    </row>
    <row r="298" spans="1:6" ht="16">
      <c r="A298" s="63" t="s">
        <v>18</v>
      </c>
      <c r="B298" s="29">
        <v>58</v>
      </c>
      <c r="C298" s="63" t="s">
        <v>18</v>
      </c>
      <c r="D298" s="29">
        <v>60</v>
      </c>
      <c r="E298" s="63" t="s">
        <v>7</v>
      </c>
      <c r="F298" s="29">
        <v>71</v>
      </c>
    </row>
    <row r="299" spans="1:6" ht="16">
      <c r="A299" s="63" t="s">
        <v>7</v>
      </c>
      <c r="B299" s="29">
        <v>67</v>
      </c>
      <c r="C299" s="63" t="s">
        <v>18</v>
      </c>
      <c r="D299" s="29">
        <v>58</v>
      </c>
      <c r="E299" s="63" t="s">
        <v>7</v>
      </c>
      <c r="F299" s="29">
        <v>78</v>
      </c>
    </row>
    <row r="300" spans="1:6" ht="16">
      <c r="A300" s="63" t="s">
        <v>7</v>
      </c>
      <c r="B300" s="29">
        <v>74</v>
      </c>
      <c r="C300" s="63" t="s">
        <v>18</v>
      </c>
      <c r="D300" s="29">
        <v>67</v>
      </c>
      <c r="E300" s="63" t="s">
        <v>7</v>
      </c>
      <c r="F300" s="29">
        <v>62</v>
      </c>
    </row>
    <row r="301" spans="1:6" ht="16">
      <c r="A301" s="63" t="s">
        <v>18</v>
      </c>
      <c r="B301" s="29">
        <v>64</v>
      </c>
      <c r="C301" s="63" t="s">
        <v>18</v>
      </c>
      <c r="D301" s="29">
        <v>45</v>
      </c>
      <c r="E301" s="63" t="s">
        <v>7</v>
      </c>
      <c r="F301" s="29">
        <v>61</v>
      </c>
    </row>
    <row r="302" spans="1:6" ht="16">
      <c r="A302" s="63" t="s">
        <v>7</v>
      </c>
      <c r="B302" s="29">
        <v>47</v>
      </c>
      <c r="C302" s="63" t="s">
        <v>18</v>
      </c>
      <c r="D302" s="29">
        <v>55</v>
      </c>
      <c r="E302" s="63" t="s">
        <v>7</v>
      </c>
      <c r="F302" s="29">
        <v>100</v>
      </c>
    </row>
    <row r="303" spans="1:6" ht="16">
      <c r="A303" s="63" t="s">
        <v>18</v>
      </c>
      <c r="B303" s="29">
        <v>60</v>
      </c>
      <c r="C303" s="63" t="s">
        <v>18</v>
      </c>
      <c r="D303" s="29">
        <v>100</v>
      </c>
      <c r="E303" s="63" t="s">
        <v>7</v>
      </c>
      <c r="F303" s="29">
        <v>62</v>
      </c>
    </row>
    <row r="304" spans="1:6" ht="16">
      <c r="A304" s="63" t="s">
        <v>7</v>
      </c>
      <c r="B304" s="29">
        <v>69</v>
      </c>
      <c r="C304" s="63" t="s">
        <v>18</v>
      </c>
      <c r="D304" s="29">
        <v>72</v>
      </c>
      <c r="E304" s="63" t="s">
        <v>7</v>
      </c>
      <c r="F304" s="29">
        <v>69</v>
      </c>
    </row>
    <row r="305" spans="1:6" ht="16">
      <c r="A305" s="63" t="s">
        <v>7</v>
      </c>
      <c r="B305" s="29">
        <v>68</v>
      </c>
      <c r="C305" s="63" t="s">
        <v>18</v>
      </c>
      <c r="D305" s="29">
        <v>55</v>
      </c>
      <c r="E305" s="63" t="s">
        <v>7</v>
      </c>
      <c r="F305" s="29">
        <v>67</v>
      </c>
    </row>
    <row r="306" spans="1:6" ht="16">
      <c r="A306" s="63" t="s">
        <v>18</v>
      </c>
      <c r="B306" s="29">
        <v>48</v>
      </c>
      <c r="C306" s="63" t="s">
        <v>18</v>
      </c>
      <c r="D306" s="29">
        <v>63</v>
      </c>
      <c r="E306" s="63" t="s">
        <v>7</v>
      </c>
      <c r="F306" s="29">
        <v>49</v>
      </c>
    </row>
    <row r="307" spans="1:6" ht="16">
      <c r="A307" s="63" t="s">
        <v>7</v>
      </c>
      <c r="B307" s="29">
        <v>53</v>
      </c>
      <c r="C307" s="63" t="s">
        <v>18</v>
      </c>
      <c r="D307" s="29">
        <v>67</v>
      </c>
      <c r="E307" s="63" t="s">
        <v>7</v>
      </c>
      <c r="F307" s="29">
        <v>40</v>
      </c>
    </row>
    <row r="308" spans="1:6" ht="16">
      <c r="A308" s="63" t="s">
        <v>18</v>
      </c>
      <c r="B308" s="29">
        <v>43</v>
      </c>
      <c r="C308" s="63" t="s">
        <v>18</v>
      </c>
      <c r="D308" s="29">
        <v>57</v>
      </c>
      <c r="E308" s="63" t="s">
        <v>7</v>
      </c>
      <c r="F308" s="29">
        <v>58</v>
      </c>
    </row>
    <row r="309" spans="1:6" ht="16">
      <c r="A309" s="63" t="s">
        <v>18</v>
      </c>
      <c r="B309" s="29">
        <v>48</v>
      </c>
      <c r="C309" s="63" t="s">
        <v>18</v>
      </c>
      <c r="D309" s="29">
        <v>50</v>
      </c>
      <c r="E309" s="63" t="s">
        <v>7</v>
      </c>
      <c r="F309" s="29">
        <v>100</v>
      </c>
    </row>
    <row r="310" spans="1:6" ht="16">
      <c r="A310" s="63" t="s">
        <v>7</v>
      </c>
      <c r="B310" s="29">
        <v>51</v>
      </c>
      <c r="C310" s="63" t="s">
        <v>18</v>
      </c>
      <c r="D310" s="29">
        <v>44</v>
      </c>
      <c r="E310" s="63" t="s">
        <v>7</v>
      </c>
      <c r="F310" s="29">
        <v>55</v>
      </c>
    </row>
    <row r="311" spans="1:6" ht="16">
      <c r="A311" s="63" t="s">
        <v>18</v>
      </c>
      <c r="B311" s="29">
        <v>59</v>
      </c>
      <c r="C311" s="63" t="s">
        <v>18</v>
      </c>
      <c r="D311" s="29">
        <v>63</v>
      </c>
      <c r="E311" s="63" t="s">
        <v>7</v>
      </c>
      <c r="F311" s="29">
        <v>49</v>
      </c>
    </row>
    <row r="312" spans="1:6" ht="16">
      <c r="A312" s="63" t="s">
        <v>7</v>
      </c>
      <c r="B312" s="29">
        <v>66</v>
      </c>
      <c r="C312" s="63" t="s">
        <v>18</v>
      </c>
      <c r="D312" s="29">
        <v>67</v>
      </c>
      <c r="E312" s="63" t="s">
        <v>7</v>
      </c>
      <c r="F312" s="29">
        <v>35</v>
      </c>
    </row>
    <row r="313" spans="1:6" ht="16">
      <c r="A313" s="63" t="s">
        <v>18</v>
      </c>
      <c r="B313" s="29">
        <v>59</v>
      </c>
      <c r="C313" s="63" t="s">
        <v>18</v>
      </c>
      <c r="D313" s="29">
        <v>65</v>
      </c>
      <c r="E313" s="63" t="s">
        <v>7</v>
      </c>
      <c r="F313" s="29">
        <v>61</v>
      </c>
    </row>
    <row r="314" spans="1:6" ht="16">
      <c r="A314" s="63" t="s">
        <v>18</v>
      </c>
      <c r="B314" s="29">
        <v>70</v>
      </c>
      <c r="C314" s="63" t="s">
        <v>18</v>
      </c>
      <c r="D314" s="29">
        <v>76</v>
      </c>
      <c r="E314" s="63" t="s">
        <v>7</v>
      </c>
      <c r="F314" s="29">
        <v>48</v>
      </c>
    </row>
    <row r="315" spans="1:6" ht="16">
      <c r="A315" s="63" t="s">
        <v>18</v>
      </c>
      <c r="B315" s="29">
        <v>74</v>
      </c>
      <c r="C315" s="63" t="s">
        <v>18</v>
      </c>
      <c r="D315" s="29">
        <v>100</v>
      </c>
      <c r="E315" s="63" t="s">
        <v>7</v>
      </c>
      <c r="F315" s="29">
        <v>49</v>
      </c>
    </row>
    <row r="316" spans="1:6" ht="16">
      <c r="A316" s="63" t="s">
        <v>7</v>
      </c>
      <c r="B316" s="29">
        <v>52</v>
      </c>
      <c r="C316" s="63" t="s">
        <v>18</v>
      </c>
      <c r="D316" s="29">
        <v>53</v>
      </c>
      <c r="E316" s="63" t="s">
        <v>7</v>
      </c>
      <c r="F316" s="29">
        <v>57</v>
      </c>
    </row>
    <row r="317" spans="1:6" ht="16">
      <c r="A317" s="63" t="s">
        <v>18</v>
      </c>
      <c r="B317" s="29">
        <v>57</v>
      </c>
      <c r="C317" s="63" t="s">
        <v>18</v>
      </c>
      <c r="D317" s="29">
        <v>58</v>
      </c>
      <c r="E317" s="63" t="s">
        <v>7</v>
      </c>
      <c r="F317" s="29">
        <v>69</v>
      </c>
    </row>
    <row r="318" spans="1:6" ht="16">
      <c r="A318" s="63" t="s">
        <v>18</v>
      </c>
      <c r="B318" s="29">
        <v>70</v>
      </c>
      <c r="C318" s="63" t="s">
        <v>18</v>
      </c>
      <c r="D318" s="29">
        <v>45</v>
      </c>
      <c r="E318" s="63" t="s">
        <v>7</v>
      </c>
      <c r="F318" s="29">
        <v>62</v>
      </c>
    </row>
    <row r="319" spans="1:6" ht="16">
      <c r="A319" s="63" t="s">
        <v>7</v>
      </c>
      <c r="B319" s="29">
        <v>62</v>
      </c>
      <c r="C319" s="63" t="s">
        <v>18</v>
      </c>
      <c r="D319" s="29">
        <v>69</v>
      </c>
      <c r="E319" s="63" t="s">
        <v>7</v>
      </c>
      <c r="F319" s="29">
        <v>46</v>
      </c>
    </row>
    <row r="320" spans="1:6" ht="16">
      <c r="A320" s="63" t="s">
        <v>7</v>
      </c>
      <c r="B320" s="29">
        <v>49</v>
      </c>
      <c r="C320" s="63" t="s">
        <v>18</v>
      </c>
      <c r="D320" s="29">
        <v>47</v>
      </c>
      <c r="E320" s="63" t="s">
        <v>7</v>
      </c>
      <c r="F320" s="29">
        <v>57</v>
      </c>
    </row>
    <row r="321" spans="1:6" ht="16">
      <c r="A321" s="63" t="s">
        <v>18</v>
      </c>
      <c r="B321" s="29">
        <v>53</v>
      </c>
      <c r="C321" s="63" t="s">
        <v>18</v>
      </c>
      <c r="D321" s="29">
        <v>64</v>
      </c>
      <c r="E321" s="63" t="s">
        <v>7</v>
      </c>
      <c r="F321" s="29">
        <v>47</v>
      </c>
    </row>
    <row r="322" spans="1:6" ht="16">
      <c r="A322" s="63" t="s">
        <v>18</v>
      </c>
      <c r="B322" s="29">
        <v>68</v>
      </c>
      <c r="C322" s="63" t="s">
        <v>18</v>
      </c>
      <c r="D322" s="29">
        <v>66</v>
      </c>
      <c r="E322" s="63" t="s">
        <v>7</v>
      </c>
      <c r="F322" s="29">
        <v>59</v>
      </c>
    </row>
    <row r="323" spans="1:6" ht="16">
      <c r="A323" s="63" t="s">
        <v>7</v>
      </c>
      <c r="B323" s="29">
        <v>61</v>
      </c>
      <c r="C323" s="63" t="s">
        <v>18</v>
      </c>
      <c r="D323" s="29">
        <v>48</v>
      </c>
      <c r="E323" s="63" t="s">
        <v>7</v>
      </c>
      <c r="F323" s="29">
        <v>57</v>
      </c>
    </row>
    <row r="324" spans="1:6" ht="16">
      <c r="A324" s="63" t="s">
        <v>7</v>
      </c>
      <c r="B324" s="29">
        <v>56</v>
      </c>
      <c r="C324" s="63" t="s">
        <v>18</v>
      </c>
      <c r="D324" s="29">
        <v>100</v>
      </c>
      <c r="E324" s="63" t="s">
        <v>7</v>
      </c>
      <c r="F324" s="29">
        <v>66</v>
      </c>
    </row>
    <row r="325" spans="1:6" ht="16">
      <c r="A325" s="63" t="s">
        <v>7</v>
      </c>
      <c r="B325" s="29">
        <v>52</v>
      </c>
      <c r="C325" s="63" t="s">
        <v>18</v>
      </c>
      <c r="D325" s="29">
        <v>56</v>
      </c>
      <c r="E325" s="63" t="s">
        <v>7</v>
      </c>
      <c r="F325" s="29">
        <v>68</v>
      </c>
    </row>
    <row r="326" spans="1:6" ht="16">
      <c r="A326" s="63" t="s">
        <v>18</v>
      </c>
      <c r="B326" s="29">
        <v>46</v>
      </c>
      <c r="C326" s="63" t="s">
        <v>18</v>
      </c>
      <c r="D326" s="29">
        <v>54</v>
      </c>
      <c r="E326" s="63" t="s">
        <v>7</v>
      </c>
      <c r="F326" s="29">
        <v>57</v>
      </c>
    </row>
    <row r="327" spans="1:6" ht="16">
      <c r="A327" s="63" t="s">
        <v>7</v>
      </c>
      <c r="B327" s="29">
        <v>53</v>
      </c>
      <c r="C327" s="63" t="s">
        <v>18</v>
      </c>
      <c r="D327" s="29">
        <v>56</v>
      </c>
      <c r="E327" s="63" t="s">
        <v>7</v>
      </c>
      <c r="F327" s="29">
        <v>67</v>
      </c>
    </row>
    <row r="328" spans="1:6" ht="16">
      <c r="A328" s="63" t="s">
        <v>7</v>
      </c>
      <c r="B328" s="29">
        <v>64</v>
      </c>
      <c r="C328" s="63" t="s">
        <v>18</v>
      </c>
      <c r="D328" s="29">
        <v>63</v>
      </c>
      <c r="E328" s="63" t="s">
        <v>7</v>
      </c>
      <c r="F328" s="29">
        <v>56</v>
      </c>
    </row>
    <row r="329" spans="1:6" ht="16">
      <c r="A329" s="63" t="s">
        <v>18</v>
      </c>
      <c r="B329" s="29">
        <v>67</v>
      </c>
      <c r="C329" s="63" t="s">
        <v>18</v>
      </c>
      <c r="D329" s="29">
        <v>100</v>
      </c>
      <c r="E329" s="63" t="s">
        <v>7</v>
      </c>
      <c r="F329" s="29">
        <v>70</v>
      </c>
    </row>
    <row r="330" spans="1:6" ht="16">
      <c r="A330" s="63" t="s">
        <v>7</v>
      </c>
      <c r="B330" s="29">
        <v>46</v>
      </c>
      <c r="C330" s="63" t="s">
        <v>18</v>
      </c>
      <c r="D330" s="29">
        <v>67</v>
      </c>
      <c r="E330" s="63" t="s">
        <v>7</v>
      </c>
      <c r="F330" s="29">
        <v>69</v>
      </c>
    </row>
    <row r="331" spans="1:6" ht="16">
      <c r="A331" s="63" t="s">
        <v>18</v>
      </c>
      <c r="B331" s="29">
        <v>67</v>
      </c>
      <c r="C331" s="63" t="s">
        <v>18</v>
      </c>
      <c r="D331" s="29">
        <v>56</v>
      </c>
      <c r="E331" s="63" t="s">
        <v>7</v>
      </c>
      <c r="F331" s="29">
        <v>63</v>
      </c>
    </row>
    <row r="332" spans="1:6" ht="16">
      <c r="A332" s="63" t="s">
        <v>18</v>
      </c>
      <c r="B332" s="29">
        <v>75</v>
      </c>
      <c r="C332" s="63" t="s">
        <v>18</v>
      </c>
      <c r="D332" s="29">
        <v>61</v>
      </c>
      <c r="E332" s="63" t="s">
        <v>7</v>
      </c>
      <c r="F332" s="29">
        <v>50</v>
      </c>
    </row>
    <row r="333" spans="1:6" ht="16">
      <c r="A333" s="63" t="s">
        <v>18</v>
      </c>
      <c r="B333" s="29">
        <v>55</v>
      </c>
      <c r="C333" s="63" t="s">
        <v>18</v>
      </c>
      <c r="D333" s="29">
        <v>62</v>
      </c>
      <c r="E333" s="63" t="s">
        <v>7</v>
      </c>
      <c r="F333" s="29">
        <v>56</v>
      </c>
    </row>
    <row r="334" spans="1:6" ht="16">
      <c r="A334" s="63" t="s">
        <v>18</v>
      </c>
      <c r="B334" s="29">
        <v>53</v>
      </c>
      <c r="C334" s="63" t="s">
        <v>18</v>
      </c>
      <c r="D334" s="29">
        <v>74</v>
      </c>
      <c r="E334" s="63" t="s">
        <v>7</v>
      </c>
      <c r="F334" s="29">
        <v>56</v>
      </c>
    </row>
    <row r="335" spans="1:6" ht="16">
      <c r="A335" s="63" t="s">
        <v>7</v>
      </c>
      <c r="B335" s="29">
        <v>56</v>
      </c>
      <c r="C335" s="63" t="s">
        <v>18</v>
      </c>
      <c r="D335" s="29">
        <v>73</v>
      </c>
      <c r="E335" s="63" t="s">
        <v>7</v>
      </c>
      <c r="F335" s="29">
        <v>52</v>
      </c>
    </row>
    <row r="336" spans="1:6" ht="16">
      <c r="A336" s="63" t="s">
        <v>18</v>
      </c>
      <c r="B336" s="29">
        <v>70</v>
      </c>
      <c r="C336" s="63" t="s">
        <v>18</v>
      </c>
      <c r="D336" s="29">
        <v>57</v>
      </c>
      <c r="E336" s="63" t="s">
        <v>7</v>
      </c>
      <c r="F336" s="29">
        <v>68</v>
      </c>
    </row>
    <row r="337" spans="1:6" ht="16">
      <c r="A337" s="63" t="s">
        <v>7</v>
      </c>
      <c r="B337" s="29">
        <v>73</v>
      </c>
      <c r="C337" s="63" t="s">
        <v>18</v>
      </c>
      <c r="D337" s="29">
        <v>74</v>
      </c>
      <c r="E337" s="63" t="s">
        <v>7</v>
      </c>
      <c r="F337" s="29">
        <v>70</v>
      </c>
    </row>
    <row r="338" spans="1:6" ht="16">
      <c r="A338" s="63" t="s">
        <v>18</v>
      </c>
      <c r="B338" s="29">
        <v>71</v>
      </c>
      <c r="C338" s="63" t="s">
        <v>18</v>
      </c>
      <c r="D338" s="29">
        <v>62</v>
      </c>
      <c r="E338" s="63" t="s">
        <v>7</v>
      </c>
      <c r="F338" s="29">
        <v>56</v>
      </c>
    </row>
    <row r="339" spans="1:6" ht="16">
      <c r="A339" s="63" t="s">
        <v>7</v>
      </c>
      <c r="B339" s="29">
        <v>69</v>
      </c>
      <c r="C339" s="63" t="s">
        <v>18</v>
      </c>
      <c r="D339" s="29">
        <v>100</v>
      </c>
      <c r="E339" s="63" t="s">
        <v>7</v>
      </c>
      <c r="F339" s="29">
        <v>54</v>
      </c>
    </row>
    <row r="340" spans="1:6" ht="16">
      <c r="A340" s="63" t="s">
        <v>18</v>
      </c>
      <c r="B340" s="29">
        <v>60</v>
      </c>
      <c r="C340" s="63" t="s">
        <v>18</v>
      </c>
      <c r="D340" s="29">
        <v>63</v>
      </c>
      <c r="E340" s="63" t="s">
        <v>7</v>
      </c>
      <c r="F340" s="29">
        <v>61</v>
      </c>
    </row>
    <row r="341" spans="1:6" ht="16">
      <c r="A341" s="63" t="s">
        <v>7</v>
      </c>
      <c r="B341" s="29">
        <v>53</v>
      </c>
      <c r="C341" s="63" t="s">
        <v>18</v>
      </c>
      <c r="D341" s="29">
        <v>72</v>
      </c>
      <c r="E341" s="63" t="s">
        <v>7</v>
      </c>
      <c r="F341" s="29">
        <v>44</v>
      </c>
    </row>
    <row r="342" spans="1:6" ht="16">
      <c r="A342" s="63" t="s">
        <v>7</v>
      </c>
      <c r="B342" s="29">
        <v>60</v>
      </c>
      <c r="C342" s="63" t="s">
        <v>18</v>
      </c>
      <c r="D342" s="29">
        <v>67</v>
      </c>
      <c r="E342" s="63" t="s">
        <v>7</v>
      </c>
      <c r="F342" s="29">
        <v>54</v>
      </c>
    </row>
    <row r="343" spans="1:6" ht="16">
      <c r="A343" s="63" t="s">
        <v>7</v>
      </c>
      <c r="B343" s="29">
        <v>60</v>
      </c>
      <c r="C343" s="63" t="s">
        <v>18</v>
      </c>
      <c r="D343" s="29">
        <v>67</v>
      </c>
      <c r="E343" s="63" t="s">
        <v>7</v>
      </c>
      <c r="F343" s="29">
        <v>62</v>
      </c>
    </row>
    <row r="344" spans="1:6" ht="16">
      <c r="A344" s="63" t="s">
        <v>7</v>
      </c>
      <c r="B344" s="29">
        <v>58</v>
      </c>
      <c r="C344" s="63" t="s">
        <v>18</v>
      </c>
      <c r="D344" s="29">
        <v>59</v>
      </c>
      <c r="E344" s="63" t="s">
        <v>7</v>
      </c>
      <c r="F344" s="29">
        <v>67</v>
      </c>
    </row>
    <row r="345" spans="1:6" ht="16">
      <c r="A345" s="63" t="s">
        <v>7</v>
      </c>
      <c r="B345" s="29">
        <v>62</v>
      </c>
      <c r="C345" s="63" t="s">
        <v>18</v>
      </c>
      <c r="D345" s="29">
        <v>55</v>
      </c>
      <c r="E345" s="63" t="s">
        <v>7</v>
      </c>
      <c r="F345" s="29">
        <v>66</v>
      </c>
    </row>
    <row r="346" spans="1:6" ht="16">
      <c r="A346" s="63" t="s">
        <v>7</v>
      </c>
      <c r="B346" s="29">
        <v>60</v>
      </c>
      <c r="C346" s="63" t="s">
        <v>18</v>
      </c>
      <c r="D346" s="29">
        <v>61</v>
      </c>
      <c r="E346" s="63" t="s">
        <v>7</v>
      </c>
      <c r="F346" s="29">
        <v>66</v>
      </c>
    </row>
    <row r="347" spans="1:6" ht="16">
      <c r="A347" s="63" t="s">
        <v>18</v>
      </c>
      <c r="B347" s="29">
        <v>73</v>
      </c>
      <c r="C347" s="63" t="s">
        <v>18</v>
      </c>
      <c r="D347" s="29">
        <v>65</v>
      </c>
      <c r="E347" s="63" t="s">
        <v>7</v>
      </c>
      <c r="F347" s="29">
        <v>56</v>
      </c>
    </row>
    <row r="348" spans="1:6" ht="16">
      <c r="A348" s="63" t="s">
        <v>7</v>
      </c>
      <c r="B348" s="29">
        <v>51</v>
      </c>
      <c r="C348" s="63" t="s">
        <v>18</v>
      </c>
      <c r="D348" s="29">
        <v>68</v>
      </c>
      <c r="E348" s="63" t="s">
        <v>7</v>
      </c>
      <c r="F348" s="29">
        <v>37</v>
      </c>
    </row>
    <row r="349" spans="1:6" ht="16">
      <c r="A349" s="63" t="s">
        <v>7</v>
      </c>
      <c r="B349" s="29">
        <v>59</v>
      </c>
      <c r="C349" s="63" t="s">
        <v>18</v>
      </c>
      <c r="D349" s="29">
        <v>60</v>
      </c>
      <c r="E349" s="63" t="s">
        <v>7</v>
      </c>
      <c r="F349" s="29">
        <v>70</v>
      </c>
    </row>
    <row r="350" spans="1:6" ht="16">
      <c r="A350" s="63" t="s">
        <v>18</v>
      </c>
      <c r="B350" s="29">
        <v>73</v>
      </c>
      <c r="C350" s="63" t="s">
        <v>18</v>
      </c>
      <c r="D350" s="29">
        <v>58</v>
      </c>
      <c r="E350" s="63" t="s">
        <v>7</v>
      </c>
      <c r="F350" s="29">
        <v>49</v>
      </c>
    </row>
    <row r="351" spans="1:6" ht="16">
      <c r="A351" s="63" t="s">
        <v>7</v>
      </c>
      <c r="B351" s="29">
        <v>63</v>
      </c>
      <c r="C351" s="63" t="s">
        <v>18</v>
      </c>
      <c r="D351" s="29">
        <v>60</v>
      </c>
      <c r="E351" s="63" t="s">
        <v>7</v>
      </c>
      <c r="F351" s="29">
        <v>64</v>
      </c>
    </row>
    <row r="352" spans="1:6" ht="16">
      <c r="A352" s="63" t="s">
        <v>7</v>
      </c>
      <c r="B352" s="29">
        <v>76</v>
      </c>
      <c r="C352" s="63" t="s">
        <v>18</v>
      </c>
      <c r="D352" s="29">
        <v>56</v>
      </c>
      <c r="E352" s="63" t="s">
        <v>7</v>
      </c>
      <c r="F352" s="29">
        <v>100</v>
      </c>
    </row>
    <row r="353" spans="1:6" ht="16">
      <c r="A353" s="63" t="s">
        <v>18</v>
      </c>
      <c r="B353" s="29">
        <v>52</v>
      </c>
      <c r="C353" s="63" t="s">
        <v>18</v>
      </c>
      <c r="D353" s="29">
        <v>75</v>
      </c>
      <c r="E353" s="63" t="s">
        <v>7</v>
      </c>
      <c r="F353" s="29">
        <v>58</v>
      </c>
    </row>
    <row r="354" spans="1:6" ht="16">
      <c r="A354" s="63" t="s">
        <v>18</v>
      </c>
      <c r="B354" s="29">
        <v>61</v>
      </c>
      <c r="C354" s="63" t="s">
        <v>18</v>
      </c>
      <c r="D354" s="29">
        <v>54</v>
      </c>
      <c r="E354" s="63" t="s">
        <v>7</v>
      </c>
      <c r="F354" s="29">
        <v>62</v>
      </c>
    </row>
    <row r="355" spans="1:6" ht="16">
      <c r="A355" s="63" t="s">
        <v>18</v>
      </c>
      <c r="B355" s="29">
        <v>63</v>
      </c>
      <c r="C355" s="63" t="s">
        <v>18</v>
      </c>
      <c r="D355" s="29">
        <v>64</v>
      </c>
      <c r="E355" s="63" t="s">
        <v>7</v>
      </c>
      <c r="F355" s="29">
        <v>56</v>
      </c>
    </row>
    <row r="356" spans="1:6" ht="16">
      <c r="A356" s="63" t="s">
        <v>18</v>
      </c>
      <c r="B356" s="29">
        <v>67</v>
      </c>
      <c r="C356" s="63" t="s">
        <v>18</v>
      </c>
      <c r="D356" s="29">
        <v>53</v>
      </c>
      <c r="E356" s="63" t="s">
        <v>7</v>
      </c>
      <c r="F356" s="29">
        <v>43</v>
      </c>
    </row>
    <row r="357" spans="1:6" ht="16">
      <c r="A357" s="63" t="s">
        <v>7</v>
      </c>
      <c r="B357" s="29">
        <v>69</v>
      </c>
      <c r="C357" s="63" t="s">
        <v>18</v>
      </c>
      <c r="D357" s="29">
        <v>100</v>
      </c>
      <c r="E357" s="63" t="s">
        <v>7</v>
      </c>
      <c r="F357" s="29">
        <v>45</v>
      </c>
    </row>
    <row r="358" spans="1:6" ht="16">
      <c r="A358" s="63" t="s">
        <v>18</v>
      </c>
      <c r="B358" s="29">
        <v>54</v>
      </c>
      <c r="C358" s="63" t="s">
        <v>18</v>
      </c>
      <c r="D358" s="29">
        <v>50</v>
      </c>
      <c r="E358" s="63" t="s">
        <v>7</v>
      </c>
      <c r="F358" s="29">
        <v>40</v>
      </c>
    </row>
    <row r="359" spans="1:6" ht="16">
      <c r="A359" s="63" t="s">
        <v>18</v>
      </c>
      <c r="B359" s="29">
        <v>61</v>
      </c>
      <c r="C359" s="63" t="s">
        <v>18</v>
      </c>
      <c r="D359" s="29">
        <v>59</v>
      </c>
      <c r="E359" s="63" t="s">
        <v>7</v>
      </c>
      <c r="F359" s="29">
        <v>55</v>
      </c>
    </row>
    <row r="360" spans="1:6" ht="16">
      <c r="A360" s="63" t="s">
        <v>7</v>
      </c>
      <c r="B360" s="29">
        <v>57</v>
      </c>
      <c r="C360" s="63" t="s">
        <v>18</v>
      </c>
      <c r="D360" s="29">
        <v>68</v>
      </c>
      <c r="E360" s="63" t="s">
        <v>7</v>
      </c>
      <c r="F360" s="29">
        <v>66</v>
      </c>
    </row>
    <row r="361" spans="1:6" ht="16">
      <c r="A361" s="63" t="s">
        <v>7</v>
      </c>
      <c r="B361" s="29">
        <v>69</v>
      </c>
      <c r="C361" s="63" t="s">
        <v>18</v>
      </c>
      <c r="D361" s="29">
        <v>50</v>
      </c>
      <c r="E361" s="63" t="s">
        <v>7</v>
      </c>
      <c r="F361" s="29">
        <v>59</v>
      </c>
    </row>
    <row r="362" spans="1:6" ht="16">
      <c r="A362" s="63" t="s">
        <v>18</v>
      </c>
      <c r="B362" s="29">
        <v>74</v>
      </c>
      <c r="C362" s="63" t="s">
        <v>18</v>
      </c>
      <c r="D362" s="29">
        <v>59</v>
      </c>
      <c r="E362" s="63" t="s">
        <v>7</v>
      </c>
      <c r="F362" s="29">
        <v>42</v>
      </c>
    </row>
    <row r="363" spans="1:6" ht="16">
      <c r="A363" s="63" t="s">
        <v>7</v>
      </c>
      <c r="B363" s="29">
        <v>52</v>
      </c>
      <c r="C363" s="63" t="s">
        <v>18</v>
      </c>
      <c r="D363" s="29">
        <v>73</v>
      </c>
      <c r="E363" s="63" t="s">
        <v>7</v>
      </c>
      <c r="F363" s="29">
        <v>67</v>
      </c>
    </row>
    <row r="364" spans="1:6" ht="16">
      <c r="A364" s="63" t="s">
        <v>18</v>
      </c>
      <c r="B364" s="29">
        <v>66</v>
      </c>
      <c r="C364" s="63" t="s">
        <v>18</v>
      </c>
      <c r="D364" s="29">
        <v>49</v>
      </c>
      <c r="E364" s="63" t="s">
        <v>7</v>
      </c>
      <c r="F364" s="29">
        <v>53</v>
      </c>
    </row>
    <row r="365" spans="1:6" ht="16">
      <c r="A365" s="63" t="s">
        <v>18</v>
      </c>
      <c r="B365" s="29">
        <v>63</v>
      </c>
      <c r="C365" s="63" t="s">
        <v>18</v>
      </c>
      <c r="D365" s="29">
        <v>66</v>
      </c>
      <c r="E365" s="63" t="s">
        <v>7</v>
      </c>
      <c r="F365" s="29">
        <v>54</v>
      </c>
    </row>
    <row r="366" spans="1:6" ht="16">
      <c r="A366" s="63" t="s">
        <v>18</v>
      </c>
      <c r="B366" s="29">
        <v>60</v>
      </c>
      <c r="C366" s="63" t="s">
        <v>18</v>
      </c>
      <c r="D366" s="29">
        <v>77</v>
      </c>
      <c r="E366" s="63" t="s">
        <v>7</v>
      </c>
      <c r="F366" s="29">
        <v>55</v>
      </c>
    </row>
    <row r="367" spans="1:6" ht="16">
      <c r="A367" s="63" t="s">
        <v>7</v>
      </c>
      <c r="B367" s="29">
        <v>51</v>
      </c>
      <c r="C367" s="63" t="s">
        <v>18</v>
      </c>
      <c r="D367" s="29">
        <v>58</v>
      </c>
      <c r="E367" s="63" t="s">
        <v>7</v>
      </c>
      <c r="F367" s="29">
        <v>49</v>
      </c>
    </row>
    <row r="368" spans="1:6" ht="16">
      <c r="A368" s="63" t="s">
        <v>18</v>
      </c>
      <c r="B368" s="29">
        <v>54</v>
      </c>
      <c r="C368" s="63" t="s">
        <v>18</v>
      </c>
      <c r="D368" s="29">
        <v>61</v>
      </c>
      <c r="E368" s="63" t="s">
        <v>7</v>
      </c>
      <c r="F368" s="29">
        <v>60</v>
      </c>
    </row>
    <row r="369" spans="1:6" ht="16">
      <c r="A369" s="63" t="s">
        <v>7</v>
      </c>
      <c r="B369" s="29">
        <v>52</v>
      </c>
      <c r="C369" s="63" t="s">
        <v>18</v>
      </c>
      <c r="D369" s="29">
        <v>62</v>
      </c>
      <c r="E369" s="63" t="s">
        <v>7</v>
      </c>
      <c r="F369" s="29">
        <v>50</v>
      </c>
    </row>
    <row r="370" spans="1:6" ht="16">
      <c r="A370" s="63" t="s">
        <v>18</v>
      </c>
      <c r="B370" s="29">
        <v>75</v>
      </c>
      <c r="C370" s="63" t="s">
        <v>18</v>
      </c>
      <c r="D370" s="29">
        <v>56</v>
      </c>
      <c r="E370" s="63" t="s">
        <v>7</v>
      </c>
      <c r="F370" s="29">
        <v>55</v>
      </c>
    </row>
    <row r="371" spans="1:6" ht="16">
      <c r="A371" s="63" t="s">
        <v>18</v>
      </c>
      <c r="B371" s="29">
        <v>64</v>
      </c>
      <c r="C371" s="63" t="s">
        <v>18</v>
      </c>
      <c r="D371" s="29">
        <v>51</v>
      </c>
      <c r="E371" s="63" t="s">
        <v>7</v>
      </c>
      <c r="F371" s="29">
        <v>60</v>
      </c>
    </row>
    <row r="372" spans="1:6" ht="16">
      <c r="A372" s="63" t="s">
        <v>18</v>
      </c>
      <c r="B372" s="29">
        <v>65</v>
      </c>
      <c r="C372" s="63" t="s">
        <v>18</v>
      </c>
      <c r="D372" s="29">
        <v>63</v>
      </c>
      <c r="E372" s="63" t="s">
        <v>7</v>
      </c>
      <c r="F372" s="29">
        <v>100</v>
      </c>
    </row>
    <row r="373" spans="1:6" ht="16">
      <c r="A373" s="63" t="s">
        <v>7</v>
      </c>
      <c r="B373" s="29">
        <v>63</v>
      </c>
      <c r="C373" s="63" t="s">
        <v>18</v>
      </c>
      <c r="D373" s="29">
        <v>37</v>
      </c>
      <c r="E373" s="63" t="s">
        <v>7</v>
      </c>
      <c r="F373" s="29">
        <v>69</v>
      </c>
    </row>
    <row r="374" spans="1:6" ht="16">
      <c r="A374" s="63" t="s">
        <v>18</v>
      </c>
      <c r="B374" s="29">
        <v>51</v>
      </c>
      <c r="C374" s="63" t="s">
        <v>18</v>
      </c>
      <c r="D374" s="29">
        <v>45</v>
      </c>
      <c r="E374" s="63" t="s">
        <v>7</v>
      </c>
      <c r="F374" s="29">
        <v>59</v>
      </c>
    </row>
    <row r="375" spans="1:6" ht="16">
      <c r="A375" s="63" t="s">
        <v>7</v>
      </c>
      <c r="B375" s="29">
        <v>63</v>
      </c>
      <c r="C375" s="63" t="s">
        <v>18</v>
      </c>
      <c r="D375" s="29">
        <v>59</v>
      </c>
      <c r="E375" s="63" t="s">
        <v>7</v>
      </c>
      <c r="F375" s="29">
        <v>69</v>
      </c>
    </row>
    <row r="376" spans="1:6" ht="16">
      <c r="A376" s="63" t="s">
        <v>18</v>
      </c>
      <c r="B376" s="29">
        <v>60</v>
      </c>
      <c r="C376" s="63" t="s">
        <v>18</v>
      </c>
      <c r="D376" s="29">
        <v>56</v>
      </c>
      <c r="E376" s="63" t="s">
        <v>7</v>
      </c>
      <c r="F376" s="29">
        <v>68</v>
      </c>
    </row>
    <row r="377" spans="1:6" ht="16">
      <c r="A377" s="63" t="s">
        <v>7</v>
      </c>
      <c r="B377" s="29">
        <v>45</v>
      </c>
      <c r="C377" s="63" t="s">
        <v>18</v>
      </c>
      <c r="D377" s="29">
        <v>70</v>
      </c>
      <c r="E377" s="63" t="s">
        <v>7</v>
      </c>
      <c r="F377" s="29">
        <v>57</v>
      </c>
    </row>
    <row r="378" spans="1:6" ht="16">
      <c r="A378" s="63" t="s">
        <v>7</v>
      </c>
      <c r="B378" s="29">
        <v>64</v>
      </c>
      <c r="C378" s="63" t="s">
        <v>18</v>
      </c>
      <c r="D378" s="29">
        <v>72</v>
      </c>
      <c r="E378" s="63" t="s">
        <v>7</v>
      </c>
      <c r="F378" s="29">
        <v>65</v>
      </c>
    </row>
    <row r="379" spans="1:6" ht="16">
      <c r="A379" s="63" t="s">
        <v>18</v>
      </c>
      <c r="B379" s="29">
        <v>61</v>
      </c>
      <c r="C379" s="63" t="s">
        <v>18</v>
      </c>
      <c r="D379" s="29">
        <v>63</v>
      </c>
      <c r="E379" s="63" t="s">
        <v>7</v>
      </c>
      <c r="F379" s="29">
        <v>59</v>
      </c>
    </row>
    <row r="380" spans="1:6" ht="16">
      <c r="A380" s="63" t="s">
        <v>7</v>
      </c>
      <c r="B380" s="29">
        <v>53</v>
      </c>
      <c r="C380" s="63" t="s">
        <v>18</v>
      </c>
      <c r="D380" s="29">
        <v>51</v>
      </c>
      <c r="E380" s="63" t="s">
        <v>7</v>
      </c>
      <c r="F380" s="29">
        <v>62</v>
      </c>
    </row>
    <row r="381" spans="1:6" ht="16">
      <c r="A381" s="63" t="s">
        <v>18</v>
      </c>
      <c r="B381" s="29">
        <v>61</v>
      </c>
      <c r="C381" s="63" t="s">
        <v>18</v>
      </c>
      <c r="D381" s="29">
        <v>74</v>
      </c>
      <c r="E381" s="63" t="s">
        <v>7</v>
      </c>
      <c r="F381" s="29">
        <v>64</v>
      </c>
    </row>
    <row r="382" spans="1:6" ht="16">
      <c r="A382" s="63" t="s">
        <v>18</v>
      </c>
      <c r="B382" s="29">
        <v>64</v>
      </c>
      <c r="C382" s="63" t="s">
        <v>18</v>
      </c>
      <c r="D382" s="29">
        <v>66</v>
      </c>
      <c r="E382" s="63" t="s">
        <v>7</v>
      </c>
      <c r="F382" s="29">
        <v>68</v>
      </c>
    </row>
    <row r="383" spans="1:6" ht="16">
      <c r="A383" s="63" t="s">
        <v>18</v>
      </c>
      <c r="B383" s="29">
        <v>78</v>
      </c>
      <c r="C383" s="63" t="s">
        <v>18</v>
      </c>
      <c r="D383" s="29">
        <v>71</v>
      </c>
      <c r="E383" s="63" t="s">
        <v>7</v>
      </c>
      <c r="F383" s="29">
        <v>54</v>
      </c>
    </row>
    <row r="384" spans="1:6" ht="16">
      <c r="A384" s="63" t="s">
        <v>7</v>
      </c>
      <c r="B384" s="29">
        <v>46</v>
      </c>
      <c r="C384" s="63" t="s">
        <v>18</v>
      </c>
      <c r="D384" s="29">
        <v>62</v>
      </c>
      <c r="E384" s="63" t="s">
        <v>7</v>
      </c>
      <c r="F384" s="29">
        <v>53</v>
      </c>
    </row>
    <row r="385" spans="1:6" ht="16">
      <c r="A385" s="63" t="s">
        <v>7</v>
      </c>
      <c r="B385" s="29">
        <v>56</v>
      </c>
      <c r="C385" s="63" t="s">
        <v>18</v>
      </c>
      <c r="D385" s="29">
        <v>64</v>
      </c>
      <c r="E385" s="63" t="s">
        <v>7</v>
      </c>
      <c r="F385" s="29">
        <v>60</v>
      </c>
    </row>
    <row r="386" spans="1:6" ht="16">
      <c r="A386" s="63" t="s">
        <v>18</v>
      </c>
      <c r="B386" s="29">
        <v>54</v>
      </c>
      <c r="C386" s="63" t="s">
        <v>18</v>
      </c>
      <c r="D386" s="29">
        <v>61</v>
      </c>
      <c r="E386" s="63" t="s">
        <v>7</v>
      </c>
      <c r="F386" s="29">
        <v>38</v>
      </c>
    </row>
    <row r="387" spans="1:6" ht="16">
      <c r="A387" s="63" t="s">
        <v>18</v>
      </c>
      <c r="B387" s="29">
        <v>75</v>
      </c>
      <c r="C387" s="63" t="s">
        <v>18</v>
      </c>
      <c r="D387" s="29">
        <v>69</v>
      </c>
      <c r="E387" s="63" t="s">
        <v>7</v>
      </c>
      <c r="F387" s="29">
        <v>53</v>
      </c>
    </row>
    <row r="388" spans="1:6" ht="16">
      <c r="A388" s="63" t="s">
        <v>7</v>
      </c>
      <c r="B388" s="29">
        <v>51</v>
      </c>
      <c r="C388" s="63" t="s">
        <v>18</v>
      </c>
      <c r="D388" s="29">
        <v>59</v>
      </c>
      <c r="E388" s="63" t="s">
        <v>7</v>
      </c>
      <c r="F388" s="29">
        <v>57</v>
      </c>
    </row>
    <row r="389" spans="1:6" ht="16">
      <c r="A389" s="63" t="s">
        <v>18</v>
      </c>
      <c r="B389" s="29">
        <v>70</v>
      </c>
      <c r="C389" s="63" t="s">
        <v>18</v>
      </c>
      <c r="D389" s="29">
        <v>56</v>
      </c>
      <c r="E389" s="63" t="s">
        <v>7</v>
      </c>
      <c r="F389" s="29">
        <v>45</v>
      </c>
    </row>
    <row r="390" spans="1:6" ht="16">
      <c r="A390" s="63" t="s">
        <v>7</v>
      </c>
      <c r="B390" s="29">
        <v>64</v>
      </c>
      <c r="C390" s="63" t="s">
        <v>18</v>
      </c>
      <c r="D390" s="29">
        <v>59</v>
      </c>
      <c r="E390" s="63" t="s">
        <v>7</v>
      </c>
      <c r="F390" s="29">
        <v>58</v>
      </c>
    </row>
    <row r="391" spans="1:6" ht="16">
      <c r="A391" s="63" t="s">
        <v>18</v>
      </c>
      <c r="B391" s="29">
        <v>71</v>
      </c>
      <c r="C391" s="63" t="s">
        <v>18</v>
      </c>
      <c r="D391" s="29">
        <v>56</v>
      </c>
      <c r="E391" s="63" t="s">
        <v>7</v>
      </c>
      <c r="F391" s="29">
        <v>57</v>
      </c>
    </row>
    <row r="392" spans="1:6" ht="16">
      <c r="A392" s="63" t="s">
        <v>7</v>
      </c>
      <c r="B392" s="29">
        <v>57</v>
      </c>
      <c r="C392" s="63" t="s">
        <v>18</v>
      </c>
      <c r="D392" s="29">
        <v>47</v>
      </c>
      <c r="E392" s="63" t="s">
        <v>7</v>
      </c>
      <c r="F392" s="29">
        <v>58</v>
      </c>
    </row>
    <row r="393" spans="1:6" ht="16">
      <c r="A393" s="63" t="s">
        <v>7</v>
      </c>
      <c r="B393" s="29">
        <v>52</v>
      </c>
      <c r="C393" s="63" t="s">
        <v>18</v>
      </c>
      <c r="D393" s="29">
        <v>58</v>
      </c>
      <c r="E393" s="63" t="s">
        <v>7</v>
      </c>
      <c r="F393" s="29">
        <v>53</v>
      </c>
    </row>
    <row r="394" spans="1:6" ht="16">
      <c r="A394" s="63" t="s">
        <v>18</v>
      </c>
      <c r="B394" s="29">
        <v>72</v>
      </c>
      <c r="C394" s="63" t="s">
        <v>18</v>
      </c>
      <c r="D394" s="29">
        <v>59</v>
      </c>
      <c r="E394" s="63" t="s">
        <v>7</v>
      </c>
      <c r="F394" s="29">
        <v>64</v>
      </c>
    </row>
    <row r="395" spans="1:6" ht="16">
      <c r="A395" s="63" t="s">
        <v>7</v>
      </c>
      <c r="B395" s="29">
        <v>47</v>
      </c>
      <c r="C395" s="63" t="s">
        <v>18</v>
      </c>
      <c r="D395" s="29">
        <v>65</v>
      </c>
      <c r="E395" s="63" t="s">
        <v>7</v>
      </c>
      <c r="F395" s="29">
        <v>55</v>
      </c>
    </row>
    <row r="396" spans="1:6" ht="16">
      <c r="A396" s="63" t="s">
        <v>18</v>
      </c>
      <c r="B396" s="29">
        <v>64</v>
      </c>
      <c r="C396" s="63" t="s">
        <v>18</v>
      </c>
      <c r="D396" s="29">
        <v>65</v>
      </c>
      <c r="E396" s="63" t="s">
        <v>7</v>
      </c>
      <c r="F396" s="29">
        <v>49</v>
      </c>
    </row>
    <row r="397" spans="1:6" ht="16">
      <c r="A397" s="63" t="s">
        <v>18</v>
      </c>
      <c r="B397" s="29">
        <v>50</v>
      </c>
      <c r="C397" s="63" t="s">
        <v>18</v>
      </c>
      <c r="D397" s="29">
        <v>100</v>
      </c>
      <c r="E397" s="63" t="s">
        <v>7</v>
      </c>
      <c r="F397" s="29">
        <v>47</v>
      </c>
    </row>
    <row r="398" spans="1:6" ht="16">
      <c r="A398" s="63" t="s">
        <v>7</v>
      </c>
      <c r="B398" s="29">
        <v>66</v>
      </c>
      <c r="C398" s="63" t="s">
        <v>18</v>
      </c>
      <c r="D398" s="29">
        <v>51</v>
      </c>
      <c r="E398" s="63" t="s">
        <v>7</v>
      </c>
      <c r="F398" s="29">
        <v>48</v>
      </c>
    </row>
    <row r="399" spans="1:6" ht="16">
      <c r="A399" s="63" t="s">
        <v>7</v>
      </c>
      <c r="B399" s="29">
        <v>63</v>
      </c>
      <c r="C399" s="63" t="s">
        <v>18</v>
      </c>
      <c r="D399" s="29">
        <v>61</v>
      </c>
      <c r="E399" s="63" t="s">
        <v>7</v>
      </c>
      <c r="F399" s="29">
        <v>55</v>
      </c>
    </row>
    <row r="400" spans="1:6" ht="16">
      <c r="A400" s="63" t="s">
        <v>18</v>
      </c>
      <c r="B400" s="29">
        <v>69</v>
      </c>
      <c r="C400" s="63" t="s">
        <v>18</v>
      </c>
      <c r="D400" s="29">
        <v>53</v>
      </c>
      <c r="E400" s="63" t="s">
        <v>7</v>
      </c>
      <c r="F400" s="29">
        <v>59</v>
      </c>
    </row>
    <row r="401" spans="1:6" ht="16">
      <c r="A401" s="63" t="s">
        <v>7</v>
      </c>
      <c r="B401" s="29">
        <v>61</v>
      </c>
      <c r="C401" s="63" t="s">
        <v>18</v>
      </c>
      <c r="D401" s="29">
        <v>61</v>
      </c>
      <c r="E401" s="63" t="s">
        <v>7</v>
      </c>
      <c r="F401" s="29">
        <v>100</v>
      </c>
    </row>
    <row r="402" spans="1:6" ht="16">
      <c r="A402" s="63" t="s">
        <v>18</v>
      </c>
      <c r="B402" s="29">
        <v>71</v>
      </c>
      <c r="C402" s="63" t="s">
        <v>18</v>
      </c>
      <c r="D402" s="29">
        <v>69</v>
      </c>
      <c r="E402" s="63" t="s">
        <v>7</v>
      </c>
      <c r="F402" s="29">
        <v>57</v>
      </c>
    </row>
    <row r="403" spans="1:6" ht="16">
      <c r="A403" s="63" t="s">
        <v>7</v>
      </c>
      <c r="B403" s="29">
        <v>100</v>
      </c>
      <c r="C403" s="63" t="s">
        <v>18</v>
      </c>
      <c r="D403" s="29">
        <v>77</v>
      </c>
      <c r="E403" s="63" t="s">
        <v>7</v>
      </c>
      <c r="F403" s="29">
        <v>71</v>
      </c>
    </row>
    <row r="404" spans="1:6" ht="16">
      <c r="A404" s="63" t="s">
        <v>7</v>
      </c>
      <c r="B404" s="29">
        <v>52</v>
      </c>
      <c r="C404" s="63" t="s">
        <v>18</v>
      </c>
      <c r="D404" s="29">
        <v>54</v>
      </c>
      <c r="E404" s="63" t="s">
        <v>7</v>
      </c>
      <c r="F404" s="29">
        <v>76</v>
      </c>
    </row>
    <row r="405" spans="1:6" ht="16">
      <c r="A405" s="63" t="s">
        <v>18</v>
      </c>
      <c r="B405" s="29">
        <v>54</v>
      </c>
      <c r="C405" s="63" t="s">
        <v>18</v>
      </c>
      <c r="D405" s="29">
        <v>59</v>
      </c>
      <c r="E405" s="63" t="s">
        <v>7</v>
      </c>
      <c r="F405" s="29">
        <v>68</v>
      </c>
    </row>
    <row r="406" spans="1:6" ht="16">
      <c r="A406" s="63" t="s">
        <v>18</v>
      </c>
      <c r="B406" s="29">
        <v>51</v>
      </c>
      <c r="C406" s="63" t="s">
        <v>18</v>
      </c>
      <c r="D406" s="29">
        <v>56</v>
      </c>
      <c r="E406" s="63" t="s">
        <v>7</v>
      </c>
      <c r="F406" s="29">
        <v>74</v>
      </c>
    </row>
    <row r="407" spans="1:6" ht="16">
      <c r="A407" s="63" t="s">
        <v>18</v>
      </c>
      <c r="B407" s="29">
        <v>69</v>
      </c>
      <c r="C407" s="63" t="s">
        <v>18</v>
      </c>
      <c r="D407" s="29">
        <v>66</v>
      </c>
      <c r="E407" s="63" t="s">
        <v>7</v>
      </c>
      <c r="F407" s="29">
        <v>56</v>
      </c>
    </row>
    <row r="408" spans="1:6" ht="16">
      <c r="A408" s="63" t="s">
        <v>7</v>
      </c>
      <c r="B408" s="29">
        <v>60</v>
      </c>
      <c r="C408" s="63" t="s">
        <v>18</v>
      </c>
      <c r="D408" s="29">
        <v>65</v>
      </c>
      <c r="E408" s="63" t="s">
        <v>7</v>
      </c>
      <c r="F408" s="29">
        <v>63</v>
      </c>
    </row>
    <row r="409" spans="1:6" ht="16">
      <c r="A409" s="63" t="s">
        <v>18</v>
      </c>
      <c r="B409" s="29">
        <v>55</v>
      </c>
      <c r="C409" s="63" t="s">
        <v>18</v>
      </c>
      <c r="D409" s="29">
        <v>50</v>
      </c>
      <c r="E409" s="63" t="s">
        <v>7</v>
      </c>
      <c r="F409" s="29">
        <v>63</v>
      </c>
    </row>
    <row r="410" spans="1:6" ht="16">
      <c r="A410" s="63" t="s">
        <v>7</v>
      </c>
      <c r="B410" s="29">
        <v>100</v>
      </c>
      <c r="C410" s="63" t="s">
        <v>18</v>
      </c>
      <c r="D410" s="29">
        <v>77</v>
      </c>
      <c r="E410" s="63" t="s">
        <v>7</v>
      </c>
      <c r="F410" s="29">
        <v>63</v>
      </c>
    </row>
    <row r="411" spans="1:6" ht="16">
      <c r="A411" s="63" t="s">
        <v>18</v>
      </c>
      <c r="B411" s="29">
        <v>60</v>
      </c>
      <c r="C411" s="63" t="s">
        <v>18</v>
      </c>
      <c r="D411" s="29">
        <v>65</v>
      </c>
      <c r="E411" s="63" t="s">
        <v>7</v>
      </c>
      <c r="F411" s="29">
        <v>55</v>
      </c>
    </row>
    <row r="412" spans="1:6" ht="16">
      <c r="A412" s="63" t="s">
        <v>18</v>
      </c>
      <c r="B412" s="29">
        <v>64</v>
      </c>
      <c r="C412" s="63" t="s">
        <v>18</v>
      </c>
      <c r="D412" s="29">
        <v>73</v>
      </c>
      <c r="E412" s="63" t="s">
        <v>7</v>
      </c>
      <c r="F412" s="29">
        <v>57</v>
      </c>
    </row>
    <row r="413" spans="1:6" ht="16">
      <c r="A413" s="63" t="s">
        <v>7</v>
      </c>
      <c r="B413" s="29">
        <v>56</v>
      </c>
      <c r="C413" s="63" t="s">
        <v>18</v>
      </c>
      <c r="D413" s="29">
        <v>57</v>
      </c>
      <c r="E413" s="63" t="s">
        <v>7</v>
      </c>
      <c r="F413" s="29">
        <v>54</v>
      </c>
    </row>
    <row r="414" spans="1:6" ht="16">
      <c r="A414" s="63" t="s">
        <v>7</v>
      </c>
      <c r="B414" s="29">
        <v>70</v>
      </c>
      <c r="C414" s="63" t="s">
        <v>18</v>
      </c>
      <c r="D414" s="29">
        <v>52</v>
      </c>
      <c r="E414" s="63" t="s">
        <v>7</v>
      </c>
      <c r="F414" s="29">
        <v>56</v>
      </c>
    </row>
    <row r="415" spans="1:6" ht="16">
      <c r="A415" s="63" t="s">
        <v>7</v>
      </c>
      <c r="B415" s="29">
        <v>63</v>
      </c>
      <c r="C415" s="63" t="s">
        <v>18</v>
      </c>
      <c r="D415" s="29">
        <v>60</v>
      </c>
      <c r="E415" s="63" t="s">
        <v>7</v>
      </c>
      <c r="F415" s="29">
        <v>58</v>
      </c>
    </row>
    <row r="416" spans="1:6" ht="16">
      <c r="A416" s="63" t="s">
        <v>18</v>
      </c>
      <c r="B416" s="29">
        <v>56</v>
      </c>
      <c r="C416" s="63" t="s">
        <v>18</v>
      </c>
      <c r="D416" s="29">
        <v>59</v>
      </c>
      <c r="E416" s="63" t="s">
        <v>7</v>
      </c>
      <c r="F416" s="29">
        <v>48</v>
      </c>
    </row>
    <row r="417" spans="1:6" ht="16">
      <c r="A417" s="63" t="s">
        <v>7</v>
      </c>
      <c r="B417" s="29">
        <v>41</v>
      </c>
      <c r="C417" s="63" t="s">
        <v>18</v>
      </c>
      <c r="D417" s="29">
        <v>51</v>
      </c>
      <c r="E417" s="63" t="s">
        <v>7</v>
      </c>
      <c r="F417" s="29">
        <v>52</v>
      </c>
    </row>
    <row r="418" spans="1:6" ht="16">
      <c r="A418" s="63" t="s">
        <v>7</v>
      </c>
      <c r="B418" s="29">
        <v>43</v>
      </c>
      <c r="C418" s="63" t="s">
        <v>18</v>
      </c>
      <c r="D418" s="29">
        <v>73</v>
      </c>
      <c r="E418" s="63" t="s">
        <v>7</v>
      </c>
      <c r="F418" s="29">
        <v>64</v>
      </c>
    </row>
    <row r="419" spans="1:6" ht="16">
      <c r="A419" s="63" t="s">
        <v>18</v>
      </c>
      <c r="B419" s="29">
        <v>53</v>
      </c>
      <c r="C419" s="63" t="s">
        <v>18</v>
      </c>
      <c r="D419" s="29">
        <v>47</v>
      </c>
      <c r="E419" s="63" t="s">
        <v>7</v>
      </c>
      <c r="F419" s="29">
        <v>56</v>
      </c>
    </row>
    <row r="420" spans="1:6" ht="16">
      <c r="A420" s="63" t="s">
        <v>18</v>
      </c>
      <c r="B420" s="29">
        <v>69</v>
      </c>
      <c r="C420" s="63" t="s">
        <v>18</v>
      </c>
      <c r="D420" s="29">
        <v>77</v>
      </c>
      <c r="E420" s="63" t="s">
        <v>7</v>
      </c>
      <c r="F420" s="29">
        <v>60</v>
      </c>
    </row>
    <row r="421" spans="1:6" ht="16">
      <c r="A421" s="63" t="s">
        <v>7</v>
      </c>
      <c r="B421" s="29">
        <v>56</v>
      </c>
      <c r="C421" s="63" t="s">
        <v>18</v>
      </c>
      <c r="D421" s="29">
        <v>64</v>
      </c>
      <c r="E421" s="63" t="s">
        <v>7</v>
      </c>
      <c r="F421" s="29">
        <v>36</v>
      </c>
    </row>
    <row r="422" spans="1:6" ht="16">
      <c r="A422" s="63" t="s">
        <v>18</v>
      </c>
      <c r="B422" s="29">
        <v>75</v>
      </c>
      <c r="C422" s="63" t="s">
        <v>18</v>
      </c>
      <c r="D422" s="29">
        <v>75</v>
      </c>
      <c r="E422" s="63" t="s">
        <v>7</v>
      </c>
      <c r="F422" s="29">
        <v>63</v>
      </c>
    </row>
    <row r="423" spans="1:6" ht="16">
      <c r="A423" s="63" t="s">
        <v>18</v>
      </c>
      <c r="B423" s="29">
        <v>73</v>
      </c>
      <c r="C423" s="63" t="s">
        <v>18</v>
      </c>
      <c r="D423" s="29">
        <v>79</v>
      </c>
      <c r="E423" s="63" t="s">
        <v>7</v>
      </c>
      <c r="F423" s="29">
        <v>54</v>
      </c>
    </row>
    <row r="424" spans="1:6" ht="16">
      <c r="A424" s="63" t="s">
        <v>7</v>
      </c>
      <c r="B424" s="29">
        <v>62</v>
      </c>
      <c r="C424" s="63" t="s">
        <v>18</v>
      </c>
      <c r="D424" s="29">
        <v>59</v>
      </c>
      <c r="E424" s="63" t="s">
        <v>7</v>
      </c>
      <c r="F424" s="29">
        <v>61</v>
      </c>
    </row>
    <row r="425" spans="1:6" ht="16">
      <c r="A425" s="63" t="s">
        <v>7</v>
      </c>
      <c r="B425" s="29">
        <v>63</v>
      </c>
      <c r="C425" s="63" t="s">
        <v>18</v>
      </c>
      <c r="D425" s="29">
        <v>66</v>
      </c>
      <c r="E425" s="63" t="s">
        <v>7</v>
      </c>
      <c r="F425" s="29">
        <v>61</v>
      </c>
    </row>
    <row r="426" spans="1:6" ht="16">
      <c r="A426" s="63" t="s">
        <v>7</v>
      </c>
      <c r="B426" s="29">
        <v>57</v>
      </c>
      <c r="C426" s="63" t="s">
        <v>18</v>
      </c>
      <c r="D426" s="29">
        <v>54</v>
      </c>
      <c r="E426" s="63" t="s">
        <v>7</v>
      </c>
      <c r="F426" s="29">
        <v>67</v>
      </c>
    </row>
    <row r="427" spans="1:6" ht="16">
      <c r="A427" s="63" t="s">
        <v>7</v>
      </c>
      <c r="B427" s="29">
        <v>50</v>
      </c>
      <c r="C427" s="63" t="s">
        <v>18</v>
      </c>
      <c r="D427" s="29">
        <v>40</v>
      </c>
      <c r="E427" s="63" t="s">
        <v>7</v>
      </c>
      <c r="F427" s="29">
        <v>66</v>
      </c>
    </row>
    <row r="428" spans="1:6" ht="16">
      <c r="A428" s="63" t="s">
        <v>7</v>
      </c>
      <c r="B428" s="29">
        <v>51</v>
      </c>
      <c r="C428" s="63" t="s">
        <v>18</v>
      </c>
      <c r="D428" s="29">
        <v>62</v>
      </c>
      <c r="E428" s="63" t="s">
        <v>7</v>
      </c>
      <c r="F428" s="29">
        <v>54</v>
      </c>
    </row>
    <row r="429" spans="1:6" ht="16">
      <c r="A429" s="63" t="s">
        <v>18</v>
      </c>
      <c r="B429" s="29">
        <v>39</v>
      </c>
      <c r="C429" s="63" t="s">
        <v>18</v>
      </c>
      <c r="D429" s="29">
        <v>67</v>
      </c>
      <c r="E429" s="63" t="s">
        <v>7</v>
      </c>
      <c r="F429" s="29">
        <v>56</v>
      </c>
    </row>
    <row r="430" spans="1:6" ht="16">
      <c r="A430" s="63" t="s">
        <v>7</v>
      </c>
      <c r="B430" s="29">
        <v>69</v>
      </c>
      <c r="C430" s="63" t="s">
        <v>18</v>
      </c>
      <c r="D430" s="29">
        <v>68</v>
      </c>
      <c r="E430" s="63" t="s">
        <v>7</v>
      </c>
      <c r="F430" s="29">
        <v>53</v>
      </c>
    </row>
    <row r="431" spans="1:6" ht="16">
      <c r="A431" s="63" t="s">
        <v>18</v>
      </c>
      <c r="B431" s="29">
        <v>62</v>
      </c>
      <c r="C431" s="63" t="s">
        <v>18</v>
      </c>
      <c r="D431" s="29">
        <v>49</v>
      </c>
      <c r="E431" s="63" t="s">
        <v>7</v>
      </c>
      <c r="F431" s="29">
        <v>66</v>
      </c>
    </row>
    <row r="432" spans="1:6" ht="16">
      <c r="A432" s="63" t="s">
        <v>18</v>
      </c>
      <c r="B432" s="29">
        <v>47</v>
      </c>
      <c r="C432" s="63" t="s">
        <v>18</v>
      </c>
      <c r="D432" s="29">
        <v>37</v>
      </c>
      <c r="E432" s="63" t="s">
        <v>7</v>
      </c>
      <c r="F432" s="29">
        <v>47</v>
      </c>
    </row>
    <row r="433" spans="1:6" ht="16">
      <c r="A433" s="63" t="s">
        <v>18</v>
      </c>
      <c r="B433" s="29">
        <v>67</v>
      </c>
      <c r="C433" s="63" t="s">
        <v>18</v>
      </c>
      <c r="D433" s="29">
        <v>54</v>
      </c>
      <c r="E433" s="63" t="s">
        <v>7</v>
      </c>
      <c r="F433" s="29">
        <v>51</v>
      </c>
    </row>
    <row r="434" spans="1:6" ht="16">
      <c r="A434" s="63" t="s">
        <v>18</v>
      </c>
      <c r="B434" s="29">
        <v>100</v>
      </c>
      <c r="C434" s="63" t="s">
        <v>18</v>
      </c>
      <c r="D434" s="29">
        <v>50</v>
      </c>
      <c r="E434" s="63" t="s">
        <v>7</v>
      </c>
      <c r="F434" s="29">
        <v>75</v>
      </c>
    </row>
    <row r="435" spans="1:6" ht="16">
      <c r="A435" s="63" t="s">
        <v>18</v>
      </c>
      <c r="B435" s="29">
        <v>67</v>
      </c>
      <c r="C435" s="63" t="s">
        <v>18</v>
      </c>
      <c r="D435" s="29">
        <v>60</v>
      </c>
      <c r="E435" s="63" t="s">
        <v>7</v>
      </c>
      <c r="F435" s="29">
        <v>52</v>
      </c>
    </row>
    <row r="436" spans="1:6" ht="16">
      <c r="A436" s="63" t="s">
        <v>18</v>
      </c>
      <c r="B436" s="29">
        <v>69</v>
      </c>
      <c r="C436" s="63" t="s">
        <v>18</v>
      </c>
      <c r="D436" s="29">
        <v>61</v>
      </c>
      <c r="E436" s="63" t="s">
        <v>7</v>
      </c>
      <c r="F436" s="29">
        <v>47</v>
      </c>
    </row>
    <row r="437" spans="1:6" ht="16">
      <c r="A437" s="63" t="s">
        <v>7</v>
      </c>
      <c r="B437" s="29">
        <v>62</v>
      </c>
      <c r="C437" s="63" t="s">
        <v>18</v>
      </c>
      <c r="D437" s="29">
        <v>66</v>
      </c>
      <c r="E437" s="63" t="s">
        <v>7</v>
      </c>
      <c r="F437" s="29">
        <v>56</v>
      </c>
    </row>
    <row r="438" spans="1:6" ht="16">
      <c r="A438" s="63" t="s">
        <v>18</v>
      </c>
      <c r="B438" s="29">
        <v>61</v>
      </c>
      <c r="C438" s="63" t="s">
        <v>18</v>
      </c>
      <c r="D438" s="29">
        <v>75</v>
      </c>
      <c r="E438" s="63" t="s">
        <v>7</v>
      </c>
      <c r="F438" s="29">
        <v>68</v>
      </c>
    </row>
    <row r="439" spans="1:6" ht="16">
      <c r="A439" s="63" t="s">
        <v>7</v>
      </c>
      <c r="B439" s="29">
        <v>55</v>
      </c>
      <c r="C439" s="63" t="s">
        <v>18</v>
      </c>
      <c r="D439" s="29">
        <v>70</v>
      </c>
      <c r="E439" s="63" t="s">
        <v>7</v>
      </c>
      <c r="F439" s="29">
        <v>65</v>
      </c>
    </row>
    <row r="440" spans="1:6" ht="16">
      <c r="A440" s="63" t="s">
        <v>18</v>
      </c>
      <c r="B440" s="29">
        <v>63</v>
      </c>
      <c r="C440" s="63" t="s">
        <v>18</v>
      </c>
      <c r="D440" s="29">
        <v>49</v>
      </c>
      <c r="E440" s="63" t="s">
        <v>7</v>
      </c>
      <c r="F440" s="29">
        <v>41</v>
      </c>
    </row>
    <row r="441" spans="1:6" ht="16">
      <c r="A441" s="63" t="s">
        <v>7</v>
      </c>
      <c r="B441" s="29">
        <v>77</v>
      </c>
      <c r="C441" s="63" t="s">
        <v>18</v>
      </c>
      <c r="D441" s="29">
        <v>71</v>
      </c>
      <c r="E441" s="63" t="s">
        <v>7</v>
      </c>
      <c r="F441" s="29">
        <v>58</v>
      </c>
    </row>
    <row r="442" spans="1:6" ht="16">
      <c r="A442" s="63" t="s">
        <v>7</v>
      </c>
      <c r="B442" s="29">
        <v>69</v>
      </c>
      <c r="C442" s="63" t="s">
        <v>18</v>
      </c>
      <c r="D442" s="29">
        <v>61</v>
      </c>
      <c r="E442" s="63" t="s">
        <v>7</v>
      </c>
      <c r="F442" s="29">
        <v>64</v>
      </c>
    </row>
    <row r="443" spans="1:6" ht="16">
      <c r="A443" s="63" t="s">
        <v>18</v>
      </c>
      <c r="B443" s="29">
        <v>100</v>
      </c>
      <c r="C443" s="63" t="s">
        <v>18</v>
      </c>
      <c r="D443" s="29">
        <v>67</v>
      </c>
      <c r="E443" s="63" t="s">
        <v>7</v>
      </c>
      <c r="F443" s="29">
        <v>60</v>
      </c>
    </row>
    <row r="444" spans="1:6" ht="16">
      <c r="A444" s="63" t="s">
        <v>7</v>
      </c>
      <c r="B444" s="29">
        <v>79</v>
      </c>
      <c r="C444" s="63" t="s">
        <v>18</v>
      </c>
      <c r="D444" s="29">
        <v>59</v>
      </c>
      <c r="E444" s="63" t="s">
        <v>7</v>
      </c>
      <c r="F444" s="29">
        <v>71</v>
      </c>
    </row>
    <row r="445" spans="1:6" ht="16">
      <c r="A445" s="63" t="s">
        <v>7</v>
      </c>
      <c r="B445" s="29">
        <v>67</v>
      </c>
      <c r="C445" s="63" t="s">
        <v>18</v>
      </c>
      <c r="D445" s="29">
        <v>55</v>
      </c>
      <c r="E445" s="63" t="s">
        <v>7</v>
      </c>
      <c r="F445" s="29">
        <v>51</v>
      </c>
    </row>
    <row r="446" spans="1:6" ht="16">
      <c r="A446" s="63" t="s">
        <v>18</v>
      </c>
      <c r="B446" s="29">
        <v>68</v>
      </c>
      <c r="C446" s="63" t="s">
        <v>18</v>
      </c>
      <c r="D446" s="29">
        <v>67</v>
      </c>
      <c r="E446" s="63" t="s">
        <v>7</v>
      </c>
      <c r="F446" s="29">
        <v>61</v>
      </c>
    </row>
    <row r="447" spans="1:6" ht="16">
      <c r="A447" s="63" t="s">
        <v>7</v>
      </c>
      <c r="B447" s="29">
        <v>51</v>
      </c>
      <c r="C447" s="63" t="s">
        <v>18</v>
      </c>
      <c r="D447" s="29">
        <v>58</v>
      </c>
      <c r="E447" s="63" t="s">
        <v>7</v>
      </c>
      <c r="F447" s="29">
        <v>48</v>
      </c>
    </row>
    <row r="448" spans="1:6" ht="16">
      <c r="A448" s="63" t="s">
        <v>7</v>
      </c>
      <c r="B448" s="29">
        <v>44</v>
      </c>
      <c r="C448" s="63" t="s">
        <v>18</v>
      </c>
      <c r="D448" s="29">
        <v>51</v>
      </c>
      <c r="E448" s="63" t="s">
        <v>7</v>
      </c>
      <c r="F448" s="29">
        <v>51</v>
      </c>
    </row>
    <row r="449" spans="1:6" ht="16">
      <c r="A449" s="63" t="s">
        <v>7</v>
      </c>
      <c r="B449" s="29">
        <v>69</v>
      </c>
      <c r="C449" s="63" t="s">
        <v>18</v>
      </c>
      <c r="D449" s="29">
        <v>55</v>
      </c>
      <c r="E449" s="63" t="s">
        <v>7</v>
      </c>
      <c r="F449" s="29">
        <v>57</v>
      </c>
    </row>
    <row r="450" spans="1:6" ht="16">
      <c r="A450" s="63" t="s">
        <v>7</v>
      </c>
      <c r="B450" s="29">
        <v>59</v>
      </c>
      <c r="C450" s="63" t="s">
        <v>18</v>
      </c>
      <c r="D450" s="29">
        <v>79</v>
      </c>
      <c r="E450" s="63" t="s">
        <v>7</v>
      </c>
      <c r="F450" s="29">
        <v>42</v>
      </c>
    </row>
    <row r="451" spans="1:6" ht="16">
      <c r="A451" s="63" t="s">
        <v>18</v>
      </c>
      <c r="B451" s="29">
        <v>61</v>
      </c>
      <c r="C451" s="63" t="s">
        <v>18</v>
      </c>
      <c r="D451" s="29">
        <v>46</v>
      </c>
      <c r="E451" s="63" t="s">
        <v>7</v>
      </c>
      <c r="F451" s="29">
        <v>61</v>
      </c>
    </row>
    <row r="452" spans="1:6" ht="16">
      <c r="A452" s="63" t="s">
        <v>7</v>
      </c>
      <c r="B452" s="29">
        <v>50</v>
      </c>
      <c r="C452" s="63" t="s">
        <v>18</v>
      </c>
      <c r="D452" s="29">
        <v>60</v>
      </c>
      <c r="E452" s="63" t="s">
        <v>7</v>
      </c>
      <c r="F452" s="29">
        <v>68</v>
      </c>
    </row>
    <row r="453" spans="1:6" ht="16">
      <c r="A453" s="63" t="s">
        <v>7</v>
      </c>
      <c r="B453" s="29">
        <v>53</v>
      </c>
      <c r="C453" s="63" t="s">
        <v>18</v>
      </c>
      <c r="D453" s="29">
        <v>74</v>
      </c>
      <c r="E453" s="63" t="s">
        <v>7</v>
      </c>
      <c r="F453" s="29">
        <v>73</v>
      </c>
    </row>
    <row r="454" spans="1:6" ht="16">
      <c r="A454" s="63" t="s">
        <v>7</v>
      </c>
      <c r="B454" s="29">
        <v>49</v>
      </c>
      <c r="C454" s="63" t="s">
        <v>18</v>
      </c>
      <c r="D454" s="29">
        <v>64</v>
      </c>
      <c r="E454" s="63" t="s">
        <v>7</v>
      </c>
      <c r="F454" s="29">
        <v>47</v>
      </c>
    </row>
    <row r="455" spans="1:6" ht="16">
      <c r="A455" s="63" t="s">
        <v>18</v>
      </c>
      <c r="B455" s="29">
        <v>70</v>
      </c>
      <c r="C455" s="63" t="s">
        <v>18</v>
      </c>
      <c r="D455" s="29">
        <v>44</v>
      </c>
      <c r="E455" s="63" t="s">
        <v>7</v>
      </c>
      <c r="F455" s="29">
        <v>49</v>
      </c>
    </row>
    <row r="456" spans="1:6" ht="16">
      <c r="A456" s="63" t="s">
        <v>18</v>
      </c>
      <c r="B456" s="29">
        <v>61</v>
      </c>
      <c r="C456" s="63" t="s">
        <v>18</v>
      </c>
      <c r="D456" s="29">
        <v>66</v>
      </c>
      <c r="E456" s="63" t="s">
        <v>7</v>
      </c>
      <c r="F456" s="29">
        <v>49</v>
      </c>
    </row>
    <row r="457" spans="1:6" ht="16">
      <c r="A457" s="63" t="s">
        <v>18</v>
      </c>
      <c r="B457" s="29">
        <v>40</v>
      </c>
      <c r="C457" s="63" t="s">
        <v>18</v>
      </c>
      <c r="D457" s="29">
        <v>48</v>
      </c>
      <c r="E457" s="63" t="s">
        <v>7</v>
      </c>
      <c r="F457" s="29">
        <v>63</v>
      </c>
    </row>
    <row r="458" spans="1:6" ht="16">
      <c r="A458" s="63" t="s">
        <v>18</v>
      </c>
      <c r="B458" s="29">
        <v>73</v>
      </c>
      <c r="C458" s="63" t="s">
        <v>18</v>
      </c>
      <c r="D458" s="29">
        <v>52</v>
      </c>
      <c r="E458" s="63" t="s">
        <v>7</v>
      </c>
      <c r="F458" s="29">
        <v>26</v>
      </c>
    </row>
    <row r="459" spans="1:6" ht="16">
      <c r="A459" s="63" t="s">
        <v>18</v>
      </c>
      <c r="B459" s="29">
        <v>45</v>
      </c>
      <c r="C459" s="63" t="s">
        <v>18</v>
      </c>
      <c r="D459" s="29">
        <v>54</v>
      </c>
      <c r="E459" s="63" t="s">
        <v>7</v>
      </c>
      <c r="F459" s="29">
        <v>57</v>
      </c>
    </row>
    <row r="460" spans="1:6" ht="16">
      <c r="A460" s="63" t="s">
        <v>7</v>
      </c>
      <c r="B460" s="29">
        <v>72</v>
      </c>
      <c r="C460" s="63" t="s">
        <v>18</v>
      </c>
      <c r="D460" s="29">
        <v>72</v>
      </c>
      <c r="E460" s="63" t="s">
        <v>7</v>
      </c>
      <c r="F460" s="29">
        <v>58</v>
      </c>
    </row>
    <row r="461" spans="1:6" ht="16">
      <c r="A461" s="63" t="s">
        <v>18</v>
      </c>
      <c r="B461" s="29">
        <v>62</v>
      </c>
      <c r="C461" s="63" t="s">
        <v>18</v>
      </c>
      <c r="D461" s="29">
        <v>69</v>
      </c>
      <c r="E461" s="63" t="s">
        <v>7</v>
      </c>
      <c r="F461" s="29">
        <v>45</v>
      </c>
    </row>
    <row r="462" spans="1:6" ht="16">
      <c r="A462" s="63" t="s">
        <v>18</v>
      </c>
      <c r="B462" s="29">
        <v>50</v>
      </c>
      <c r="C462" s="63" t="s">
        <v>18</v>
      </c>
      <c r="D462" s="29">
        <v>59</v>
      </c>
      <c r="E462" s="63" t="s">
        <v>7</v>
      </c>
      <c r="F462" s="29">
        <v>58</v>
      </c>
    </row>
    <row r="463" spans="1:6" ht="16">
      <c r="A463" s="63" t="s">
        <v>18</v>
      </c>
      <c r="B463" s="29">
        <v>56</v>
      </c>
      <c r="C463" s="63" t="s">
        <v>18</v>
      </c>
      <c r="D463" s="29">
        <v>59</v>
      </c>
      <c r="E463" s="63" t="s">
        <v>7</v>
      </c>
      <c r="F463" s="29">
        <v>39</v>
      </c>
    </row>
    <row r="464" spans="1:6" ht="16">
      <c r="A464" s="63" t="s">
        <v>18</v>
      </c>
      <c r="B464" s="29">
        <v>71</v>
      </c>
      <c r="C464" s="63" t="s">
        <v>18</v>
      </c>
      <c r="D464" s="29">
        <v>68</v>
      </c>
      <c r="E464" s="63" t="s">
        <v>7</v>
      </c>
      <c r="F464" s="29">
        <v>72</v>
      </c>
    </row>
    <row r="465" spans="1:6" ht="16">
      <c r="A465" s="63" t="s">
        <v>18</v>
      </c>
      <c r="B465" s="29">
        <v>56</v>
      </c>
      <c r="C465" s="63" t="s">
        <v>18</v>
      </c>
      <c r="D465" s="29">
        <v>69</v>
      </c>
      <c r="E465" s="63" t="s">
        <v>7</v>
      </c>
      <c r="F465" s="29">
        <v>68</v>
      </c>
    </row>
    <row r="466" spans="1:6" ht="16">
      <c r="A466" s="63" t="s">
        <v>18</v>
      </c>
      <c r="B466" s="29">
        <v>51</v>
      </c>
      <c r="C466" s="63" t="s">
        <v>18</v>
      </c>
      <c r="D466" s="29">
        <v>61</v>
      </c>
      <c r="E466" s="63" t="s">
        <v>7</v>
      </c>
      <c r="F466" s="29">
        <v>56</v>
      </c>
    </row>
    <row r="467" spans="1:6" ht="16">
      <c r="A467" s="63" t="s">
        <v>7</v>
      </c>
      <c r="B467" s="29">
        <v>50</v>
      </c>
      <c r="C467" s="63" t="s">
        <v>18</v>
      </c>
      <c r="D467" s="29">
        <v>61</v>
      </c>
      <c r="E467" s="63" t="s">
        <v>7</v>
      </c>
      <c r="F467" s="29">
        <v>56</v>
      </c>
    </row>
    <row r="468" spans="1:6" ht="16">
      <c r="A468" s="63" t="s">
        <v>7</v>
      </c>
      <c r="B468" s="29">
        <v>67</v>
      </c>
      <c r="C468" s="63" t="s">
        <v>18</v>
      </c>
      <c r="D468" s="29">
        <v>61</v>
      </c>
      <c r="E468" s="63" t="s">
        <v>7</v>
      </c>
      <c r="F468" s="29">
        <v>100</v>
      </c>
    </row>
    <row r="469" spans="1:6" ht="16">
      <c r="A469" s="63" t="s">
        <v>18</v>
      </c>
      <c r="B469" s="29">
        <v>100</v>
      </c>
      <c r="C469" s="63" t="s">
        <v>18</v>
      </c>
      <c r="D469" s="29">
        <v>63</v>
      </c>
      <c r="E469" s="63" t="s">
        <v>7</v>
      </c>
      <c r="F469" s="29">
        <v>51</v>
      </c>
    </row>
    <row r="470" spans="1:6" ht="16">
      <c r="A470" s="63" t="s">
        <v>18</v>
      </c>
      <c r="B470" s="29">
        <v>57</v>
      </c>
      <c r="C470" s="63" t="s">
        <v>18</v>
      </c>
      <c r="D470" s="29">
        <v>64</v>
      </c>
      <c r="E470" s="63" t="s">
        <v>7</v>
      </c>
      <c r="F470" s="29">
        <v>58</v>
      </c>
    </row>
    <row r="471" spans="1:6" ht="16">
      <c r="A471" s="63" t="s">
        <v>7</v>
      </c>
      <c r="B471" s="29">
        <v>75</v>
      </c>
      <c r="C471" s="63" t="s">
        <v>18</v>
      </c>
      <c r="D471" s="29">
        <v>66</v>
      </c>
      <c r="E471" s="63" t="s">
        <v>7</v>
      </c>
      <c r="F471" s="29">
        <v>39</v>
      </c>
    </row>
    <row r="472" spans="1:6" ht="16">
      <c r="A472" s="63" t="s">
        <v>18</v>
      </c>
      <c r="B472" s="29">
        <v>43</v>
      </c>
      <c r="C472" s="63" t="s">
        <v>18</v>
      </c>
      <c r="D472" s="29">
        <v>70</v>
      </c>
      <c r="E472" s="63" t="s">
        <v>7</v>
      </c>
      <c r="F472" s="29">
        <v>55</v>
      </c>
    </row>
    <row r="473" spans="1:6" ht="16">
      <c r="A473" s="63" t="s">
        <v>7</v>
      </c>
      <c r="B473" s="29">
        <v>68</v>
      </c>
      <c r="C473" s="63" t="s">
        <v>18</v>
      </c>
      <c r="D473" s="29">
        <v>62</v>
      </c>
      <c r="E473" s="63" t="s">
        <v>7</v>
      </c>
      <c r="F473" s="29">
        <v>62</v>
      </c>
    </row>
    <row r="474" spans="1:6" ht="16">
      <c r="A474" s="63" t="s">
        <v>18</v>
      </c>
      <c r="B474" s="29">
        <v>54</v>
      </c>
      <c r="C474" s="63" t="s">
        <v>18</v>
      </c>
      <c r="D474" s="29">
        <v>63</v>
      </c>
      <c r="E474" s="63" t="s">
        <v>7</v>
      </c>
      <c r="F474" s="29">
        <v>51</v>
      </c>
    </row>
    <row r="475" spans="1:6" ht="16">
      <c r="A475" s="63" t="s">
        <v>18</v>
      </c>
      <c r="B475" s="29">
        <v>68</v>
      </c>
      <c r="C475" s="63" t="s">
        <v>18</v>
      </c>
      <c r="D475" s="29">
        <v>58</v>
      </c>
      <c r="E475" s="63" t="s">
        <v>7</v>
      </c>
      <c r="F475" s="29">
        <v>50</v>
      </c>
    </row>
    <row r="476" spans="1:6" ht="16">
      <c r="A476" s="63" t="s">
        <v>7</v>
      </c>
      <c r="B476" s="29">
        <v>41</v>
      </c>
      <c r="C476" s="63" t="s">
        <v>18</v>
      </c>
      <c r="D476" s="29">
        <v>59</v>
      </c>
      <c r="E476" s="63" t="s">
        <v>7</v>
      </c>
      <c r="F476" s="29">
        <v>47</v>
      </c>
    </row>
    <row r="477" spans="1:6" ht="16">
      <c r="A477" s="63" t="s">
        <v>18</v>
      </c>
      <c r="B477" s="29">
        <v>59</v>
      </c>
      <c r="C477" s="63" t="s">
        <v>18</v>
      </c>
      <c r="D477" s="29">
        <v>53</v>
      </c>
      <c r="E477" s="63" t="s">
        <v>7</v>
      </c>
      <c r="F477" s="29">
        <v>61</v>
      </c>
    </row>
    <row r="478" spans="1:6" ht="16">
      <c r="A478" s="63" t="s">
        <v>18</v>
      </c>
      <c r="B478" s="29">
        <v>51</v>
      </c>
      <c r="C478" s="63" t="s">
        <v>18</v>
      </c>
      <c r="D478" s="29">
        <v>65</v>
      </c>
      <c r="E478" s="63" t="s">
        <v>7</v>
      </c>
      <c r="F478" s="29">
        <v>54</v>
      </c>
    </row>
    <row r="479" spans="1:6" ht="16">
      <c r="A479" s="63" t="s">
        <v>7</v>
      </c>
      <c r="B479" s="29">
        <v>62</v>
      </c>
      <c r="C479" s="63" t="s">
        <v>18</v>
      </c>
      <c r="D479" s="29">
        <v>67</v>
      </c>
      <c r="E479" s="63" t="s">
        <v>7</v>
      </c>
      <c r="F479" s="29">
        <v>62</v>
      </c>
    </row>
    <row r="480" spans="1:6" ht="16">
      <c r="A480" s="63" t="s">
        <v>18</v>
      </c>
      <c r="B480" s="29">
        <v>78</v>
      </c>
      <c r="C480" s="63" t="s">
        <v>18</v>
      </c>
      <c r="D480" s="29">
        <v>72</v>
      </c>
      <c r="E480" s="63" t="s">
        <v>7</v>
      </c>
      <c r="F480" s="29">
        <v>43</v>
      </c>
    </row>
    <row r="481" spans="1:6" ht="16">
      <c r="A481" s="63" t="s">
        <v>18</v>
      </c>
      <c r="B481" s="29">
        <v>49</v>
      </c>
      <c r="C481" s="63" t="s">
        <v>18</v>
      </c>
      <c r="D481" s="29">
        <v>55</v>
      </c>
      <c r="E481" s="63" t="s">
        <v>7</v>
      </c>
      <c r="F481" s="29">
        <v>54</v>
      </c>
    </row>
    <row r="482" spans="1:6" ht="16">
      <c r="A482" s="63" t="s">
        <v>7</v>
      </c>
      <c r="B482" s="29">
        <v>54</v>
      </c>
      <c r="C482" s="66" t="s">
        <v>18</v>
      </c>
      <c r="D482" s="67">
        <v>45</v>
      </c>
      <c r="E482" s="63" t="s">
        <v>7</v>
      </c>
      <c r="F482" s="29">
        <v>57</v>
      </c>
    </row>
    <row r="483" spans="1:6" ht="16">
      <c r="A483" s="63" t="s">
        <v>7</v>
      </c>
      <c r="B483" s="29">
        <v>64</v>
      </c>
      <c r="E483" s="63" t="s">
        <v>7</v>
      </c>
      <c r="F483" s="29">
        <v>66</v>
      </c>
    </row>
    <row r="484" spans="1:6" ht="16">
      <c r="A484" s="63" t="s">
        <v>18</v>
      </c>
      <c r="B484" s="29">
        <v>59</v>
      </c>
      <c r="E484" s="63" t="s">
        <v>7</v>
      </c>
      <c r="F484" s="29">
        <v>62</v>
      </c>
    </row>
    <row r="485" spans="1:6" ht="16">
      <c r="A485" s="63" t="s">
        <v>7</v>
      </c>
      <c r="B485" s="29">
        <v>71</v>
      </c>
      <c r="E485" s="63" t="s">
        <v>7</v>
      </c>
      <c r="F485" s="29">
        <v>60</v>
      </c>
    </row>
    <row r="486" spans="1:6" ht="16">
      <c r="A486" s="63" t="s">
        <v>18</v>
      </c>
      <c r="B486" s="29">
        <v>62</v>
      </c>
      <c r="E486" s="63" t="s">
        <v>7</v>
      </c>
      <c r="F486" s="29">
        <v>55</v>
      </c>
    </row>
    <row r="487" spans="1:6" ht="16">
      <c r="A487" s="63" t="s">
        <v>7</v>
      </c>
      <c r="B487" s="29">
        <v>73</v>
      </c>
      <c r="E487" s="63" t="s">
        <v>7</v>
      </c>
      <c r="F487" s="29">
        <v>71</v>
      </c>
    </row>
    <row r="488" spans="1:6" ht="16">
      <c r="A488" s="63" t="s">
        <v>18</v>
      </c>
      <c r="B488" s="29">
        <v>60</v>
      </c>
      <c r="E488" s="63" t="s">
        <v>7</v>
      </c>
      <c r="F488" s="29">
        <v>59</v>
      </c>
    </row>
    <row r="489" spans="1:6" ht="16">
      <c r="A489" s="63" t="s">
        <v>18</v>
      </c>
      <c r="B489" s="29">
        <v>51</v>
      </c>
      <c r="E489" s="63" t="s">
        <v>7</v>
      </c>
      <c r="F489" s="29">
        <v>59</v>
      </c>
    </row>
    <row r="490" spans="1:6" ht="16">
      <c r="A490" s="63" t="s">
        <v>18</v>
      </c>
      <c r="B490" s="29">
        <v>56</v>
      </c>
      <c r="E490" s="63" t="s">
        <v>7</v>
      </c>
      <c r="F490" s="29">
        <v>55</v>
      </c>
    </row>
    <row r="491" spans="1:6" ht="16">
      <c r="A491" s="63" t="s">
        <v>18</v>
      </c>
      <c r="B491" s="29">
        <v>55</v>
      </c>
      <c r="E491" s="63" t="s">
        <v>7</v>
      </c>
      <c r="F491" s="29">
        <v>59</v>
      </c>
    </row>
    <row r="492" spans="1:6" ht="16">
      <c r="A492" s="63" t="s">
        <v>18</v>
      </c>
      <c r="B492" s="29">
        <v>64</v>
      </c>
      <c r="E492" s="63" t="s">
        <v>7</v>
      </c>
      <c r="F492" s="29">
        <v>75</v>
      </c>
    </row>
    <row r="493" spans="1:6" ht="16">
      <c r="A493" s="63" t="s">
        <v>7</v>
      </c>
      <c r="B493" s="29">
        <v>56</v>
      </c>
      <c r="E493" s="63" t="s">
        <v>7</v>
      </c>
      <c r="F493" s="29">
        <v>57</v>
      </c>
    </row>
    <row r="494" spans="1:6" ht="16">
      <c r="A494" s="63" t="s">
        <v>7</v>
      </c>
      <c r="B494" s="29">
        <v>71</v>
      </c>
      <c r="E494" s="63" t="s">
        <v>7</v>
      </c>
      <c r="F494" s="29">
        <v>42</v>
      </c>
    </row>
    <row r="495" spans="1:6" ht="16">
      <c r="A495" s="63" t="s">
        <v>7</v>
      </c>
      <c r="B495" s="29">
        <v>54</v>
      </c>
      <c r="E495" s="63" t="s">
        <v>7</v>
      </c>
      <c r="F495" s="29">
        <v>68</v>
      </c>
    </row>
    <row r="496" spans="1:6" ht="16">
      <c r="A496" s="63" t="s">
        <v>7</v>
      </c>
      <c r="B496" s="29">
        <v>48</v>
      </c>
      <c r="E496" s="63" t="s">
        <v>7</v>
      </c>
      <c r="F496" s="29">
        <v>57</v>
      </c>
    </row>
    <row r="497" spans="1:6" ht="16">
      <c r="A497" s="63" t="s">
        <v>18</v>
      </c>
      <c r="B497" s="29">
        <v>67</v>
      </c>
      <c r="E497" s="63" t="s">
        <v>7</v>
      </c>
      <c r="F497" s="29">
        <v>58</v>
      </c>
    </row>
    <row r="498" spans="1:6" ht="16">
      <c r="A498" s="63" t="s">
        <v>18</v>
      </c>
      <c r="B498" s="29">
        <v>62</v>
      </c>
      <c r="E498" s="63" t="s">
        <v>7</v>
      </c>
      <c r="F498" s="29">
        <v>67</v>
      </c>
    </row>
    <row r="499" spans="1:6" ht="16">
      <c r="A499" s="63" t="s">
        <v>7</v>
      </c>
      <c r="B499" s="29">
        <v>66</v>
      </c>
      <c r="E499" s="63" t="s">
        <v>7</v>
      </c>
      <c r="F499" s="29">
        <v>64</v>
      </c>
    </row>
    <row r="500" spans="1:6" ht="16">
      <c r="A500" s="63" t="s">
        <v>18</v>
      </c>
      <c r="B500" s="29">
        <v>40</v>
      </c>
      <c r="E500" s="63" t="s">
        <v>7</v>
      </c>
      <c r="F500" s="29">
        <v>62</v>
      </c>
    </row>
    <row r="501" spans="1:6" ht="16">
      <c r="A501" s="63" t="s">
        <v>18</v>
      </c>
      <c r="B501" s="29">
        <v>71</v>
      </c>
      <c r="E501" s="63" t="s">
        <v>7</v>
      </c>
      <c r="F501" s="29">
        <v>64</v>
      </c>
    </row>
    <row r="502" spans="1:6" ht="16">
      <c r="A502" s="63" t="s">
        <v>18</v>
      </c>
      <c r="B502" s="29">
        <v>59</v>
      </c>
      <c r="E502" s="63" t="s">
        <v>7</v>
      </c>
      <c r="F502" s="29">
        <v>59</v>
      </c>
    </row>
    <row r="503" spans="1:6" ht="16">
      <c r="A503" s="63" t="s">
        <v>7</v>
      </c>
      <c r="B503" s="29">
        <v>57</v>
      </c>
      <c r="E503" s="63" t="s">
        <v>7</v>
      </c>
      <c r="F503" s="29">
        <v>64</v>
      </c>
    </row>
    <row r="504" spans="1:6" ht="16">
      <c r="A504" s="63" t="s">
        <v>18</v>
      </c>
      <c r="B504" s="29">
        <v>59</v>
      </c>
      <c r="E504" s="63" t="s">
        <v>7</v>
      </c>
      <c r="F504" s="29">
        <v>66</v>
      </c>
    </row>
    <row r="505" spans="1:6" ht="16">
      <c r="A505" s="63" t="s">
        <v>7</v>
      </c>
      <c r="B505" s="29">
        <v>68</v>
      </c>
      <c r="E505" s="63" t="s">
        <v>7</v>
      </c>
      <c r="F505" s="29">
        <v>65</v>
      </c>
    </row>
    <row r="506" spans="1:6" ht="16">
      <c r="A506" s="63" t="s">
        <v>7</v>
      </c>
      <c r="B506" s="29">
        <v>60</v>
      </c>
      <c r="E506" s="63" t="s">
        <v>7</v>
      </c>
      <c r="F506" s="29">
        <v>60</v>
      </c>
    </row>
    <row r="507" spans="1:6" ht="16">
      <c r="A507" s="63" t="s">
        <v>18</v>
      </c>
      <c r="B507" s="29">
        <v>42</v>
      </c>
      <c r="E507" s="63" t="s">
        <v>7</v>
      </c>
      <c r="F507" s="29">
        <v>79</v>
      </c>
    </row>
    <row r="508" spans="1:6" ht="16">
      <c r="A508" s="63" t="s">
        <v>18</v>
      </c>
      <c r="B508" s="29">
        <v>49</v>
      </c>
      <c r="E508" s="63" t="s">
        <v>7</v>
      </c>
      <c r="F508" s="29">
        <v>63</v>
      </c>
    </row>
    <row r="509" spans="1:6" ht="16">
      <c r="A509" s="63" t="s">
        <v>7</v>
      </c>
      <c r="B509" s="29">
        <v>67</v>
      </c>
      <c r="E509" s="63" t="s">
        <v>7</v>
      </c>
      <c r="F509" s="29">
        <v>44</v>
      </c>
    </row>
    <row r="510" spans="1:6" ht="16">
      <c r="A510" s="63" t="s">
        <v>18</v>
      </c>
      <c r="B510" s="29">
        <v>60</v>
      </c>
      <c r="E510" s="63" t="s">
        <v>7</v>
      </c>
      <c r="F510" s="29">
        <v>48</v>
      </c>
    </row>
    <row r="511" spans="1:6" ht="16">
      <c r="A511" s="63" t="s">
        <v>18</v>
      </c>
      <c r="B511" s="29">
        <v>50</v>
      </c>
      <c r="E511" s="63" t="s">
        <v>7</v>
      </c>
      <c r="F511" s="29">
        <v>38</v>
      </c>
    </row>
    <row r="512" spans="1:6" ht="16">
      <c r="A512" s="63" t="s">
        <v>7</v>
      </c>
      <c r="B512" s="29">
        <v>58</v>
      </c>
      <c r="E512" s="63" t="s">
        <v>7</v>
      </c>
      <c r="F512" s="29">
        <v>73</v>
      </c>
    </row>
    <row r="513" spans="1:6" ht="16">
      <c r="A513" s="63" t="s">
        <v>18</v>
      </c>
      <c r="B513" s="29">
        <v>78</v>
      </c>
      <c r="E513" s="63" t="s">
        <v>7</v>
      </c>
      <c r="F513" s="29">
        <v>45</v>
      </c>
    </row>
    <row r="514" spans="1:6" ht="16">
      <c r="A514" s="63" t="s">
        <v>7</v>
      </c>
      <c r="B514" s="29">
        <v>48</v>
      </c>
      <c r="E514" s="63" t="s">
        <v>7</v>
      </c>
      <c r="F514" s="29">
        <v>63</v>
      </c>
    </row>
    <row r="515" spans="1:6" ht="16">
      <c r="A515" s="63" t="s">
        <v>18</v>
      </c>
      <c r="B515" s="29">
        <v>75</v>
      </c>
      <c r="E515" s="63" t="s">
        <v>7</v>
      </c>
      <c r="F515" s="29">
        <v>72</v>
      </c>
    </row>
    <row r="516" spans="1:6" ht="16">
      <c r="A516" s="63" t="s">
        <v>7</v>
      </c>
      <c r="B516" s="29">
        <v>75</v>
      </c>
      <c r="E516" s="63" t="s">
        <v>7</v>
      </c>
      <c r="F516" s="29">
        <v>53</v>
      </c>
    </row>
    <row r="517" spans="1:6" ht="16">
      <c r="A517" s="63" t="s">
        <v>18</v>
      </c>
      <c r="B517" s="29">
        <v>60</v>
      </c>
      <c r="E517" s="63" t="s">
        <v>7</v>
      </c>
      <c r="F517" s="29">
        <v>54</v>
      </c>
    </row>
    <row r="518" spans="1:6" ht="16">
      <c r="A518" s="63" t="s">
        <v>7</v>
      </c>
      <c r="B518" s="29">
        <v>41</v>
      </c>
      <c r="E518" s="63" t="s">
        <v>7</v>
      </c>
      <c r="F518" s="29">
        <v>60</v>
      </c>
    </row>
    <row r="519" spans="1:6" ht="16">
      <c r="A519" s="63" t="s">
        <v>18</v>
      </c>
      <c r="B519" s="29">
        <v>54</v>
      </c>
      <c r="E519" s="63" t="s">
        <v>7</v>
      </c>
      <c r="F519" s="29">
        <v>65</v>
      </c>
    </row>
    <row r="520" spans="1:6" ht="16">
      <c r="A520" s="63" t="s">
        <v>7</v>
      </c>
      <c r="B520" s="29">
        <v>63</v>
      </c>
      <c r="E520" s="63" t="s">
        <v>7</v>
      </c>
      <c r="F520" s="29">
        <v>68</v>
      </c>
    </row>
    <row r="521" spans="1:6" ht="16">
      <c r="A521" s="63" t="s">
        <v>18</v>
      </c>
      <c r="B521" s="29">
        <v>48</v>
      </c>
    </row>
    <row r="522" spans="1:6" ht="16">
      <c r="A522" s="63" t="s">
        <v>18</v>
      </c>
      <c r="B522" s="29">
        <v>58</v>
      </c>
    </row>
    <row r="523" spans="1:6" ht="16">
      <c r="A523" s="63" t="s">
        <v>18</v>
      </c>
      <c r="B523" s="29">
        <v>57</v>
      </c>
    </row>
    <row r="524" spans="1:6" ht="16">
      <c r="A524" s="63" t="s">
        <v>18</v>
      </c>
      <c r="B524" s="29">
        <v>100</v>
      </c>
    </row>
    <row r="525" spans="1:6" ht="16">
      <c r="A525" s="63" t="s">
        <v>7</v>
      </c>
      <c r="B525" s="29">
        <v>75</v>
      </c>
    </row>
    <row r="526" spans="1:6" ht="16">
      <c r="A526" s="63" t="s">
        <v>18</v>
      </c>
      <c r="B526" s="29">
        <v>62</v>
      </c>
    </row>
    <row r="527" spans="1:6" ht="16">
      <c r="A527" s="63" t="s">
        <v>18</v>
      </c>
      <c r="B527" s="29">
        <v>65</v>
      </c>
    </row>
    <row r="528" spans="1:6" ht="16">
      <c r="A528" s="63" t="s">
        <v>7</v>
      </c>
      <c r="B528" s="29">
        <v>57</v>
      </c>
    </row>
    <row r="529" spans="1:2" ht="16">
      <c r="A529" s="63" t="s">
        <v>7</v>
      </c>
      <c r="B529" s="29">
        <v>55</v>
      </c>
    </row>
    <row r="530" spans="1:2" ht="16">
      <c r="A530" s="63" t="s">
        <v>7</v>
      </c>
      <c r="B530" s="29">
        <v>61</v>
      </c>
    </row>
    <row r="531" spans="1:2" ht="16">
      <c r="A531" s="63" t="s">
        <v>18</v>
      </c>
      <c r="B531" s="29">
        <v>44</v>
      </c>
    </row>
    <row r="532" spans="1:2" ht="16">
      <c r="A532" s="63" t="s">
        <v>18</v>
      </c>
      <c r="B532" s="29">
        <v>61</v>
      </c>
    </row>
    <row r="533" spans="1:2" ht="16">
      <c r="A533" s="63" t="s">
        <v>7</v>
      </c>
      <c r="B533" s="29">
        <v>50</v>
      </c>
    </row>
    <row r="534" spans="1:2" ht="16">
      <c r="A534" s="63" t="s">
        <v>18</v>
      </c>
      <c r="B534" s="29">
        <v>54</v>
      </c>
    </row>
    <row r="535" spans="1:2" ht="16">
      <c r="A535" s="63" t="s">
        <v>7</v>
      </c>
      <c r="B535" s="29">
        <v>56</v>
      </c>
    </row>
    <row r="536" spans="1:2" ht="16">
      <c r="A536" s="63" t="s">
        <v>7</v>
      </c>
      <c r="B536" s="29">
        <v>59</v>
      </c>
    </row>
    <row r="537" spans="1:2" ht="16">
      <c r="A537" s="63" t="s">
        <v>7</v>
      </c>
      <c r="B537" s="29">
        <v>56</v>
      </c>
    </row>
    <row r="538" spans="1:2" ht="16">
      <c r="A538" s="63" t="s">
        <v>18</v>
      </c>
      <c r="B538" s="29">
        <v>74</v>
      </c>
    </row>
    <row r="539" spans="1:2" ht="16">
      <c r="A539" s="63" t="s">
        <v>18</v>
      </c>
      <c r="B539" s="29">
        <v>56</v>
      </c>
    </row>
    <row r="540" spans="1:2" ht="16">
      <c r="A540" s="63" t="s">
        <v>7</v>
      </c>
      <c r="B540" s="29">
        <v>67</v>
      </c>
    </row>
    <row r="541" spans="1:2" ht="16">
      <c r="A541" s="63" t="s">
        <v>7</v>
      </c>
      <c r="B541" s="29">
        <v>66</v>
      </c>
    </row>
    <row r="542" spans="1:2" ht="16">
      <c r="A542" s="63" t="s">
        <v>18</v>
      </c>
      <c r="B542" s="29">
        <v>47</v>
      </c>
    </row>
    <row r="543" spans="1:2" ht="16">
      <c r="A543" s="63" t="s">
        <v>7</v>
      </c>
      <c r="B543" s="29">
        <v>75</v>
      </c>
    </row>
    <row r="544" spans="1:2" ht="16">
      <c r="A544" s="63" t="s">
        <v>18</v>
      </c>
      <c r="B544" s="29">
        <v>70</v>
      </c>
    </row>
    <row r="545" spans="1:2" ht="16">
      <c r="A545" s="63" t="s">
        <v>18</v>
      </c>
      <c r="B545" s="29">
        <v>52</v>
      </c>
    </row>
    <row r="546" spans="1:2" ht="16">
      <c r="A546" s="63" t="s">
        <v>18</v>
      </c>
      <c r="B546" s="29">
        <v>72</v>
      </c>
    </row>
    <row r="547" spans="1:2" ht="16">
      <c r="A547" s="63" t="s">
        <v>18</v>
      </c>
      <c r="B547" s="29">
        <v>48</v>
      </c>
    </row>
    <row r="548" spans="1:2" ht="16">
      <c r="A548" s="63" t="s">
        <v>7</v>
      </c>
      <c r="B548" s="29">
        <v>54</v>
      </c>
    </row>
    <row r="549" spans="1:2" ht="16">
      <c r="A549" s="63" t="s">
        <v>18</v>
      </c>
      <c r="B549" s="29">
        <v>63</v>
      </c>
    </row>
    <row r="550" spans="1:2" ht="16">
      <c r="A550" s="63" t="s">
        <v>7</v>
      </c>
      <c r="B550" s="29">
        <v>68</v>
      </c>
    </row>
    <row r="551" spans="1:2" ht="16">
      <c r="A551" s="63" t="s">
        <v>18</v>
      </c>
      <c r="B551" s="29">
        <v>73</v>
      </c>
    </row>
    <row r="552" spans="1:2" ht="16">
      <c r="A552" s="63" t="s">
        <v>18</v>
      </c>
      <c r="B552" s="29">
        <v>53</v>
      </c>
    </row>
    <row r="553" spans="1:2" ht="16">
      <c r="A553" s="63" t="s">
        <v>7</v>
      </c>
      <c r="B553" s="29">
        <v>100</v>
      </c>
    </row>
    <row r="554" spans="1:2" ht="16">
      <c r="A554" s="63" t="s">
        <v>18</v>
      </c>
      <c r="B554" s="29">
        <v>73</v>
      </c>
    </row>
    <row r="555" spans="1:2" ht="16">
      <c r="A555" s="63" t="s">
        <v>18</v>
      </c>
      <c r="B555" s="29">
        <v>62</v>
      </c>
    </row>
    <row r="556" spans="1:2" ht="16">
      <c r="A556" s="63" t="s">
        <v>7</v>
      </c>
      <c r="B556" s="29">
        <v>43</v>
      </c>
    </row>
    <row r="557" spans="1:2" ht="16">
      <c r="A557" s="63" t="s">
        <v>7</v>
      </c>
      <c r="B557" s="29">
        <v>54</v>
      </c>
    </row>
    <row r="558" spans="1:2" ht="16">
      <c r="A558" s="63" t="s">
        <v>18</v>
      </c>
      <c r="B558" s="29">
        <v>50</v>
      </c>
    </row>
    <row r="559" spans="1:2" ht="16">
      <c r="A559" s="63" t="s">
        <v>7</v>
      </c>
      <c r="B559" s="29">
        <v>53</v>
      </c>
    </row>
    <row r="560" spans="1:2" ht="16">
      <c r="A560" s="63" t="s">
        <v>7</v>
      </c>
      <c r="B560" s="29">
        <v>51</v>
      </c>
    </row>
    <row r="561" spans="1:2" ht="16">
      <c r="A561" s="63" t="s">
        <v>18</v>
      </c>
      <c r="B561" s="29">
        <v>63</v>
      </c>
    </row>
    <row r="562" spans="1:2" ht="16">
      <c r="A562" s="63" t="s">
        <v>7</v>
      </c>
      <c r="B562" s="29">
        <v>66</v>
      </c>
    </row>
    <row r="563" spans="1:2" ht="16">
      <c r="A563" s="63" t="s">
        <v>7</v>
      </c>
      <c r="B563" s="29">
        <v>42</v>
      </c>
    </row>
    <row r="564" spans="1:2" ht="16">
      <c r="A564" s="63" t="s">
        <v>7</v>
      </c>
      <c r="B564" s="29">
        <v>46</v>
      </c>
    </row>
    <row r="565" spans="1:2" ht="16">
      <c r="A565" s="63" t="s">
        <v>7</v>
      </c>
      <c r="B565" s="29">
        <v>71</v>
      </c>
    </row>
    <row r="566" spans="1:2" ht="16">
      <c r="A566" s="63" t="s">
        <v>7</v>
      </c>
      <c r="B566" s="29">
        <v>78</v>
      </c>
    </row>
    <row r="567" spans="1:2" ht="16">
      <c r="A567" s="63" t="s">
        <v>7</v>
      </c>
      <c r="B567" s="29">
        <v>62</v>
      </c>
    </row>
    <row r="568" spans="1:2" ht="16">
      <c r="A568" s="63" t="s">
        <v>7</v>
      </c>
      <c r="B568" s="29">
        <v>61</v>
      </c>
    </row>
    <row r="569" spans="1:2" ht="16">
      <c r="A569" s="63" t="s">
        <v>18</v>
      </c>
      <c r="B569" s="29">
        <v>56</v>
      </c>
    </row>
    <row r="570" spans="1:2" ht="16">
      <c r="A570" s="63" t="s">
        <v>7</v>
      </c>
      <c r="B570" s="29">
        <v>100</v>
      </c>
    </row>
    <row r="571" spans="1:2" ht="16">
      <c r="A571" s="63" t="s">
        <v>7</v>
      </c>
      <c r="B571" s="29">
        <v>62</v>
      </c>
    </row>
    <row r="572" spans="1:2" ht="16">
      <c r="A572" s="63" t="s">
        <v>7</v>
      </c>
      <c r="B572" s="29">
        <v>69</v>
      </c>
    </row>
    <row r="573" spans="1:2" ht="16">
      <c r="A573" s="63" t="s">
        <v>18</v>
      </c>
      <c r="B573" s="29">
        <v>53</v>
      </c>
    </row>
    <row r="574" spans="1:2" ht="16">
      <c r="A574" s="63" t="s">
        <v>7</v>
      </c>
      <c r="B574" s="29">
        <v>67</v>
      </c>
    </row>
    <row r="575" spans="1:2" ht="16">
      <c r="A575" s="63" t="s">
        <v>18</v>
      </c>
      <c r="B575" s="29">
        <v>61</v>
      </c>
    </row>
    <row r="576" spans="1:2" ht="16">
      <c r="A576" s="63" t="s">
        <v>18</v>
      </c>
      <c r="B576" s="29">
        <v>70</v>
      </c>
    </row>
    <row r="577" spans="1:2" ht="16">
      <c r="A577" s="63" t="s">
        <v>7</v>
      </c>
      <c r="B577" s="29">
        <v>49</v>
      </c>
    </row>
    <row r="578" spans="1:2" ht="16">
      <c r="A578" s="63" t="s">
        <v>7</v>
      </c>
      <c r="B578" s="29">
        <v>40</v>
      </c>
    </row>
    <row r="579" spans="1:2" ht="16">
      <c r="A579" s="63" t="s">
        <v>18</v>
      </c>
      <c r="B579" s="29">
        <v>29</v>
      </c>
    </row>
    <row r="580" spans="1:2" ht="16">
      <c r="A580" s="63" t="s">
        <v>18</v>
      </c>
      <c r="B580" s="29">
        <v>100</v>
      </c>
    </row>
    <row r="581" spans="1:2" ht="16">
      <c r="A581" s="63" t="s">
        <v>18</v>
      </c>
      <c r="B581" s="29">
        <v>73</v>
      </c>
    </row>
    <row r="582" spans="1:2" ht="16">
      <c r="A582" s="63" t="s">
        <v>7</v>
      </c>
      <c r="B582" s="29">
        <v>58</v>
      </c>
    </row>
    <row r="583" spans="1:2" ht="16">
      <c r="A583" s="63" t="s">
        <v>18</v>
      </c>
      <c r="B583" s="29">
        <v>54</v>
      </c>
    </row>
    <row r="584" spans="1:2" ht="16">
      <c r="A584" s="63" t="s">
        <v>18</v>
      </c>
      <c r="B584" s="29">
        <v>70</v>
      </c>
    </row>
    <row r="585" spans="1:2" ht="16">
      <c r="A585" s="63" t="s">
        <v>18</v>
      </c>
      <c r="B585" s="29">
        <v>55</v>
      </c>
    </row>
    <row r="586" spans="1:2" ht="16">
      <c r="A586" s="63" t="s">
        <v>7</v>
      </c>
      <c r="B586" s="29">
        <v>100</v>
      </c>
    </row>
    <row r="587" spans="1:2" ht="16">
      <c r="A587" s="63" t="s">
        <v>18</v>
      </c>
      <c r="B587" s="29">
        <v>65</v>
      </c>
    </row>
    <row r="588" spans="1:2" ht="16">
      <c r="A588" s="63" t="s">
        <v>7</v>
      </c>
      <c r="B588" s="29">
        <v>55</v>
      </c>
    </row>
    <row r="589" spans="1:2" ht="16">
      <c r="A589" s="63" t="s">
        <v>18</v>
      </c>
      <c r="B589" s="29">
        <v>62</v>
      </c>
    </row>
    <row r="590" spans="1:2" ht="16">
      <c r="A590" s="63" t="s">
        <v>7</v>
      </c>
      <c r="B590" s="29">
        <v>49</v>
      </c>
    </row>
    <row r="591" spans="1:2" ht="16">
      <c r="A591" s="63" t="s">
        <v>18</v>
      </c>
      <c r="B591" s="29">
        <v>63</v>
      </c>
    </row>
    <row r="592" spans="1:2" ht="16">
      <c r="A592" s="63" t="s">
        <v>18</v>
      </c>
      <c r="B592" s="29">
        <v>49</v>
      </c>
    </row>
    <row r="593" spans="1:2" ht="16">
      <c r="A593" s="63" t="s">
        <v>18</v>
      </c>
      <c r="B593" s="29">
        <v>64</v>
      </c>
    </row>
    <row r="594" spans="1:2" ht="16">
      <c r="A594" s="63" t="s">
        <v>7</v>
      </c>
      <c r="B594" s="29">
        <v>35</v>
      </c>
    </row>
    <row r="595" spans="1:2" ht="16">
      <c r="A595" s="63" t="s">
        <v>18</v>
      </c>
      <c r="B595" s="29">
        <v>77</v>
      </c>
    </row>
    <row r="596" spans="1:2" ht="16">
      <c r="A596" s="63" t="s">
        <v>18</v>
      </c>
      <c r="B596" s="29">
        <v>46</v>
      </c>
    </row>
    <row r="597" spans="1:2" ht="16">
      <c r="A597" s="63" t="s">
        <v>18</v>
      </c>
      <c r="B597" s="29">
        <v>61</v>
      </c>
    </row>
    <row r="598" spans="1:2" ht="16">
      <c r="A598" s="63" t="s">
        <v>7</v>
      </c>
      <c r="B598" s="29">
        <v>61</v>
      </c>
    </row>
    <row r="599" spans="1:2" ht="16">
      <c r="A599" s="63" t="s">
        <v>18</v>
      </c>
      <c r="B599" s="29">
        <v>40</v>
      </c>
    </row>
    <row r="600" spans="1:2" ht="16">
      <c r="A600" s="63" t="s">
        <v>7</v>
      </c>
      <c r="B600" s="29">
        <v>48</v>
      </c>
    </row>
    <row r="601" spans="1:2" ht="16">
      <c r="A601" s="63" t="s">
        <v>7</v>
      </c>
      <c r="B601" s="29">
        <v>49</v>
      </c>
    </row>
    <row r="602" spans="1:2" ht="16">
      <c r="A602" s="63" t="s">
        <v>7</v>
      </c>
      <c r="B602" s="29">
        <v>57</v>
      </c>
    </row>
    <row r="603" spans="1:2" ht="16">
      <c r="A603" s="63" t="s">
        <v>7</v>
      </c>
      <c r="B603" s="29">
        <v>69</v>
      </c>
    </row>
    <row r="604" spans="1:2" ht="16">
      <c r="A604" s="63" t="s">
        <v>18</v>
      </c>
      <c r="B604" s="29">
        <v>55</v>
      </c>
    </row>
    <row r="605" spans="1:2" ht="16">
      <c r="A605" s="63" t="s">
        <v>7</v>
      </c>
      <c r="B605" s="29">
        <v>62</v>
      </c>
    </row>
    <row r="606" spans="1:2" ht="16">
      <c r="A606" s="63" t="s">
        <v>18</v>
      </c>
      <c r="B606" s="29">
        <v>35</v>
      </c>
    </row>
    <row r="607" spans="1:2" ht="16">
      <c r="A607" s="63" t="s">
        <v>7</v>
      </c>
      <c r="B607" s="29">
        <v>46</v>
      </c>
    </row>
    <row r="608" spans="1:2" ht="16">
      <c r="A608" s="63" t="s">
        <v>7</v>
      </c>
      <c r="B608" s="29">
        <v>57</v>
      </c>
    </row>
    <row r="609" spans="1:2" ht="16">
      <c r="A609" s="63" t="s">
        <v>7</v>
      </c>
      <c r="B609" s="29">
        <v>47</v>
      </c>
    </row>
    <row r="610" spans="1:2" ht="16">
      <c r="A610" s="63" t="s">
        <v>18</v>
      </c>
      <c r="B610" s="29">
        <v>67</v>
      </c>
    </row>
    <row r="611" spans="1:2" ht="16">
      <c r="A611" s="63" t="s">
        <v>18</v>
      </c>
      <c r="B611" s="29">
        <v>57</v>
      </c>
    </row>
    <row r="612" spans="1:2" ht="16">
      <c r="A612" s="63" t="s">
        <v>18</v>
      </c>
      <c r="B612" s="29">
        <v>70</v>
      </c>
    </row>
    <row r="613" spans="1:2" ht="16">
      <c r="A613" s="63" t="s">
        <v>18</v>
      </c>
      <c r="B613" s="29">
        <v>67</v>
      </c>
    </row>
    <row r="614" spans="1:2" ht="16">
      <c r="A614" s="63" t="s">
        <v>18</v>
      </c>
      <c r="B614" s="29">
        <v>67</v>
      </c>
    </row>
    <row r="615" spans="1:2" ht="16">
      <c r="A615" s="63" t="s">
        <v>7</v>
      </c>
      <c r="B615" s="29">
        <v>59</v>
      </c>
    </row>
    <row r="616" spans="1:2" ht="16">
      <c r="A616" s="63" t="s">
        <v>18</v>
      </c>
      <c r="B616" s="29">
        <v>55</v>
      </c>
    </row>
    <row r="617" spans="1:2" ht="16">
      <c r="A617" s="63" t="s">
        <v>18</v>
      </c>
      <c r="B617" s="29">
        <v>59</v>
      </c>
    </row>
    <row r="618" spans="1:2" ht="16">
      <c r="A618" s="63" t="s">
        <v>7</v>
      </c>
      <c r="B618" s="29">
        <v>57</v>
      </c>
    </row>
    <row r="619" spans="1:2" ht="16">
      <c r="A619" s="63" t="s">
        <v>7</v>
      </c>
      <c r="B619" s="29">
        <v>66</v>
      </c>
    </row>
    <row r="620" spans="1:2" ht="16">
      <c r="A620" s="63" t="s">
        <v>7</v>
      </c>
      <c r="B620" s="29">
        <v>68</v>
      </c>
    </row>
    <row r="621" spans="1:2" ht="16">
      <c r="A621" s="63" t="s">
        <v>18</v>
      </c>
      <c r="B621" s="29">
        <v>62</v>
      </c>
    </row>
    <row r="622" spans="1:2" ht="16">
      <c r="A622" s="63" t="s">
        <v>7</v>
      </c>
      <c r="B622" s="29">
        <v>57</v>
      </c>
    </row>
    <row r="623" spans="1:2" ht="16">
      <c r="A623" s="63" t="s">
        <v>7</v>
      </c>
      <c r="B623" s="29">
        <v>67</v>
      </c>
    </row>
    <row r="624" spans="1:2" ht="16">
      <c r="A624" s="63" t="s">
        <v>7</v>
      </c>
      <c r="B624" s="29">
        <v>56</v>
      </c>
    </row>
    <row r="625" spans="1:2" ht="16">
      <c r="A625" s="63" t="s">
        <v>7</v>
      </c>
      <c r="B625" s="29">
        <v>70</v>
      </c>
    </row>
    <row r="626" spans="1:2" ht="16">
      <c r="A626" s="63" t="s">
        <v>7</v>
      </c>
      <c r="B626" s="29">
        <v>69</v>
      </c>
    </row>
    <row r="627" spans="1:2" ht="16">
      <c r="A627" s="63" t="s">
        <v>7</v>
      </c>
      <c r="B627" s="29">
        <v>63</v>
      </c>
    </row>
    <row r="628" spans="1:2" ht="16">
      <c r="A628" s="63" t="s">
        <v>18</v>
      </c>
      <c r="B628" s="29">
        <v>60</v>
      </c>
    </row>
    <row r="629" spans="1:2" ht="16">
      <c r="A629" s="63" t="s">
        <v>7</v>
      </c>
      <c r="B629" s="29">
        <v>50</v>
      </c>
    </row>
    <row r="630" spans="1:2" ht="16">
      <c r="A630" s="63" t="s">
        <v>7</v>
      </c>
      <c r="B630" s="29">
        <v>56</v>
      </c>
    </row>
    <row r="631" spans="1:2" ht="16">
      <c r="A631" s="63" t="s">
        <v>7</v>
      </c>
      <c r="B631" s="29">
        <v>56</v>
      </c>
    </row>
    <row r="632" spans="1:2" ht="16">
      <c r="A632" s="63" t="s">
        <v>7</v>
      </c>
      <c r="B632" s="29">
        <v>52</v>
      </c>
    </row>
    <row r="633" spans="1:2" ht="16">
      <c r="A633" s="63" t="s">
        <v>7</v>
      </c>
      <c r="B633" s="29">
        <v>68</v>
      </c>
    </row>
    <row r="634" spans="1:2" ht="16">
      <c r="A634" s="63" t="s">
        <v>18</v>
      </c>
      <c r="B634" s="29">
        <v>58</v>
      </c>
    </row>
    <row r="635" spans="1:2" ht="16">
      <c r="A635" s="63" t="s">
        <v>7</v>
      </c>
      <c r="B635" s="29">
        <v>70</v>
      </c>
    </row>
    <row r="636" spans="1:2" ht="16">
      <c r="A636" s="63" t="s">
        <v>7</v>
      </c>
      <c r="B636" s="29">
        <v>56</v>
      </c>
    </row>
    <row r="637" spans="1:2" ht="16">
      <c r="A637" s="63" t="s">
        <v>7</v>
      </c>
      <c r="B637" s="29">
        <v>54</v>
      </c>
    </row>
    <row r="638" spans="1:2" ht="16">
      <c r="A638" s="63" t="s">
        <v>7</v>
      </c>
      <c r="B638" s="29">
        <v>61</v>
      </c>
    </row>
    <row r="639" spans="1:2" ht="16">
      <c r="A639" s="63" t="s">
        <v>18</v>
      </c>
      <c r="B639" s="29">
        <v>67</v>
      </c>
    </row>
    <row r="640" spans="1:2" ht="16">
      <c r="A640" s="63" t="s">
        <v>18</v>
      </c>
      <c r="B640" s="29">
        <v>45</v>
      </c>
    </row>
    <row r="641" spans="1:2" ht="16">
      <c r="A641" s="63" t="s">
        <v>7</v>
      </c>
      <c r="B641" s="29">
        <v>44</v>
      </c>
    </row>
    <row r="642" spans="1:2" ht="16">
      <c r="A642" s="63" t="s">
        <v>7</v>
      </c>
      <c r="B642" s="29">
        <v>54</v>
      </c>
    </row>
    <row r="643" spans="1:2" ht="16">
      <c r="A643" s="63" t="s">
        <v>7</v>
      </c>
      <c r="B643" s="29">
        <v>62</v>
      </c>
    </row>
    <row r="644" spans="1:2" ht="16">
      <c r="A644" s="63" t="s">
        <v>18</v>
      </c>
      <c r="B644" s="29">
        <v>55</v>
      </c>
    </row>
    <row r="645" spans="1:2" ht="16">
      <c r="A645" s="63" t="s">
        <v>18</v>
      </c>
      <c r="B645" s="29">
        <v>100</v>
      </c>
    </row>
    <row r="646" spans="1:2" ht="16">
      <c r="A646" s="63" t="s">
        <v>18</v>
      </c>
      <c r="B646" s="29">
        <v>72</v>
      </c>
    </row>
    <row r="647" spans="1:2" ht="16">
      <c r="A647" s="63" t="s">
        <v>7</v>
      </c>
      <c r="B647" s="29">
        <v>67</v>
      </c>
    </row>
    <row r="648" spans="1:2" ht="16">
      <c r="A648" s="63" t="s">
        <v>18</v>
      </c>
      <c r="B648" s="29">
        <v>55</v>
      </c>
    </row>
    <row r="649" spans="1:2" ht="16">
      <c r="A649" s="63" t="s">
        <v>7</v>
      </c>
      <c r="B649" s="29">
        <v>66</v>
      </c>
    </row>
    <row r="650" spans="1:2" ht="16">
      <c r="A650" s="63" t="s">
        <v>18</v>
      </c>
      <c r="B650" s="29">
        <v>63</v>
      </c>
    </row>
    <row r="651" spans="1:2" ht="16">
      <c r="A651" s="63" t="s">
        <v>18</v>
      </c>
      <c r="B651" s="29">
        <v>67</v>
      </c>
    </row>
    <row r="652" spans="1:2" ht="16">
      <c r="A652" s="63" t="s">
        <v>7</v>
      </c>
      <c r="B652" s="29">
        <v>66</v>
      </c>
    </row>
    <row r="653" spans="1:2" ht="16">
      <c r="A653" s="63" t="s">
        <v>7</v>
      </c>
      <c r="B653" s="29">
        <v>56</v>
      </c>
    </row>
    <row r="654" spans="1:2" ht="16">
      <c r="A654" s="63" t="s">
        <v>7</v>
      </c>
      <c r="B654" s="29">
        <v>37</v>
      </c>
    </row>
    <row r="655" spans="1:2" ht="16">
      <c r="A655" s="63" t="s">
        <v>7</v>
      </c>
      <c r="B655" s="29">
        <v>70</v>
      </c>
    </row>
    <row r="656" spans="1:2" ht="16">
      <c r="A656" s="63" t="s">
        <v>7</v>
      </c>
      <c r="B656" s="29">
        <v>49</v>
      </c>
    </row>
    <row r="657" spans="1:2" ht="16">
      <c r="A657" s="63" t="s">
        <v>18</v>
      </c>
      <c r="B657" s="29">
        <v>57</v>
      </c>
    </row>
    <row r="658" spans="1:2" ht="16">
      <c r="A658" s="63" t="s">
        <v>18</v>
      </c>
      <c r="B658" s="29">
        <v>50</v>
      </c>
    </row>
    <row r="659" spans="1:2" ht="16">
      <c r="A659" s="63" t="s">
        <v>18</v>
      </c>
      <c r="B659" s="29">
        <v>44</v>
      </c>
    </row>
    <row r="660" spans="1:2" ht="16">
      <c r="A660" s="63" t="s">
        <v>7</v>
      </c>
      <c r="B660" s="29">
        <v>64</v>
      </c>
    </row>
    <row r="661" spans="1:2" ht="16">
      <c r="A661" s="63" t="s">
        <v>18</v>
      </c>
      <c r="B661" s="29">
        <v>63</v>
      </c>
    </row>
    <row r="662" spans="1:2" ht="16">
      <c r="A662" s="63" t="s">
        <v>18</v>
      </c>
      <c r="B662" s="29">
        <v>67</v>
      </c>
    </row>
    <row r="663" spans="1:2" ht="16">
      <c r="A663" s="63" t="s">
        <v>18</v>
      </c>
      <c r="B663" s="29">
        <v>65</v>
      </c>
    </row>
    <row r="664" spans="1:2" ht="16">
      <c r="A664" s="63" t="s">
        <v>7</v>
      </c>
      <c r="B664" s="29">
        <v>100</v>
      </c>
    </row>
    <row r="665" spans="1:2" ht="16">
      <c r="A665" s="63" t="s">
        <v>7</v>
      </c>
      <c r="B665" s="29">
        <v>58</v>
      </c>
    </row>
    <row r="666" spans="1:2" ht="16">
      <c r="A666" s="63" t="s">
        <v>7</v>
      </c>
      <c r="B666" s="29">
        <v>62</v>
      </c>
    </row>
    <row r="667" spans="1:2" ht="16">
      <c r="A667" s="63" t="s">
        <v>7</v>
      </c>
      <c r="B667" s="29">
        <v>56</v>
      </c>
    </row>
    <row r="668" spans="1:2" ht="16">
      <c r="A668" s="63" t="s">
        <v>18</v>
      </c>
      <c r="B668" s="29">
        <v>76</v>
      </c>
    </row>
    <row r="669" spans="1:2" ht="16">
      <c r="A669" s="63" t="s">
        <v>7</v>
      </c>
      <c r="B669" s="29">
        <v>43</v>
      </c>
    </row>
    <row r="670" spans="1:2" ht="16">
      <c r="A670" s="63" t="s">
        <v>7</v>
      </c>
      <c r="B670" s="29">
        <v>45</v>
      </c>
    </row>
    <row r="671" spans="1:2" ht="16">
      <c r="A671" s="63" t="s">
        <v>18</v>
      </c>
      <c r="B671" s="29">
        <v>100</v>
      </c>
    </row>
    <row r="672" spans="1:2" ht="16">
      <c r="A672" s="63" t="s">
        <v>7</v>
      </c>
      <c r="B672" s="29">
        <v>40</v>
      </c>
    </row>
    <row r="673" spans="1:2" ht="16">
      <c r="A673" s="63" t="s">
        <v>18</v>
      </c>
      <c r="B673" s="29">
        <v>53</v>
      </c>
    </row>
    <row r="674" spans="1:2" ht="16">
      <c r="A674" s="63" t="s">
        <v>7</v>
      </c>
      <c r="B674" s="29">
        <v>55</v>
      </c>
    </row>
    <row r="675" spans="1:2" ht="16">
      <c r="A675" s="63" t="s">
        <v>18</v>
      </c>
      <c r="B675" s="29">
        <v>58</v>
      </c>
    </row>
    <row r="676" spans="1:2" ht="16">
      <c r="A676" s="63" t="s">
        <v>18</v>
      </c>
      <c r="B676" s="29">
        <v>45</v>
      </c>
    </row>
    <row r="677" spans="1:2" ht="16">
      <c r="A677" s="63" t="s">
        <v>18</v>
      </c>
      <c r="B677" s="29">
        <v>69</v>
      </c>
    </row>
    <row r="678" spans="1:2" ht="16">
      <c r="A678" s="63" t="s">
        <v>7</v>
      </c>
      <c r="B678" s="29">
        <v>66</v>
      </c>
    </row>
    <row r="679" spans="1:2" ht="16">
      <c r="A679" s="63" t="s">
        <v>18</v>
      </c>
      <c r="B679" s="29">
        <v>47</v>
      </c>
    </row>
    <row r="680" spans="1:2" ht="16">
      <c r="A680" s="63" t="s">
        <v>18</v>
      </c>
      <c r="B680" s="29">
        <v>64</v>
      </c>
    </row>
    <row r="681" spans="1:2" ht="16">
      <c r="A681" s="63" t="s">
        <v>7</v>
      </c>
      <c r="B681" s="29">
        <v>59</v>
      </c>
    </row>
    <row r="682" spans="1:2" ht="16">
      <c r="A682" s="63" t="s">
        <v>7</v>
      </c>
      <c r="B682" s="29">
        <v>42</v>
      </c>
    </row>
    <row r="683" spans="1:2" ht="16">
      <c r="A683" s="63" t="s">
        <v>18</v>
      </c>
      <c r="B683" s="29">
        <v>66</v>
      </c>
    </row>
    <row r="684" spans="1:2" ht="16">
      <c r="A684" s="63" t="s">
        <v>18</v>
      </c>
      <c r="B684" s="29">
        <v>48</v>
      </c>
    </row>
    <row r="685" spans="1:2" ht="16">
      <c r="A685" s="63" t="s">
        <v>18</v>
      </c>
      <c r="B685" s="29">
        <v>100</v>
      </c>
    </row>
    <row r="686" spans="1:2" ht="16">
      <c r="A686" s="63" t="s">
        <v>7</v>
      </c>
      <c r="B686" s="29">
        <v>67</v>
      </c>
    </row>
    <row r="687" spans="1:2" ht="16">
      <c r="A687" s="63" t="s">
        <v>18</v>
      </c>
      <c r="B687" s="29">
        <v>56</v>
      </c>
    </row>
    <row r="688" spans="1:2" ht="16">
      <c r="A688" s="63" t="s">
        <v>18</v>
      </c>
      <c r="B688" s="29">
        <v>54</v>
      </c>
    </row>
    <row r="689" spans="1:2" ht="16">
      <c r="A689" s="63" t="s">
        <v>18</v>
      </c>
      <c r="B689" s="29">
        <v>56</v>
      </c>
    </row>
    <row r="690" spans="1:2" ht="16">
      <c r="A690" s="63" t="s">
        <v>18</v>
      </c>
      <c r="B690" s="29">
        <v>63</v>
      </c>
    </row>
    <row r="691" spans="1:2" ht="16">
      <c r="A691" s="63" t="s">
        <v>7</v>
      </c>
      <c r="B691" s="29">
        <v>53</v>
      </c>
    </row>
    <row r="692" spans="1:2" ht="16">
      <c r="A692" s="63" t="s">
        <v>7</v>
      </c>
      <c r="B692" s="29">
        <v>54</v>
      </c>
    </row>
    <row r="693" spans="1:2" ht="16">
      <c r="A693" s="63" t="s">
        <v>7</v>
      </c>
      <c r="B693" s="29">
        <v>55</v>
      </c>
    </row>
    <row r="694" spans="1:2" ht="16">
      <c r="A694" s="63" t="s">
        <v>7</v>
      </c>
      <c r="B694" s="29">
        <v>49</v>
      </c>
    </row>
    <row r="695" spans="1:2" ht="16">
      <c r="A695" s="63" t="s">
        <v>7</v>
      </c>
      <c r="B695" s="29">
        <v>60</v>
      </c>
    </row>
    <row r="696" spans="1:2" ht="16">
      <c r="A696" s="63" t="s">
        <v>18</v>
      </c>
      <c r="B696" s="29">
        <v>100</v>
      </c>
    </row>
    <row r="697" spans="1:2" ht="16">
      <c r="A697" s="63" t="s">
        <v>7</v>
      </c>
      <c r="B697" s="29">
        <v>50</v>
      </c>
    </row>
    <row r="698" spans="1:2" ht="16">
      <c r="A698" s="63" t="s">
        <v>7</v>
      </c>
      <c r="B698" s="29">
        <v>55</v>
      </c>
    </row>
    <row r="699" spans="1:2" ht="16">
      <c r="A699" s="63" t="s">
        <v>7</v>
      </c>
      <c r="B699" s="29">
        <v>60</v>
      </c>
    </row>
    <row r="700" spans="1:2" ht="16">
      <c r="A700" s="63" t="s">
        <v>7</v>
      </c>
      <c r="B700" s="29">
        <v>100</v>
      </c>
    </row>
    <row r="701" spans="1:2" ht="16">
      <c r="A701" s="63" t="s">
        <v>18</v>
      </c>
      <c r="B701" s="29">
        <v>67</v>
      </c>
    </row>
    <row r="702" spans="1:2" ht="16">
      <c r="A702" s="63" t="s">
        <v>7</v>
      </c>
      <c r="B702" s="29">
        <v>69</v>
      </c>
    </row>
    <row r="703" spans="1:2" ht="16">
      <c r="A703" s="63" t="s">
        <v>18</v>
      </c>
      <c r="B703" s="29">
        <v>56</v>
      </c>
    </row>
    <row r="704" spans="1:2" ht="16">
      <c r="A704" s="63" t="s">
        <v>7</v>
      </c>
      <c r="B704" s="29">
        <v>59</v>
      </c>
    </row>
    <row r="705" spans="1:2" ht="16">
      <c r="A705" s="63" t="s">
        <v>7</v>
      </c>
      <c r="B705" s="29">
        <v>69</v>
      </c>
    </row>
    <row r="706" spans="1:2" ht="16">
      <c r="A706" s="63" t="s">
        <v>18</v>
      </c>
      <c r="B706" s="29">
        <v>61</v>
      </c>
    </row>
    <row r="707" spans="1:2" ht="16">
      <c r="A707" s="63" t="s">
        <v>7</v>
      </c>
      <c r="B707" s="29">
        <v>68</v>
      </c>
    </row>
    <row r="708" spans="1:2" ht="16">
      <c r="A708" s="63" t="s">
        <v>7</v>
      </c>
      <c r="B708" s="29">
        <v>57</v>
      </c>
    </row>
    <row r="709" spans="1:2" ht="16">
      <c r="A709" s="63" t="s">
        <v>18</v>
      </c>
      <c r="B709" s="29">
        <v>62</v>
      </c>
    </row>
    <row r="710" spans="1:2" ht="16">
      <c r="A710" s="63" t="s">
        <v>7</v>
      </c>
      <c r="B710" s="29">
        <v>65</v>
      </c>
    </row>
    <row r="711" spans="1:2" ht="16">
      <c r="A711" s="63" t="s">
        <v>18</v>
      </c>
      <c r="B711" s="29">
        <v>74</v>
      </c>
    </row>
    <row r="712" spans="1:2" ht="16">
      <c r="A712" s="63" t="s">
        <v>7</v>
      </c>
      <c r="B712" s="29">
        <v>59</v>
      </c>
    </row>
    <row r="713" spans="1:2" ht="16">
      <c r="A713" s="63" t="s">
        <v>18</v>
      </c>
      <c r="B713" s="29">
        <v>73</v>
      </c>
    </row>
    <row r="714" spans="1:2" ht="16">
      <c r="A714" s="63" t="s">
        <v>18</v>
      </c>
      <c r="B714" s="29">
        <v>57</v>
      </c>
    </row>
    <row r="715" spans="1:2" ht="16">
      <c r="A715" s="63" t="s">
        <v>18</v>
      </c>
      <c r="B715" s="29">
        <v>74</v>
      </c>
    </row>
    <row r="716" spans="1:2" ht="16">
      <c r="A716" s="63" t="s">
        <v>7</v>
      </c>
      <c r="B716" s="29">
        <v>62</v>
      </c>
    </row>
    <row r="717" spans="1:2" ht="16">
      <c r="A717" s="63" t="s">
        <v>18</v>
      </c>
      <c r="B717" s="29">
        <v>62</v>
      </c>
    </row>
    <row r="718" spans="1:2" ht="16">
      <c r="A718" s="63" t="s">
        <v>18</v>
      </c>
      <c r="B718" s="29">
        <v>100</v>
      </c>
    </row>
    <row r="719" spans="1:2" ht="16">
      <c r="A719" s="63" t="s">
        <v>7</v>
      </c>
      <c r="B719" s="29">
        <v>64</v>
      </c>
    </row>
    <row r="720" spans="1:2" ht="16">
      <c r="A720" s="63" t="s">
        <v>18</v>
      </c>
      <c r="B720" s="29">
        <v>63</v>
      </c>
    </row>
    <row r="721" spans="1:2" ht="16">
      <c r="A721" s="63" t="s">
        <v>7</v>
      </c>
      <c r="B721" s="29">
        <v>68</v>
      </c>
    </row>
    <row r="722" spans="1:2" ht="16">
      <c r="A722" s="63" t="s">
        <v>18</v>
      </c>
      <c r="B722" s="29">
        <v>72</v>
      </c>
    </row>
    <row r="723" spans="1:2" ht="16">
      <c r="A723" s="63" t="s">
        <v>7</v>
      </c>
      <c r="B723" s="29">
        <v>54</v>
      </c>
    </row>
    <row r="724" spans="1:2" ht="16">
      <c r="A724" s="63" t="s">
        <v>7</v>
      </c>
      <c r="B724" s="29">
        <v>53</v>
      </c>
    </row>
    <row r="725" spans="1:2" ht="16">
      <c r="A725" s="63" t="s">
        <v>7</v>
      </c>
      <c r="B725" s="29">
        <v>60</v>
      </c>
    </row>
    <row r="726" spans="1:2" ht="16">
      <c r="A726" s="63" t="s">
        <v>18</v>
      </c>
      <c r="B726" s="29">
        <v>67</v>
      </c>
    </row>
    <row r="727" spans="1:2" ht="16">
      <c r="A727" s="63" t="s">
        <v>18</v>
      </c>
      <c r="B727" s="29">
        <v>67</v>
      </c>
    </row>
    <row r="728" spans="1:2" ht="16">
      <c r="A728" s="63" t="s">
        <v>7</v>
      </c>
      <c r="B728" s="29">
        <v>38</v>
      </c>
    </row>
    <row r="729" spans="1:2" ht="16">
      <c r="A729" s="63" t="s">
        <v>18</v>
      </c>
      <c r="B729" s="29">
        <v>59</v>
      </c>
    </row>
    <row r="730" spans="1:2" ht="16">
      <c r="A730" s="63" t="s">
        <v>18</v>
      </c>
      <c r="B730" s="29">
        <v>55</v>
      </c>
    </row>
    <row r="731" spans="1:2" ht="16">
      <c r="A731" s="63" t="s">
        <v>18</v>
      </c>
      <c r="B731" s="29">
        <v>61</v>
      </c>
    </row>
    <row r="732" spans="1:2" ht="16">
      <c r="A732" s="63" t="s">
        <v>18</v>
      </c>
      <c r="B732" s="29">
        <v>65</v>
      </c>
    </row>
    <row r="733" spans="1:2" ht="16">
      <c r="A733" s="63" t="s">
        <v>7</v>
      </c>
      <c r="B733" s="29">
        <v>53</v>
      </c>
    </row>
    <row r="734" spans="1:2" ht="16">
      <c r="A734" s="63" t="s">
        <v>18</v>
      </c>
      <c r="B734" s="29">
        <v>68</v>
      </c>
    </row>
    <row r="735" spans="1:2" ht="16">
      <c r="A735" s="63" t="s">
        <v>7</v>
      </c>
      <c r="B735" s="29">
        <v>57</v>
      </c>
    </row>
    <row r="736" spans="1:2" ht="16">
      <c r="A736" s="63" t="s">
        <v>7</v>
      </c>
      <c r="B736" s="29">
        <v>45</v>
      </c>
    </row>
    <row r="737" spans="1:2" ht="16">
      <c r="A737" s="63" t="s">
        <v>7</v>
      </c>
      <c r="B737" s="29">
        <v>58</v>
      </c>
    </row>
    <row r="738" spans="1:2" ht="16">
      <c r="A738" s="63" t="s">
        <v>7</v>
      </c>
      <c r="B738" s="29">
        <v>57</v>
      </c>
    </row>
    <row r="739" spans="1:2" ht="16">
      <c r="A739" s="63" t="s">
        <v>18</v>
      </c>
      <c r="B739" s="29">
        <v>60</v>
      </c>
    </row>
    <row r="740" spans="1:2" ht="16">
      <c r="A740" s="63" t="s">
        <v>18</v>
      </c>
      <c r="B740" s="29">
        <v>58</v>
      </c>
    </row>
    <row r="741" spans="1:2" ht="16">
      <c r="A741" s="63" t="s">
        <v>18</v>
      </c>
      <c r="B741" s="29">
        <v>60</v>
      </c>
    </row>
    <row r="742" spans="1:2" ht="16">
      <c r="A742" s="63" t="s">
        <v>7</v>
      </c>
      <c r="B742" s="29">
        <v>58</v>
      </c>
    </row>
    <row r="743" spans="1:2" ht="16">
      <c r="A743" s="63" t="s">
        <v>7</v>
      </c>
      <c r="B743" s="29">
        <v>53</v>
      </c>
    </row>
    <row r="744" spans="1:2" ht="16">
      <c r="A744" s="63" t="s">
        <v>7</v>
      </c>
      <c r="B744" s="29">
        <v>64</v>
      </c>
    </row>
    <row r="745" spans="1:2" ht="16">
      <c r="A745" s="63" t="s">
        <v>18</v>
      </c>
      <c r="B745" s="29">
        <v>56</v>
      </c>
    </row>
    <row r="746" spans="1:2" ht="16">
      <c r="A746" s="63" t="s">
        <v>18</v>
      </c>
      <c r="B746" s="29">
        <v>75</v>
      </c>
    </row>
    <row r="747" spans="1:2" ht="16">
      <c r="A747" s="63" t="s">
        <v>18</v>
      </c>
      <c r="B747" s="29">
        <v>54</v>
      </c>
    </row>
    <row r="748" spans="1:2" ht="16">
      <c r="A748" s="63" t="s">
        <v>18</v>
      </c>
      <c r="B748" s="29">
        <v>64</v>
      </c>
    </row>
    <row r="749" spans="1:2" ht="16">
      <c r="A749" s="63" t="s">
        <v>18</v>
      </c>
      <c r="B749" s="29">
        <v>53</v>
      </c>
    </row>
    <row r="750" spans="1:2" ht="16">
      <c r="A750" s="63" t="s">
        <v>18</v>
      </c>
      <c r="B750" s="29">
        <v>100</v>
      </c>
    </row>
    <row r="751" spans="1:2" ht="16">
      <c r="A751" s="63" t="s">
        <v>7</v>
      </c>
      <c r="B751" s="29">
        <v>55</v>
      </c>
    </row>
    <row r="752" spans="1:2" ht="16">
      <c r="A752" s="63" t="s">
        <v>18</v>
      </c>
      <c r="B752" s="29">
        <v>50</v>
      </c>
    </row>
    <row r="753" spans="1:2" ht="16">
      <c r="A753" s="63" t="s">
        <v>18</v>
      </c>
      <c r="B753" s="29">
        <v>59</v>
      </c>
    </row>
    <row r="754" spans="1:2" ht="16">
      <c r="A754" s="63" t="s">
        <v>18</v>
      </c>
      <c r="B754" s="29">
        <v>68</v>
      </c>
    </row>
    <row r="755" spans="1:2" ht="16">
      <c r="A755" s="63" t="s">
        <v>18</v>
      </c>
      <c r="B755" s="29">
        <v>50</v>
      </c>
    </row>
    <row r="756" spans="1:2" ht="16">
      <c r="A756" s="63" t="s">
        <v>7</v>
      </c>
      <c r="B756" s="29">
        <v>49</v>
      </c>
    </row>
    <row r="757" spans="1:2" ht="16">
      <c r="A757" s="63" t="s">
        <v>18</v>
      </c>
      <c r="B757" s="29">
        <v>59</v>
      </c>
    </row>
    <row r="758" spans="1:2" ht="16">
      <c r="A758" s="63" t="s">
        <v>18</v>
      </c>
      <c r="B758" s="29">
        <v>73</v>
      </c>
    </row>
    <row r="759" spans="1:2" ht="16">
      <c r="A759" s="63" t="s">
        <v>7</v>
      </c>
      <c r="B759" s="29">
        <v>47</v>
      </c>
    </row>
    <row r="760" spans="1:2" ht="16">
      <c r="A760" s="63" t="s">
        <v>18</v>
      </c>
      <c r="B760" s="29">
        <v>49</v>
      </c>
    </row>
    <row r="761" spans="1:2" ht="16">
      <c r="A761" s="63" t="s">
        <v>7</v>
      </c>
      <c r="B761" s="29">
        <v>48</v>
      </c>
    </row>
    <row r="762" spans="1:2" ht="16">
      <c r="A762" s="63" t="s">
        <v>7</v>
      </c>
      <c r="B762" s="29">
        <v>55</v>
      </c>
    </row>
    <row r="763" spans="1:2" ht="16">
      <c r="A763" s="63" t="s">
        <v>18</v>
      </c>
      <c r="B763" s="29">
        <v>66</v>
      </c>
    </row>
    <row r="764" spans="1:2" ht="16">
      <c r="A764" s="63" t="s">
        <v>7</v>
      </c>
      <c r="B764" s="29">
        <v>59</v>
      </c>
    </row>
    <row r="765" spans="1:2" ht="16">
      <c r="A765" s="63" t="s">
        <v>18</v>
      </c>
      <c r="B765" s="29">
        <v>77</v>
      </c>
    </row>
    <row r="766" spans="1:2" ht="16">
      <c r="A766" s="63" t="s">
        <v>7</v>
      </c>
      <c r="B766" s="29">
        <v>100</v>
      </c>
    </row>
    <row r="767" spans="1:2" ht="16">
      <c r="A767" s="63" t="s">
        <v>18</v>
      </c>
      <c r="B767" s="29">
        <v>58</v>
      </c>
    </row>
    <row r="768" spans="1:2" ht="16">
      <c r="A768" s="63" t="s">
        <v>7</v>
      </c>
      <c r="B768" s="29">
        <v>57</v>
      </c>
    </row>
    <row r="769" spans="1:2" ht="16">
      <c r="A769" s="63" t="s">
        <v>7</v>
      </c>
      <c r="B769" s="29">
        <v>71</v>
      </c>
    </row>
    <row r="770" spans="1:2" ht="16">
      <c r="A770" s="63" t="s">
        <v>18</v>
      </c>
      <c r="B770" s="29">
        <v>61</v>
      </c>
    </row>
    <row r="771" spans="1:2" ht="16">
      <c r="A771" s="63" t="s">
        <v>7</v>
      </c>
      <c r="B771" s="29">
        <v>76</v>
      </c>
    </row>
    <row r="772" spans="1:2" ht="16">
      <c r="A772" s="63" t="s">
        <v>18</v>
      </c>
      <c r="B772" s="29">
        <v>62</v>
      </c>
    </row>
    <row r="773" spans="1:2" ht="16">
      <c r="A773" s="63" t="s">
        <v>7</v>
      </c>
      <c r="B773" s="29">
        <v>68</v>
      </c>
    </row>
    <row r="774" spans="1:2" ht="16">
      <c r="A774" s="63" t="s">
        <v>7</v>
      </c>
      <c r="B774" s="29">
        <v>74</v>
      </c>
    </row>
    <row r="775" spans="1:2" ht="16">
      <c r="A775" s="63" t="s">
        <v>18</v>
      </c>
      <c r="B775" s="29">
        <v>56</v>
      </c>
    </row>
    <row r="776" spans="1:2" ht="16">
      <c r="A776" s="63" t="s">
        <v>7</v>
      </c>
      <c r="B776" s="29">
        <v>56</v>
      </c>
    </row>
    <row r="777" spans="1:2" ht="16">
      <c r="A777" s="63" t="s">
        <v>18</v>
      </c>
      <c r="B777" s="29">
        <v>51</v>
      </c>
    </row>
    <row r="778" spans="1:2" ht="16">
      <c r="A778" s="63" t="s">
        <v>18</v>
      </c>
      <c r="B778" s="29">
        <v>63</v>
      </c>
    </row>
    <row r="779" spans="1:2" ht="16">
      <c r="A779" s="63" t="s">
        <v>18</v>
      </c>
      <c r="B779" s="29">
        <v>37</v>
      </c>
    </row>
    <row r="780" spans="1:2" ht="16">
      <c r="A780" s="63" t="s">
        <v>7</v>
      </c>
      <c r="B780" s="29">
        <v>63</v>
      </c>
    </row>
    <row r="781" spans="1:2" ht="16">
      <c r="A781" s="63" t="s">
        <v>7</v>
      </c>
      <c r="B781" s="29">
        <v>63</v>
      </c>
    </row>
    <row r="782" spans="1:2" ht="16">
      <c r="A782" s="63" t="s">
        <v>18</v>
      </c>
      <c r="B782" s="29">
        <v>45</v>
      </c>
    </row>
    <row r="783" spans="1:2" ht="16">
      <c r="A783" s="63" t="s">
        <v>18</v>
      </c>
      <c r="B783" s="29">
        <v>59</v>
      </c>
    </row>
    <row r="784" spans="1:2" ht="16">
      <c r="A784" s="63" t="s">
        <v>18</v>
      </c>
      <c r="B784" s="29">
        <v>56</v>
      </c>
    </row>
    <row r="785" spans="1:2" ht="16">
      <c r="A785" s="63" t="s">
        <v>7</v>
      </c>
      <c r="B785" s="29">
        <v>63</v>
      </c>
    </row>
    <row r="786" spans="1:2" ht="16">
      <c r="A786" s="63" t="s">
        <v>18</v>
      </c>
      <c r="B786" s="29">
        <v>70</v>
      </c>
    </row>
    <row r="787" spans="1:2" ht="16">
      <c r="A787" s="63" t="s">
        <v>7</v>
      </c>
      <c r="B787" s="29">
        <v>55</v>
      </c>
    </row>
    <row r="788" spans="1:2" ht="16">
      <c r="A788" s="63" t="s">
        <v>18</v>
      </c>
      <c r="B788" s="29">
        <v>72</v>
      </c>
    </row>
    <row r="789" spans="1:2" ht="16">
      <c r="A789" s="63" t="s">
        <v>7</v>
      </c>
      <c r="B789" s="29">
        <v>57</v>
      </c>
    </row>
    <row r="790" spans="1:2" ht="16">
      <c r="A790" s="63" t="s">
        <v>18</v>
      </c>
      <c r="B790" s="29">
        <v>63</v>
      </c>
    </row>
    <row r="791" spans="1:2" ht="16">
      <c r="A791" s="63" t="s">
        <v>7</v>
      </c>
      <c r="B791" s="29">
        <v>54</v>
      </c>
    </row>
    <row r="792" spans="1:2" ht="16">
      <c r="A792" s="63" t="s">
        <v>18</v>
      </c>
      <c r="B792" s="29">
        <v>51</v>
      </c>
    </row>
    <row r="793" spans="1:2" ht="16">
      <c r="A793" s="63" t="s">
        <v>7</v>
      </c>
      <c r="B793" s="29">
        <v>56</v>
      </c>
    </row>
    <row r="794" spans="1:2" ht="16">
      <c r="A794" s="63" t="s">
        <v>18</v>
      </c>
      <c r="B794" s="29">
        <v>74</v>
      </c>
    </row>
    <row r="795" spans="1:2" ht="16">
      <c r="A795" s="63" t="s">
        <v>18</v>
      </c>
      <c r="B795" s="29">
        <v>66</v>
      </c>
    </row>
    <row r="796" spans="1:2" ht="16">
      <c r="A796" s="63" t="s">
        <v>18</v>
      </c>
      <c r="B796" s="29">
        <v>71</v>
      </c>
    </row>
    <row r="797" spans="1:2" ht="16">
      <c r="A797" s="63" t="s">
        <v>7</v>
      </c>
      <c r="B797" s="29">
        <v>58</v>
      </c>
    </row>
    <row r="798" spans="1:2" ht="16">
      <c r="A798" s="63" t="s">
        <v>7</v>
      </c>
      <c r="B798" s="29">
        <v>48</v>
      </c>
    </row>
    <row r="799" spans="1:2" ht="16">
      <c r="A799" s="63" t="s">
        <v>18</v>
      </c>
      <c r="B799" s="29">
        <v>62</v>
      </c>
    </row>
    <row r="800" spans="1:2" ht="16">
      <c r="A800" s="63" t="s">
        <v>18</v>
      </c>
      <c r="B800" s="29">
        <v>64</v>
      </c>
    </row>
    <row r="801" spans="1:2" ht="16">
      <c r="A801" s="63" t="s">
        <v>18</v>
      </c>
      <c r="B801" s="29">
        <v>61</v>
      </c>
    </row>
    <row r="802" spans="1:2" ht="16">
      <c r="A802" s="63" t="s">
        <v>18</v>
      </c>
      <c r="B802" s="29">
        <v>69</v>
      </c>
    </row>
    <row r="803" spans="1:2" ht="16">
      <c r="A803" s="63" t="s">
        <v>18</v>
      </c>
      <c r="B803" s="29">
        <v>59</v>
      </c>
    </row>
    <row r="804" spans="1:2" ht="16">
      <c r="A804" s="63" t="s">
        <v>18</v>
      </c>
      <c r="B804" s="29">
        <v>56</v>
      </c>
    </row>
    <row r="805" spans="1:2" ht="16">
      <c r="A805" s="63" t="s">
        <v>7</v>
      </c>
      <c r="B805" s="29">
        <v>52</v>
      </c>
    </row>
    <row r="806" spans="1:2" ht="16">
      <c r="A806" s="63" t="s">
        <v>7</v>
      </c>
      <c r="B806" s="29">
        <v>64</v>
      </c>
    </row>
    <row r="807" spans="1:2" ht="16">
      <c r="A807" s="63" t="s">
        <v>7</v>
      </c>
      <c r="B807" s="29">
        <v>56</v>
      </c>
    </row>
    <row r="808" spans="1:2" ht="16">
      <c r="A808" s="63" t="s">
        <v>18</v>
      </c>
      <c r="B808" s="29">
        <v>59</v>
      </c>
    </row>
    <row r="809" spans="1:2" ht="16">
      <c r="A809" s="63" t="s">
        <v>18</v>
      </c>
      <c r="B809" s="29">
        <v>56</v>
      </c>
    </row>
    <row r="810" spans="1:2" ht="16">
      <c r="A810" s="63" t="s">
        <v>7</v>
      </c>
      <c r="B810" s="29">
        <v>60</v>
      </c>
    </row>
    <row r="811" spans="1:2" ht="16">
      <c r="A811" s="63" t="s">
        <v>18</v>
      </c>
      <c r="B811" s="29">
        <v>47</v>
      </c>
    </row>
    <row r="812" spans="1:2" ht="16">
      <c r="A812" s="63" t="s">
        <v>18</v>
      </c>
      <c r="B812" s="29">
        <v>58</v>
      </c>
    </row>
    <row r="813" spans="1:2" ht="16">
      <c r="A813" s="63" t="s">
        <v>7</v>
      </c>
      <c r="B813" s="29">
        <v>36</v>
      </c>
    </row>
    <row r="814" spans="1:2" ht="16">
      <c r="A814" s="63" t="s">
        <v>7</v>
      </c>
      <c r="B814" s="29">
        <v>63</v>
      </c>
    </row>
    <row r="815" spans="1:2" ht="16">
      <c r="A815" s="63" t="s">
        <v>18</v>
      </c>
      <c r="B815" s="29">
        <v>59</v>
      </c>
    </row>
    <row r="816" spans="1:2" ht="16">
      <c r="A816" s="63" t="s">
        <v>18</v>
      </c>
      <c r="B816" s="29">
        <v>65</v>
      </c>
    </row>
    <row r="817" spans="1:2" ht="16">
      <c r="A817" s="63" t="s">
        <v>18</v>
      </c>
      <c r="B817" s="29">
        <v>65</v>
      </c>
    </row>
    <row r="818" spans="1:2" ht="16">
      <c r="A818" s="63" t="s">
        <v>7</v>
      </c>
      <c r="B818" s="29">
        <v>54</v>
      </c>
    </row>
    <row r="819" spans="1:2" ht="16">
      <c r="A819" s="63" t="s">
        <v>18</v>
      </c>
      <c r="B819" s="29">
        <v>100</v>
      </c>
    </row>
    <row r="820" spans="1:2" ht="16">
      <c r="A820" s="63" t="s">
        <v>7</v>
      </c>
      <c r="B820" s="29">
        <v>61</v>
      </c>
    </row>
    <row r="821" spans="1:2" ht="16">
      <c r="A821" s="63" t="s">
        <v>7</v>
      </c>
      <c r="B821" s="29">
        <v>61</v>
      </c>
    </row>
    <row r="822" spans="1:2" ht="16">
      <c r="A822" s="63" t="s">
        <v>18</v>
      </c>
      <c r="B822" s="29">
        <v>51</v>
      </c>
    </row>
    <row r="823" spans="1:2" ht="16">
      <c r="A823" s="63" t="s">
        <v>7</v>
      </c>
      <c r="B823" s="29">
        <v>67</v>
      </c>
    </row>
    <row r="824" spans="1:2" ht="16">
      <c r="A824" s="63" t="s">
        <v>18</v>
      </c>
      <c r="B824" s="29">
        <v>61</v>
      </c>
    </row>
    <row r="825" spans="1:2" ht="16">
      <c r="A825" s="63" t="s">
        <v>18</v>
      </c>
      <c r="B825" s="29">
        <v>53</v>
      </c>
    </row>
    <row r="826" spans="1:2" ht="16">
      <c r="A826" s="63" t="s">
        <v>7</v>
      </c>
      <c r="B826" s="29">
        <v>66</v>
      </c>
    </row>
    <row r="827" spans="1:2" ht="16">
      <c r="A827" s="63" t="s">
        <v>7</v>
      </c>
      <c r="B827" s="29">
        <v>54</v>
      </c>
    </row>
    <row r="828" spans="1:2" ht="16">
      <c r="A828" s="63" t="s">
        <v>18</v>
      </c>
      <c r="B828" s="29">
        <v>61</v>
      </c>
    </row>
    <row r="829" spans="1:2" ht="16">
      <c r="A829" s="63" t="s">
        <v>18</v>
      </c>
      <c r="B829" s="29">
        <v>69</v>
      </c>
    </row>
    <row r="830" spans="1:2" ht="16">
      <c r="A830" s="63" t="s">
        <v>7</v>
      </c>
      <c r="B830" s="29">
        <v>56</v>
      </c>
    </row>
    <row r="831" spans="1:2" ht="16">
      <c r="A831" s="63" t="s">
        <v>7</v>
      </c>
      <c r="B831" s="29">
        <v>53</v>
      </c>
    </row>
    <row r="832" spans="1:2" ht="16">
      <c r="A832" s="63" t="s">
        <v>18</v>
      </c>
      <c r="B832" s="29">
        <v>77</v>
      </c>
    </row>
    <row r="833" spans="1:2" ht="16">
      <c r="A833" s="63" t="s">
        <v>7</v>
      </c>
      <c r="B833" s="29">
        <v>66</v>
      </c>
    </row>
    <row r="834" spans="1:2" ht="16">
      <c r="A834" s="63" t="s">
        <v>18</v>
      </c>
      <c r="B834" s="29">
        <v>54</v>
      </c>
    </row>
    <row r="835" spans="1:2" ht="16">
      <c r="A835" s="63" t="s">
        <v>18</v>
      </c>
      <c r="B835" s="29">
        <v>59</v>
      </c>
    </row>
    <row r="836" spans="1:2" ht="16">
      <c r="A836" s="63" t="s">
        <v>7</v>
      </c>
      <c r="B836" s="29">
        <v>47</v>
      </c>
    </row>
    <row r="837" spans="1:2" ht="16">
      <c r="A837" s="63" t="s">
        <v>18</v>
      </c>
      <c r="B837" s="29">
        <v>56</v>
      </c>
    </row>
    <row r="838" spans="1:2" ht="16">
      <c r="A838" s="63" t="s">
        <v>7</v>
      </c>
      <c r="B838" s="29">
        <v>51</v>
      </c>
    </row>
    <row r="839" spans="1:2" ht="16">
      <c r="A839" s="63" t="s">
        <v>7</v>
      </c>
      <c r="B839" s="29">
        <v>75</v>
      </c>
    </row>
    <row r="840" spans="1:2" ht="16">
      <c r="A840" s="63" t="s">
        <v>18</v>
      </c>
      <c r="B840" s="29">
        <v>66</v>
      </c>
    </row>
    <row r="841" spans="1:2" ht="16">
      <c r="A841" s="63" t="s">
        <v>18</v>
      </c>
      <c r="B841" s="29">
        <v>65</v>
      </c>
    </row>
    <row r="842" spans="1:2" ht="16">
      <c r="A842" s="63" t="s">
        <v>7</v>
      </c>
      <c r="B842" s="29">
        <v>52</v>
      </c>
    </row>
    <row r="843" spans="1:2" ht="16">
      <c r="A843" s="63" t="s">
        <v>18</v>
      </c>
      <c r="B843" s="29">
        <v>50</v>
      </c>
    </row>
    <row r="844" spans="1:2" ht="16">
      <c r="A844" s="63" t="s">
        <v>7</v>
      </c>
      <c r="B844" s="29">
        <v>47</v>
      </c>
    </row>
    <row r="845" spans="1:2" ht="16">
      <c r="A845" s="63" t="s">
        <v>18</v>
      </c>
      <c r="B845" s="29">
        <v>77</v>
      </c>
    </row>
    <row r="846" spans="1:2" ht="16">
      <c r="A846" s="63" t="s">
        <v>7</v>
      </c>
      <c r="B846" s="29">
        <v>56</v>
      </c>
    </row>
    <row r="847" spans="1:2" ht="16">
      <c r="A847" s="63" t="s">
        <v>18</v>
      </c>
      <c r="B847" s="29">
        <v>65</v>
      </c>
    </row>
    <row r="848" spans="1:2" ht="16">
      <c r="A848" s="63" t="s">
        <v>18</v>
      </c>
      <c r="B848" s="29">
        <v>73</v>
      </c>
    </row>
    <row r="849" spans="1:2" ht="16">
      <c r="A849" s="63" t="s">
        <v>7</v>
      </c>
      <c r="B849" s="29">
        <v>68</v>
      </c>
    </row>
    <row r="850" spans="1:2" ht="16">
      <c r="A850" s="63" t="s">
        <v>7</v>
      </c>
      <c r="B850" s="29">
        <v>65</v>
      </c>
    </row>
    <row r="851" spans="1:2" ht="16">
      <c r="A851" s="63" t="s">
        <v>18</v>
      </c>
      <c r="B851" s="29">
        <v>57</v>
      </c>
    </row>
    <row r="852" spans="1:2" ht="16">
      <c r="A852" s="63" t="s">
        <v>7</v>
      </c>
      <c r="B852" s="29">
        <v>41</v>
      </c>
    </row>
    <row r="853" spans="1:2" ht="16">
      <c r="A853" s="63" t="s">
        <v>7</v>
      </c>
      <c r="B853" s="29">
        <v>58</v>
      </c>
    </row>
    <row r="854" spans="1:2" ht="16">
      <c r="A854" s="63" t="s">
        <v>18</v>
      </c>
      <c r="B854" s="29">
        <v>52</v>
      </c>
    </row>
    <row r="855" spans="1:2" ht="16">
      <c r="A855" s="63" t="s">
        <v>7</v>
      </c>
      <c r="B855" s="29">
        <v>64</v>
      </c>
    </row>
    <row r="856" spans="1:2" ht="16">
      <c r="A856" s="63" t="s">
        <v>18</v>
      </c>
      <c r="B856" s="29">
        <v>60</v>
      </c>
    </row>
    <row r="857" spans="1:2" ht="16">
      <c r="A857" s="63" t="s">
        <v>7</v>
      </c>
      <c r="B857" s="29">
        <v>60</v>
      </c>
    </row>
    <row r="858" spans="1:2" ht="16">
      <c r="A858" s="63" t="s">
        <v>18</v>
      </c>
      <c r="B858" s="29">
        <v>59</v>
      </c>
    </row>
    <row r="859" spans="1:2" ht="16">
      <c r="A859" s="63" t="s">
        <v>18</v>
      </c>
      <c r="B859" s="29">
        <v>51</v>
      </c>
    </row>
    <row r="860" spans="1:2" ht="16">
      <c r="A860" s="63" t="s">
        <v>7</v>
      </c>
      <c r="B860" s="29">
        <v>71</v>
      </c>
    </row>
    <row r="861" spans="1:2" ht="16">
      <c r="A861" s="63" t="s">
        <v>7</v>
      </c>
      <c r="B861" s="29">
        <v>51</v>
      </c>
    </row>
    <row r="862" spans="1:2" ht="16">
      <c r="A862" s="63" t="s">
        <v>7</v>
      </c>
      <c r="B862" s="29">
        <v>61</v>
      </c>
    </row>
    <row r="863" spans="1:2" ht="16">
      <c r="A863" s="63" t="s">
        <v>18</v>
      </c>
      <c r="B863" s="29">
        <v>73</v>
      </c>
    </row>
    <row r="864" spans="1:2" ht="16">
      <c r="A864" s="63" t="s">
        <v>7</v>
      </c>
      <c r="B864" s="29">
        <v>48</v>
      </c>
    </row>
    <row r="865" spans="1:2" ht="16">
      <c r="A865" s="63" t="s">
        <v>18</v>
      </c>
      <c r="B865" s="29">
        <v>47</v>
      </c>
    </row>
    <row r="866" spans="1:2" ht="16">
      <c r="A866" s="63" t="s">
        <v>7</v>
      </c>
      <c r="B866" s="29">
        <v>51</v>
      </c>
    </row>
    <row r="867" spans="1:2" ht="16">
      <c r="A867" s="63" t="s">
        <v>18</v>
      </c>
      <c r="B867" s="29">
        <v>77</v>
      </c>
    </row>
    <row r="868" spans="1:2" ht="16">
      <c r="A868" s="63" t="s">
        <v>18</v>
      </c>
      <c r="B868" s="29">
        <v>64</v>
      </c>
    </row>
    <row r="869" spans="1:2" ht="16">
      <c r="A869" s="63" t="s">
        <v>7</v>
      </c>
      <c r="B869" s="29">
        <v>57</v>
      </c>
    </row>
    <row r="870" spans="1:2" ht="16">
      <c r="A870" s="63" t="s">
        <v>18</v>
      </c>
      <c r="B870" s="29">
        <v>75</v>
      </c>
    </row>
    <row r="871" spans="1:2" ht="16">
      <c r="A871" s="63" t="s">
        <v>18</v>
      </c>
      <c r="B871" s="29">
        <v>79</v>
      </c>
    </row>
    <row r="872" spans="1:2" ht="16">
      <c r="A872" s="63" t="s">
        <v>7</v>
      </c>
      <c r="B872" s="29">
        <v>42</v>
      </c>
    </row>
    <row r="873" spans="1:2" ht="16">
      <c r="A873" s="63" t="s">
        <v>7</v>
      </c>
      <c r="B873" s="29">
        <v>61</v>
      </c>
    </row>
    <row r="874" spans="1:2" ht="16">
      <c r="A874" s="63" t="s">
        <v>18</v>
      </c>
      <c r="B874" s="29">
        <v>59</v>
      </c>
    </row>
    <row r="875" spans="1:2" ht="16">
      <c r="A875" s="63" t="s">
        <v>7</v>
      </c>
      <c r="B875" s="29">
        <v>68</v>
      </c>
    </row>
    <row r="876" spans="1:2" ht="16">
      <c r="A876" s="63" t="s">
        <v>7</v>
      </c>
      <c r="B876" s="29">
        <v>73</v>
      </c>
    </row>
    <row r="877" spans="1:2" ht="16">
      <c r="A877" s="63" t="s">
        <v>18</v>
      </c>
      <c r="B877" s="29">
        <v>66</v>
      </c>
    </row>
    <row r="878" spans="1:2" ht="16">
      <c r="A878" s="63" t="s">
        <v>7</v>
      </c>
      <c r="B878" s="29">
        <v>47</v>
      </c>
    </row>
    <row r="879" spans="1:2" ht="16">
      <c r="A879" s="63" t="s">
        <v>18</v>
      </c>
      <c r="B879" s="29">
        <v>54</v>
      </c>
    </row>
    <row r="880" spans="1:2" ht="16">
      <c r="A880" s="63" t="s">
        <v>18</v>
      </c>
      <c r="B880" s="29">
        <v>40</v>
      </c>
    </row>
    <row r="881" spans="1:2" ht="16">
      <c r="A881" s="63" t="s">
        <v>18</v>
      </c>
      <c r="B881" s="29">
        <v>62</v>
      </c>
    </row>
    <row r="882" spans="1:2" ht="16">
      <c r="A882" s="63" t="s">
        <v>7</v>
      </c>
      <c r="B882" s="29">
        <v>49</v>
      </c>
    </row>
    <row r="883" spans="1:2" ht="16">
      <c r="A883" s="63" t="s">
        <v>18</v>
      </c>
      <c r="B883" s="29">
        <v>67</v>
      </c>
    </row>
    <row r="884" spans="1:2" ht="16">
      <c r="A884" s="63" t="s">
        <v>18</v>
      </c>
      <c r="B884" s="29">
        <v>68</v>
      </c>
    </row>
    <row r="885" spans="1:2" ht="16">
      <c r="A885" s="63" t="s">
        <v>18</v>
      </c>
      <c r="B885" s="29">
        <v>49</v>
      </c>
    </row>
    <row r="886" spans="1:2" ht="16">
      <c r="A886" s="63" t="s">
        <v>7</v>
      </c>
      <c r="B886" s="29">
        <v>49</v>
      </c>
    </row>
    <row r="887" spans="1:2" ht="16">
      <c r="A887" s="63" t="s">
        <v>18</v>
      </c>
      <c r="B887" s="29">
        <v>37</v>
      </c>
    </row>
    <row r="888" spans="1:2" ht="16">
      <c r="A888" s="63" t="s">
        <v>18</v>
      </c>
      <c r="B888" s="29">
        <v>54</v>
      </c>
    </row>
    <row r="889" spans="1:2" ht="16">
      <c r="A889" s="63" t="s">
        <v>18</v>
      </c>
      <c r="B889" s="29">
        <v>50</v>
      </c>
    </row>
    <row r="890" spans="1:2" ht="16">
      <c r="A890" s="63" t="s">
        <v>7</v>
      </c>
      <c r="B890" s="29">
        <v>63</v>
      </c>
    </row>
    <row r="891" spans="1:2" ht="16">
      <c r="A891" s="63" t="s">
        <v>7</v>
      </c>
      <c r="B891" s="29">
        <v>26</v>
      </c>
    </row>
    <row r="892" spans="1:2" ht="16">
      <c r="A892" s="63" t="s">
        <v>18</v>
      </c>
      <c r="B892" s="29">
        <v>60</v>
      </c>
    </row>
    <row r="893" spans="1:2" ht="16">
      <c r="A893" s="63" t="s">
        <v>18</v>
      </c>
      <c r="B893" s="29">
        <v>61</v>
      </c>
    </row>
    <row r="894" spans="1:2" ht="16">
      <c r="A894" s="63" t="s">
        <v>18</v>
      </c>
      <c r="B894" s="29">
        <v>66</v>
      </c>
    </row>
    <row r="895" spans="1:2" ht="16">
      <c r="A895" s="63" t="s">
        <v>7</v>
      </c>
      <c r="B895" s="29">
        <v>57</v>
      </c>
    </row>
    <row r="896" spans="1:2" ht="16">
      <c r="A896" s="63" t="s">
        <v>7</v>
      </c>
      <c r="B896" s="29">
        <v>58</v>
      </c>
    </row>
    <row r="897" spans="1:2" ht="16">
      <c r="A897" s="63" t="s">
        <v>18</v>
      </c>
      <c r="B897" s="29">
        <v>75</v>
      </c>
    </row>
    <row r="898" spans="1:2" ht="16">
      <c r="A898" s="63" t="s">
        <v>18</v>
      </c>
      <c r="B898" s="29">
        <v>70</v>
      </c>
    </row>
    <row r="899" spans="1:2" ht="16">
      <c r="A899" s="63" t="s">
        <v>7</v>
      </c>
      <c r="B899" s="29">
        <v>45</v>
      </c>
    </row>
    <row r="900" spans="1:2" ht="16">
      <c r="A900" s="63" t="s">
        <v>18</v>
      </c>
      <c r="B900" s="29">
        <v>49</v>
      </c>
    </row>
    <row r="901" spans="1:2" ht="16">
      <c r="A901" s="63" t="s">
        <v>18</v>
      </c>
      <c r="B901" s="29">
        <v>71</v>
      </c>
    </row>
    <row r="902" spans="1:2" ht="16">
      <c r="A902" s="63" t="s">
        <v>18</v>
      </c>
      <c r="B902" s="29">
        <v>61</v>
      </c>
    </row>
    <row r="903" spans="1:2" ht="16">
      <c r="A903" s="63" t="s">
        <v>18</v>
      </c>
      <c r="B903" s="29">
        <v>67</v>
      </c>
    </row>
    <row r="904" spans="1:2" ht="16">
      <c r="A904" s="63" t="s">
        <v>7</v>
      </c>
      <c r="B904" s="29">
        <v>58</v>
      </c>
    </row>
    <row r="905" spans="1:2" ht="16">
      <c r="A905" s="63" t="s">
        <v>7</v>
      </c>
      <c r="B905" s="29">
        <v>39</v>
      </c>
    </row>
    <row r="906" spans="1:2" ht="16">
      <c r="A906" s="63" t="s">
        <v>7</v>
      </c>
      <c r="B906" s="29">
        <v>72</v>
      </c>
    </row>
    <row r="907" spans="1:2" ht="16">
      <c r="A907" s="63" t="s">
        <v>7</v>
      </c>
      <c r="B907" s="29">
        <v>68</v>
      </c>
    </row>
    <row r="908" spans="1:2" ht="16">
      <c r="A908" s="63" t="s">
        <v>18</v>
      </c>
      <c r="B908" s="29">
        <v>59</v>
      </c>
    </row>
    <row r="909" spans="1:2" ht="16">
      <c r="A909" s="63" t="s">
        <v>18</v>
      </c>
      <c r="B909" s="29">
        <v>55</v>
      </c>
    </row>
    <row r="910" spans="1:2" ht="16">
      <c r="A910" s="63" t="s">
        <v>7</v>
      </c>
      <c r="B910" s="29">
        <v>56</v>
      </c>
    </row>
    <row r="911" spans="1:2" ht="16">
      <c r="A911" s="63" t="s">
        <v>18</v>
      </c>
      <c r="B911" s="29">
        <v>67</v>
      </c>
    </row>
    <row r="912" spans="1:2" ht="16">
      <c r="A912" s="63" t="s">
        <v>7</v>
      </c>
      <c r="B912" s="29">
        <v>56</v>
      </c>
    </row>
    <row r="913" spans="1:2" ht="16">
      <c r="A913" s="63" t="s">
        <v>7</v>
      </c>
      <c r="B913" s="29">
        <v>100</v>
      </c>
    </row>
    <row r="914" spans="1:2" ht="16">
      <c r="A914" s="63" t="s">
        <v>7</v>
      </c>
      <c r="B914" s="29">
        <v>51</v>
      </c>
    </row>
    <row r="915" spans="1:2" ht="16">
      <c r="A915" s="63" t="s">
        <v>7</v>
      </c>
      <c r="B915" s="29">
        <v>58</v>
      </c>
    </row>
    <row r="916" spans="1:2" ht="16">
      <c r="A916" s="63" t="s">
        <v>7</v>
      </c>
      <c r="B916" s="29">
        <v>39</v>
      </c>
    </row>
    <row r="917" spans="1:2" ht="16">
      <c r="A917" s="63" t="s">
        <v>7</v>
      </c>
      <c r="B917" s="29">
        <v>55</v>
      </c>
    </row>
    <row r="918" spans="1:2" ht="16">
      <c r="A918" s="63" t="s">
        <v>7</v>
      </c>
      <c r="B918" s="29">
        <v>62</v>
      </c>
    </row>
    <row r="919" spans="1:2" ht="16">
      <c r="A919" s="63" t="s">
        <v>7</v>
      </c>
      <c r="B919" s="29">
        <v>51</v>
      </c>
    </row>
    <row r="920" spans="1:2" ht="16">
      <c r="A920" s="63" t="s">
        <v>18</v>
      </c>
      <c r="B920" s="29">
        <v>58</v>
      </c>
    </row>
    <row r="921" spans="1:2" ht="16">
      <c r="A921" s="63" t="s">
        <v>18</v>
      </c>
      <c r="B921" s="29">
        <v>51</v>
      </c>
    </row>
    <row r="922" spans="1:2" ht="16">
      <c r="A922" s="63" t="s">
        <v>18</v>
      </c>
      <c r="B922" s="29">
        <v>55</v>
      </c>
    </row>
    <row r="923" spans="1:2" ht="16">
      <c r="A923" s="63" t="s">
        <v>7</v>
      </c>
      <c r="B923" s="29">
        <v>50</v>
      </c>
    </row>
    <row r="924" spans="1:2" ht="16">
      <c r="A924" s="63" t="s">
        <v>18</v>
      </c>
      <c r="B924" s="29">
        <v>79</v>
      </c>
    </row>
    <row r="925" spans="1:2" ht="16">
      <c r="A925" s="63" t="s">
        <v>7</v>
      </c>
      <c r="B925" s="29">
        <v>47</v>
      </c>
    </row>
    <row r="926" spans="1:2" ht="16">
      <c r="A926" s="63" t="s">
        <v>7</v>
      </c>
      <c r="B926" s="29">
        <v>61</v>
      </c>
    </row>
    <row r="927" spans="1:2" ht="16">
      <c r="A927" s="63" t="s">
        <v>18</v>
      </c>
      <c r="B927" s="29">
        <v>46</v>
      </c>
    </row>
    <row r="928" spans="1:2" ht="16">
      <c r="A928" s="63" t="s">
        <v>18</v>
      </c>
      <c r="B928" s="29">
        <v>60</v>
      </c>
    </row>
    <row r="929" spans="1:2" ht="16">
      <c r="A929" s="63" t="s">
        <v>7</v>
      </c>
      <c r="B929" s="29">
        <v>54</v>
      </c>
    </row>
    <row r="930" spans="1:2" ht="16">
      <c r="A930" s="63" t="s">
        <v>18</v>
      </c>
      <c r="B930" s="29">
        <v>74</v>
      </c>
    </row>
    <row r="931" spans="1:2" ht="16">
      <c r="A931" s="63" t="s">
        <v>7</v>
      </c>
      <c r="B931" s="29">
        <v>62</v>
      </c>
    </row>
    <row r="932" spans="1:2" ht="16">
      <c r="A932" s="63" t="s">
        <v>7</v>
      </c>
      <c r="B932" s="29">
        <v>43</v>
      </c>
    </row>
    <row r="933" spans="1:2" ht="16">
      <c r="A933" s="63" t="s">
        <v>7</v>
      </c>
      <c r="B933" s="29">
        <v>54</v>
      </c>
    </row>
    <row r="934" spans="1:2" ht="16">
      <c r="A934" s="63" t="s">
        <v>18</v>
      </c>
      <c r="B934" s="29">
        <v>64</v>
      </c>
    </row>
    <row r="935" spans="1:2" ht="16">
      <c r="A935" s="63" t="s">
        <v>7</v>
      </c>
      <c r="B935" s="29">
        <v>57</v>
      </c>
    </row>
    <row r="936" spans="1:2" ht="16">
      <c r="A936" s="63" t="s">
        <v>18</v>
      </c>
      <c r="B936" s="29">
        <v>44</v>
      </c>
    </row>
    <row r="937" spans="1:2" ht="16">
      <c r="A937" s="63" t="s">
        <v>7</v>
      </c>
      <c r="B937" s="29">
        <v>66</v>
      </c>
    </row>
    <row r="938" spans="1:2" ht="16">
      <c r="A938" s="63" t="s">
        <v>18</v>
      </c>
      <c r="B938" s="29">
        <v>66</v>
      </c>
    </row>
    <row r="939" spans="1:2" ht="16">
      <c r="A939" s="63" t="s">
        <v>7</v>
      </c>
      <c r="B939" s="29">
        <v>62</v>
      </c>
    </row>
    <row r="940" spans="1:2" ht="16">
      <c r="A940" s="63" t="s">
        <v>18</v>
      </c>
      <c r="B940" s="29">
        <v>48</v>
      </c>
    </row>
    <row r="941" spans="1:2" ht="16">
      <c r="A941" s="63" t="s">
        <v>18</v>
      </c>
      <c r="B941" s="29">
        <v>52</v>
      </c>
    </row>
    <row r="942" spans="1:2" ht="16">
      <c r="A942" s="63" t="s">
        <v>7</v>
      </c>
      <c r="B942" s="29">
        <v>60</v>
      </c>
    </row>
    <row r="943" spans="1:2" ht="16">
      <c r="A943" s="63" t="s">
        <v>18</v>
      </c>
      <c r="B943" s="29">
        <v>54</v>
      </c>
    </row>
    <row r="944" spans="1:2" ht="16">
      <c r="A944" s="63" t="s">
        <v>18</v>
      </c>
      <c r="B944" s="29">
        <v>72</v>
      </c>
    </row>
    <row r="945" spans="1:2" ht="16">
      <c r="A945" s="63" t="s">
        <v>18</v>
      </c>
      <c r="B945" s="29">
        <v>69</v>
      </c>
    </row>
    <row r="946" spans="1:2" ht="16">
      <c r="A946" s="63" t="s">
        <v>7</v>
      </c>
      <c r="B946" s="29">
        <v>55</v>
      </c>
    </row>
    <row r="947" spans="1:2" ht="16">
      <c r="A947" s="63" t="s">
        <v>18</v>
      </c>
      <c r="B947" s="29">
        <v>59</v>
      </c>
    </row>
    <row r="948" spans="1:2" ht="16">
      <c r="A948" s="63" t="s">
        <v>7</v>
      </c>
      <c r="B948" s="29">
        <v>71</v>
      </c>
    </row>
    <row r="949" spans="1:2" ht="16">
      <c r="A949" s="63" t="s">
        <v>7</v>
      </c>
      <c r="B949" s="29">
        <v>59</v>
      </c>
    </row>
    <row r="950" spans="1:2" ht="16">
      <c r="A950" s="63" t="s">
        <v>18</v>
      </c>
      <c r="B950" s="29">
        <v>59</v>
      </c>
    </row>
    <row r="951" spans="1:2" ht="16">
      <c r="A951" s="63" t="s">
        <v>7</v>
      </c>
      <c r="B951" s="29">
        <v>59</v>
      </c>
    </row>
    <row r="952" spans="1:2" ht="16">
      <c r="A952" s="63" t="s">
        <v>18</v>
      </c>
      <c r="B952" s="29">
        <v>68</v>
      </c>
    </row>
    <row r="953" spans="1:2" ht="16">
      <c r="A953" s="63" t="s">
        <v>18</v>
      </c>
      <c r="B953" s="29">
        <v>69</v>
      </c>
    </row>
    <row r="954" spans="1:2" ht="16">
      <c r="A954" s="63" t="s">
        <v>7</v>
      </c>
      <c r="B954" s="29">
        <v>55</v>
      </c>
    </row>
    <row r="955" spans="1:2" ht="16">
      <c r="A955" s="63" t="s">
        <v>7</v>
      </c>
      <c r="B955" s="29">
        <v>59</v>
      </c>
    </row>
    <row r="956" spans="1:2" ht="16">
      <c r="A956" s="63" t="s">
        <v>7</v>
      </c>
      <c r="B956" s="29">
        <v>75</v>
      </c>
    </row>
    <row r="957" spans="1:2" ht="16">
      <c r="A957" s="63" t="s">
        <v>7</v>
      </c>
      <c r="B957" s="29">
        <v>57</v>
      </c>
    </row>
    <row r="958" spans="1:2" ht="16">
      <c r="A958" s="63" t="s">
        <v>7</v>
      </c>
      <c r="B958" s="29">
        <v>42</v>
      </c>
    </row>
    <row r="959" spans="1:2" ht="16">
      <c r="A959" s="63" t="s">
        <v>7</v>
      </c>
      <c r="B959" s="29">
        <v>68</v>
      </c>
    </row>
    <row r="960" spans="1:2" ht="16">
      <c r="A960" s="63" t="s">
        <v>7</v>
      </c>
      <c r="B960" s="29">
        <v>57</v>
      </c>
    </row>
    <row r="961" spans="1:2" ht="16">
      <c r="A961" s="63" t="s">
        <v>7</v>
      </c>
      <c r="B961" s="29">
        <v>58</v>
      </c>
    </row>
    <row r="962" spans="1:2" ht="16">
      <c r="A962" s="63" t="s">
        <v>7</v>
      </c>
      <c r="B962" s="29">
        <v>67</v>
      </c>
    </row>
    <row r="963" spans="1:2" ht="16">
      <c r="A963" s="63" t="s">
        <v>18</v>
      </c>
      <c r="B963" s="29">
        <v>61</v>
      </c>
    </row>
    <row r="964" spans="1:2" ht="16">
      <c r="A964" s="63" t="s">
        <v>7</v>
      </c>
      <c r="B964" s="29">
        <v>64</v>
      </c>
    </row>
    <row r="965" spans="1:2" ht="16">
      <c r="A965" s="63" t="s">
        <v>18</v>
      </c>
      <c r="B965" s="29">
        <v>61</v>
      </c>
    </row>
    <row r="966" spans="1:2" ht="16">
      <c r="A966" s="63" t="s">
        <v>7</v>
      </c>
      <c r="B966" s="29">
        <v>62</v>
      </c>
    </row>
    <row r="967" spans="1:2" ht="16">
      <c r="A967" s="63" t="s">
        <v>7</v>
      </c>
      <c r="B967" s="29">
        <v>64</v>
      </c>
    </row>
    <row r="968" spans="1:2" ht="16">
      <c r="A968" s="63" t="s">
        <v>7</v>
      </c>
      <c r="B968" s="29">
        <v>59</v>
      </c>
    </row>
    <row r="969" spans="1:2" ht="16">
      <c r="A969" s="63" t="s">
        <v>18</v>
      </c>
      <c r="B969" s="29">
        <v>61</v>
      </c>
    </row>
    <row r="970" spans="1:2" ht="16">
      <c r="A970" s="63" t="s">
        <v>7</v>
      </c>
      <c r="B970" s="29">
        <v>64</v>
      </c>
    </row>
    <row r="971" spans="1:2" ht="16">
      <c r="A971" s="63" t="s">
        <v>7</v>
      </c>
      <c r="B971" s="29">
        <v>66</v>
      </c>
    </row>
    <row r="972" spans="1:2" ht="16">
      <c r="A972" s="63" t="s">
        <v>18</v>
      </c>
      <c r="B972" s="29">
        <v>63</v>
      </c>
    </row>
    <row r="973" spans="1:2" ht="16">
      <c r="A973" s="63" t="s">
        <v>18</v>
      </c>
      <c r="B973" s="29">
        <v>64</v>
      </c>
    </row>
    <row r="974" spans="1:2" ht="16">
      <c r="A974" s="63" t="s">
        <v>18</v>
      </c>
      <c r="B974" s="29">
        <v>66</v>
      </c>
    </row>
    <row r="975" spans="1:2" ht="16">
      <c r="A975" s="63" t="s">
        <v>18</v>
      </c>
      <c r="B975" s="29">
        <v>70</v>
      </c>
    </row>
    <row r="976" spans="1:2" ht="16">
      <c r="A976" s="63" t="s">
        <v>18</v>
      </c>
      <c r="B976" s="29">
        <v>62</v>
      </c>
    </row>
    <row r="977" spans="1:2" ht="16">
      <c r="A977" s="63" t="s">
        <v>18</v>
      </c>
      <c r="B977" s="29">
        <v>63</v>
      </c>
    </row>
    <row r="978" spans="1:2" ht="16">
      <c r="A978" s="63" t="s">
        <v>7</v>
      </c>
      <c r="B978" s="29">
        <v>65</v>
      </c>
    </row>
    <row r="979" spans="1:2" ht="16">
      <c r="A979" s="63" t="s">
        <v>7</v>
      </c>
      <c r="B979" s="29">
        <v>60</v>
      </c>
    </row>
    <row r="980" spans="1:2" ht="16">
      <c r="A980" s="63" t="s">
        <v>18</v>
      </c>
      <c r="B980" s="29">
        <v>58</v>
      </c>
    </row>
    <row r="981" spans="1:2" ht="16">
      <c r="A981" s="63" t="s">
        <v>7</v>
      </c>
      <c r="B981" s="29">
        <v>79</v>
      </c>
    </row>
    <row r="982" spans="1:2" ht="16">
      <c r="A982" s="63" t="s">
        <v>7</v>
      </c>
      <c r="B982" s="29">
        <v>63</v>
      </c>
    </row>
    <row r="983" spans="1:2" ht="16">
      <c r="A983" s="63" t="s">
        <v>18</v>
      </c>
      <c r="B983" s="29">
        <v>59</v>
      </c>
    </row>
    <row r="984" spans="1:2" ht="16">
      <c r="A984" s="63" t="s">
        <v>7</v>
      </c>
      <c r="B984" s="29">
        <v>44</v>
      </c>
    </row>
    <row r="985" spans="1:2" ht="16">
      <c r="A985" s="63" t="s">
        <v>7</v>
      </c>
      <c r="B985" s="29">
        <v>48</v>
      </c>
    </row>
    <row r="986" spans="1:2" ht="16">
      <c r="A986" s="63" t="s">
        <v>7</v>
      </c>
      <c r="B986" s="29">
        <v>38</v>
      </c>
    </row>
    <row r="987" spans="1:2" ht="16">
      <c r="A987" s="63" t="s">
        <v>18</v>
      </c>
      <c r="B987" s="29">
        <v>53</v>
      </c>
    </row>
    <row r="988" spans="1:2" ht="16">
      <c r="A988" s="63" t="s">
        <v>7</v>
      </c>
      <c r="B988" s="29">
        <v>73</v>
      </c>
    </row>
    <row r="989" spans="1:2" ht="16">
      <c r="A989" s="63" t="s">
        <v>18</v>
      </c>
      <c r="B989" s="29">
        <v>65</v>
      </c>
    </row>
    <row r="990" spans="1:2" ht="16">
      <c r="A990" s="63" t="s">
        <v>7</v>
      </c>
      <c r="B990" s="29">
        <v>45</v>
      </c>
    </row>
    <row r="991" spans="1:2" ht="16">
      <c r="A991" s="63" t="s">
        <v>18</v>
      </c>
      <c r="B991" s="29">
        <v>67</v>
      </c>
    </row>
    <row r="992" spans="1:2" ht="16">
      <c r="A992" s="63" t="s">
        <v>7</v>
      </c>
      <c r="B992" s="29">
        <v>63</v>
      </c>
    </row>
    <row r="993" spans="1:2" ht="16">
      <c r="A993" s="63" t="s">
        <v>7</v>
      </c>
      <c r="B993" s="29">
        <v>72</v>
      </c>
    </row>
    <row r="994" spans="1:2" ht="16">
      <c r="A994" s="63" t="s">
        <v>7</v>
      </c>
      <c r="B994" s="29">
        <v>53</v>
      </c>
    </row>
    <row r="995" spans="1:2" ht="16">
      <c r="A995" s="63" t="s">
        <v>7</v>
      </c>
      <c r="B995" s="29">
        <v>54</v>
      </c>
    </row>
    <row r="996" spans="1:2" ht="16">
      <c r="A996" s="63" t="s">
        <v>7</v>
      </c>
      <c r="B996" s="29">
        <v>60</v>
      </c>
    </row>
    <row r="997" spans="1:2" ht="16">
      <c r="A997" s="63" t="s">
        <v>18</v>
      </c>
      <c r="B997" s="29">
        <v>72</v>
      </c>
    </row>
    <row r="998" spans="1:2" ht="16">
      <c r="A998" s="63" t="s">
        <v>7</v>
      </c>
      <c r="B998" s="29">
        <v>65</v>
      </c>
    </row>
    <row r="999" spans="1:2" ht="16">
      <c r="A999" s="63" t="s">
        <v>7</v>
      </c>
      <c r="B999" s="29">
        <v>68</v>
      </c>
    </row>
    <row r="1000" spans="1:2" ht="16">
      <c r="A1000" s="63" t="s">
        <v>18</v>
      </c>
      <c r="B1000" s="29">
        <v>55</v>
      </c>
    </row>
    <row r="1001" spans="1:2" ht="16">
      <c r="A1001" s="66" t="s">
        <v>18</v>
      </c>
      <c r="B1001" s="67">
        <v>45</v>
      </c>
    </row>
  </sheetData>
  <mergeCells count="4">
    <mergeCell ref="I15:P15"/>
    <mergeCell ref="I1:P1"/>
    <mergeCell ref="I2:P2"/>
    <mergeCell ref="I3:P4"/>
  </mergeCells>
  <pageMargins left="0.7" right="0.7" top="0.75" bottom="0.75" header="0.3" footer="0.3"/>
  <pageSetup orientation="portrait" r:id="rId1"/>
  <legacy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DD9D8-5756-46AA-BB31-A911324F94C0}">
  <dimension ref="A1"/>
  <sheetViews>
    <sheetView workbookViewId="0"/>
  </sheetViews>
  <sheetFormatPr baseColWidth="10" defaultColWidth="8.83203125"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7617-AFF8-4F67-95B7-D13ACEF56F4D}">
  <dimension ref="A1:L1001"/>
  <sheetViews>
    <sheetView topLeftCell="F1" workbookViewId="0">
      <selection activeCell="K1" activeCellId="1" sqref="B1:B1048576 K1:K1048576"/>
    </sheetView>
  </sheetViews>
  <sheetFormatPr baseColWidth="10" defaultColWidth="8.83203125" defaultRowHeight="15"/>
  <cols>
    <col min="1" max="1" width="17.1640625" customWidth="1"/>
    <col min="2" max="2" width="12.33203125" customWidth="1"/>
    <col min="3" max="3" width="15.33203125" customWidth="1"/>
    <col min="4" max="4" width="20" customWidth="1"/>
    <col min="5" max="5" width="22.1640625" customWidth="1"/>
    <col min="6" max="6" width="15.83203125" customWidth="1"/>
    <col min="7" max="7" width="14.6640625" customWidth="1"/>
    <col min="8" max="8" width="13.5" customWidth="1"/>
    <col min="9" max="9" width="13.33203125" customWidth="1"/>
    <col min="10" max="10" width="13.5" customWidth="1"/>
    <col min="11" max="11" width="17.33203125" customWidth="1"/>
    <col min="12" max="12" width="13" customWidth="1"/>
  </cols>
  <sheetData>
    <row r="1" spans="1:12" s="4" customFormat="1" ht="51">
      <c r="A1" s="3" t="s">
        <v>0</v>
      </c>
      <c r="B1" s="3" t="s">
        <v>1</v>
      </c>
      <c r="C1" s="3" t="s">
        <v>43</v>
      </c>
      <c r="D1" s="3" t="s">
        <v>2</v>
      </c>
      <c r="E1" s="3" t="s">
        <v>3</v>
      </c>
      <c r="F1" s="3" t="s">
        <v>4</v>
      </c>
      <c r="G1" s="3" t="s">
        <v>5</v>
      </c>
      <c r="H1" s="3" t="s">
        <v>44</v>
      </c>
      <c r="I1" s="3" t="s">
        <v>45</v>
      </c>
      <c r="J1" s="3" t="s">
        <v>6</v>
      </c>
      <c r="K1" s="3" t="s">
        <v>46</v>
      </c>
      <c r="L1" s="5" t="s">
        <v>47</v>
      </c>
    </row>
    <row r="2" spans="1:12" ht="16">
      <c r="A2" s="2">
        <v>1</v>
      </c>
      <c r="B2" s="2" t="s">
        <v>7</v>
      </c>
      <c r="C2" s="2">
        <v>0</v>
      </c>
      <c r="D2" s="2" t="s">
        <v>11</v>
      </c>
      <c r="E2" s="2" t="s">
        <v>24</v>
      </c>
      <c r="F2" s="2" t="s">
        <v>25</v>
      </c>
      <c r="G2" s="2">
        <v>45</v>
      </c>
      <c r="H2" s="2">
        <v>2.11</v>
      </c>
      <c r="I2" s="2">
        <v>10.29</v>
      </c>
      <c r="J2" s="2">
        <v>29</v>
      </c>
      <c r="K2" s="2">
        <v>66</v>
      </c>
      <c r="L2" s="6" t="s">
        <v>50</v>
      </c>
    </row>
    <row r="3" spans="1:12" ht="16">
      <c r="A3" s="2">
        <v>2</v>
      </c>
      <c r="B3" s="2" t="s">
        <v>18</v>
      </c>
      <c r="C3" s="2">
        <v>1</v>
      </c>
      <c r="D3" s="2" t="s">
        <v>16</v>
      </c>
      <c r="E3" s="2" t="s">
        <v>21</v>
      </c>
      <c r="F3" s="2" t="s">
        <v>13</v>
      </c>
      <c r="G3" s="2">
        <v>56</v>
      </c>
      <c r="H3" s="2">
        <v>0.79</v>
      </c>
      <c r="I3" s="2">
        <v>11.42</v>
      </c>
      <c r="J3" s="2">
        <v>46</v>
      </c>
      <c r="K3" s="2">
        <v>50</v>
      </c>
      <c r="L3" s="6" t="s">
        <v>48</v>
      </c>
    </row>
    <row r="4" spans="1:12" ht="16">
      <c r="A4" s="2">
        <v>3</v>
      </c>
      <c r="B4" s="2" t="s">
        <v>7</v>
      </c>
      <c r="C4" s="2">
        <v>0</v>
      </c>
      <c r="D4" s="2" t="s">
        <v>16</v>
      </c>
      <c r="E4" s="2" t="s">
        <v>9</v>
      </c>
      <c r="F4" s="2" t="s">
        <v>13</v>
      </c>
      <c r="G4" s="2">
        <v>48</v>
      </c>
      <c r="H4" s="2">
        <v>1.62</v>
      </c>
      <c r="I4" s="2">
        <v>5.63</v>
      </c>
      <c r="J4" s="2">
        <v>70</v>
      </c>
      <c r="K4" s="2">
        <v>50</v>
      </c>
      <c r="L4" s="6" t="s">
        <v>50</v>
      </c>
    </row>
    <row r="5" spans="1:12" ht="16">
      <c r="A5" s="2">
        <v>4</v>
      </c>
      <c r="B5" s="2" t="s">
        <v>18</v>
      </c>
      <c r="C5" s="2">
        <v>1</v>
      </c>
      <c r="D5" s="2" t="s">
        <v>16</v>
      </c>
      <c r="E5" s="2" t="s">
        <v>23</v>
      </c>
      <c r="F5" s="2" t="s">
        <v>13</v>
      </c>
      <c r="G5" s="2">
        <v>58</v>
      </c>
      <c r="H5" s="2">
        <v>0.09</v>
      </c>
      <c r="I5" s="2">
        <v>10.17</v>
      </c>
      <c r="J5" s="2">
        <v>46</v>
      </c>
      <c r="K5" s="2">
        <v>56</v>
      </c>
      <c r="L5" s="6" t="s">
        <v>48</v>
      </c>
    </row>
    <row r="6" spans="1:12" ht="16">
      <c r="A6" s="2">
        <v>5</v>
      </c>
      <c r="B6" s="2" t="s">
        <v>18</v>
      </c>
      <c r="C6" s="2">
        <v>1</v>
      </c>
      <c r="D6" s="2" t="s">
        <v>16</v>
      </c>
      <c r="E6" s="2" t="s">
        <v>32</v>
      </c>
      <c r="F6" s="2" t="s">
        <v>13</v>
      </c>
      <c r="G6" s="2">
        <v>49</v>
      </c>
      <c r="H6" s="2">
        <v>1.46</v>
      </c>
      <c r="I6" s="2">
        <v>10.6</v>
      </c>
      <c r="J6" s="2">
        <v>32</v>
      </c>
      <c r="K6" s="2">
        <v>54</v>
      </c>
      <c r="L6" s="6" t="s">
        <v>49</v>
      </c>
    </row>
    <row r="7" spans="1:12" ht="16">
      <c r="A7" s="2">
        <v>6</v>
      </c>
      <c r="B7" s="2" t="s">
        <v>7</v>
      </c>
      <c r="C7" s="2">
        <v>0</v>
      </c>
      <c r="D7" s="2" t="s">
        <v>26</v>
      </c>
      <c r="E7" s="2" t="s">
        <v>32</v>
      </c>
      <c r="F7" s="2" t="s">
        <v>10</v>
      </c>
      <c r="G7" s="2">
        <v>64</v>
      </c>
      <c r="H7" s="2">
        <v>0.94</v>
      </c>
      <c r="I7" s="2">
        <v>6.8</v>
      </c>
      <c r="J7" s="2">
        <v>65</v>
      </c>
      <c r="K7" s="2">
        <v>52</v>
      </c>
      <c r="L7" s="6" t="s">
        <v>50</v>
      </c>
    </row>
    <row r="8" spans="1:12" ht="16">
      <c r="A8" s="2">
        <v>7</v>
      </c>
      <c r="B8" s="2" t="s">
        <v>7</v>
      </c>
      <c r="C8" s="2">
        <v>0</v>
      </c>
      <c r="D8" s="2" t="s">
        <v>8</v>
      </c>
      <c r="E8" s="2" t="s">
        <v>27</v>
      </c>
      <c r="F8" s="2" t="s">
        <v>13</v>
      </c>
      <c r="G8" s="2">
        <v>54</v>
      </c>
      <c r="H8" s="2">
        <v>1.32</v>
      </c>
      <c r="I8" s="2">
        <v>5.25</v>
      </c>
      <c r="J8" s="2">
        <v>50</v>
      </c>
      <c r="K8" s="2">
        <v>68</v>
      </c>
      <c r="L8" s="6" t="s">
        <v>49</v>
      </c>
    </row>
    <row r="9" spans="1:12" ht="16">
      <c r="A9" s="2">
        <v>8</v>
      </c>
      <c r="B9" s="2" t="s">
        <v>7</v>
      </c>
      <c r="C9" s="2">
        <v>0</v>
      </c>
      <c r="D9" s="2" t="s">
        <v>8</v>
      </c>
      <c r="E9" s="2" t="s">
        <v>27</v>
      </c>
      <c r="F9" s="2" t="s">
        <v>13</v>
      </c>
      <c r="G9" s="2">
        <v>54</v>
      </c>
      <c r="H9" s="2">
        <v>1.0900000000000001</v>
      </c>
      <c r="I9" s="2">
        <v>7.3</v>
      </c>
      <c r="J9" s="2">
        <v>74</v>
      </c>
      <c r="K9" s="2">
        <v>48</v>
      </c>
      <c r="L9" s="6" t="s">
        <v>49</v>
      </c>
    </row>
    <row r="10" spans="1:12" ht="16">
      <c r="A10" s="2">
        <v>9</v>
      </c>
      <c r="B10" s="2" t="s">
        <v>7</v>
      </c>
      <c r="C10" s="2">
        <v>0</v>
      </c>
      <c r="D10" s="2" t="s">
        <v>16</v>
      </c>
      <c r="E10" s="2" t="s">
        <v>35</v>
      </c>
      <c r="F10" s="2" t="s">
        <v>13</v>
      </c>
      <c r="G10" s="2">
        <v>67</v>
      </c>
      <c r="H10" s="2">
        <v>1.3</v>
      </c>
      <c r="I10" s="2">
        <v>6.53</v>
      </c>
      <c r="J10" s="2">
        <v>46</v>
      </c>
      <c r="K10" s="2">
        <v>56</v>
      </c>
      <c r="L10" s="6" t="s">
        <v>51</v>
      </c>
    </row>
    <row r="11" spans="1:12" ht="16">
      <c r="A11" s="2">
        <v>10</v>
      </c>
      <c r="B11" s="2" t="s">
        <v>7</v>
      </c>
      <c r="C11" s="2">
        <v>0</v>
      </c>
      <c r="D11" s="2" t="s">
        <v>8</v>
      </c>
      <c r="E11" s="2" t="s">
        <v>27</v>
      </c>
      <c r="F11" s="2" t="s">
        <v>13</v>
      </c>
      <c r="G11" s="2">
        <v>54</v>
      </c>
      <c r="H11" s="2">
        <v>1.32</v>
      </c>
      <c r="I11" s="2">
        <v>9.69</v>
      </c>
      <c r="J11" s="2">
        <v>57</v>
      </c>
      <c r="K11" s="2">
        <v>63</v>
      </c>
      <c r="L11" s="6" t="s">
        <v>51</v>
      </c>
    </row>
    <row r="12" spans="1:12" ht="16">
      <c r="A12" s="2">
        <v>11</v>
      </c>
      <c r="B12" s="2" t="s">
        <v>18</v>
      </c>
      <c r="C12" s="2">
        <v>1</v>
      </c>
      <c r="D12" s="2" t="s">
        <v>26</v>
      </c>
      <c r="E12" s="2" t="s">
        <v>9</v>
      </c>
      <c r="F12" s="2" t="s">
        <v>10</v>
      </c>
      <c r="G12" s="2">
        <v>47</v>
      </c>
      <c r="H12" s="2">
        <v>0.36</v>
      </c>
      <c r="I12" s="2">
        <v>6.74</v>
      </c>
      <c r="J12" s="2">
        <v>50</v>
      </c>
      <c r="K12" s="2">
        <v>65</v>
      </c>
      <c r="L12" s="6" t="s">
        <v>49</v>
      </c>
    </row>
    <row r="13" spans="1:12" ht="16">
      <c r="A13" s="2">
        <v>12</v>
      </c>
      <c r="B13" s="2" t="s">
        <v>7</v>
      </c>
      <c r="C13" s="2">
        <v>0</v>
      </c>
      <c r="D13" s="2" t="s">
        <v>16</v>
      </c>
      <c r="E13" s="2" t="s">
        <v>36</v>
      </c>
      <c r="F13" s="2" t="s">
        <v>37</v>
      </c>
      <c r="G13" s="2">
        <v>66</v>
      </c>
      <c r="H13" s="2">
        <v>0.9</v>
      </c>
      <c r="I13" s="2">
        <v>11.45</v>
      </c>
      <c r="J13" s="2">
        <v>58</v>
      </c>
      <c r="K13" s="2">
        <v>50</v>
      </c>
      <c r="L13" s="6" t="s">
        <v>51</v>
      </c>
    </row>
    <row r="14" spans="1:12" ht="16">
      <c r="A14" s="2">
        <v>13</v>
      </c>
      <c r="B14" s="2" t="s">
        <v>7</v>
      </c>
      <c r="C14" s="2">
        <v>0</v>
      </c>
      <c r="D14" s="2" t="s">
        <v>28</v>
      </c>
      <c r="E14" s="2" t="s">
        <v>27</v>
      </c>
      <c r="F14" s="2" t="s">
        <v>13</v>
      </c>
      <c r="G14" s="2">
        <v>53</v>
      </c>
      <c r="H14" s="2">
        <v>0.81</v>
      </c>
      <c r="I14" s="2">
        <v>5.85</v>
      </c>
      <c r="J14" s="2">
        <v>60</v>
      </c>
      <c r="K14" s="2">
        <v>78</v>
      </c>
      <c r="L14" s="6" t="s">
        <v>48</v>
      </c>
    </row>
    <row r="15" spans="1:12" ht="16">
      <c r="A15" s="2">
        <v>14</v>
      </c>
      <c r="B15" s="2" t="s">
        <v>7</v>
      </c>
      <c r="C15" s="2">
        <v>0</v>
      </c>
      <c r="D15" s="2" t="s">
        <v>16</v>
      </c>
      <c r="E15" s="2" t="s">
        <v>24</v>
      </c>
      <c r="F15" s="2" t="s">
        <v>13</v>
      </c>
      <c r="G15" s="2">
        <v>61</v>
      </c>
      <c r="H15" s="2">
        <v>0.79</v>
      </c>
      <c r="I15" s="2">
        <v>7.68</v>
      </c>
      <c r="J15" s="2">
        <v>58</v>
      </c>
      <c r="K15" s="2">
        <v>45</v>
      </c>
      <c r="L15" s="6" t="s">
        <v>48</v>
      </c>
    </row>
    <row r="16" spans="1:12" ht="16">
      <c r="A16" s="2">
        <v>15</v>
      </c>
      <c r="B16" s="2" t="s">
        <v>7</v>
      </c>
      <c r="C16" s="2">
        <v>0</v>
      </c>
      <c r="D16" s="2" t="s">
        <v>16</v>
      </c>
      <c r="E16" s="2" t="s">
        <v>32</v>
      </c>
      <c r="F16" s="2" t="s">
        <v>13</v>
      </c>
      <c r="G16" s="2">
        <v>49</v>
      </c>
      <c r="H16" s="2">
        <v>2.11</v>
      </c>
      <c r="I16" s="2">
        <v>7.69</v>
      </c>
      <c r="J16" s="2">
        <v>46</v>
      </c>
      <c r="K16" s="2">
        <v>54</v>
      </c>
      <c r="L16" s="6" t="s">
        <v>49</v>
      </c>
    </row>
    <row r="17" spans="1:12" ht="16">
      <c r="A17" s="2">
        <v>16</v>
      </c>
      <c r="B17" s="2" t="s">
        <v>18</v>
      </c>
      <c r="C17" s="2">
        <v>1</v>
      </c>
      <c r="D17" s="2" t="s">
        <v>16</v>
      </c>
      <c r="E17" s="2" t="s">
        <v>9</v>
      </c>
      <c r="F17" s="2" t="s">
        <v>10</v>
      </c>
      <c r="G17" s="2">
        <v>41</v>
      </c>
      <c r="H17" s="2">
        <v>0.34</v>
      </c>
      <c r="I17" s="2">
        <v>7.88</v>
      </c>
      <c r="J17" s="2">
        <v>44</v>
      </c>
      <c r="K17" s="2">
        <v>69</v>
      </c>
      <c r="L17" s="6" t="s">
        <v>49</v>
      </c>
    </row>
    <row r="18" spans="1:12" ht="16">
      <c r="A18" s="2">
        <v>17</v>
      </c>
      <c r="B18" s="2" t="s">
        <v>7</v>
      </c>
      <c r="C18" s="2">
        <v>0</v>
      </c>
      <c r="D18" s="2" t="s">
        <v>16</v>
      </c>
      <c r="E18" s="2" t="s">
        <v>9</v>
      </c>
      <c r="F18" s="2" t="s">
        <v>13</v>
      </c>
      <c r="G18" s="2">
        <v>48</v>
      </c>
      <c r="H18" s="2">
        <v>1.07</v>
      </c>
      <c r="I18" s="2">
        <v>9.67</v>
      </c>
      <c r="J18" s="2">
        <v>66</v>
      </c>
      <c r="K18" s="2">
        <v>54</v>
      </c>
      <c r="L18" s="6" t="s">
        <v>48</v>
      </c>
    </row>
    <row r="19" spans="1:12" ht="16">
      <c r="A19" s="2">
        <v>18</v>
      </c>
      <c r="B19" s="2" t="s">
        <v>7</v>
      </c>
      <c r="C19" s="2">
        <v>0</v>
      </c>
      <c r="D19" s="2" t="s">
        <v>16</v>
      </c>
      <c r="E19" s="2" t="s">
        <v>24</v>
      </c>
      <c r="F19" s="2" t="s">
        <v>22</v>
      </c>
      <c r="G19" s="2">
        <v>43</v>
      </c>
      <c r="H19" s="2">
        <v>1.07</v>
      </c>
      <c r="I19" s="2">
        <v>4.16</v>
      </c>
      <c r="J19" s="2">
        <v>61</v>
      </c>
      <c r="K19" s="2">
        <v>63</v>
      </c>
      <c r="L19" s="6" t="s">
        <v>51</v>
      </c>
    </row>
    <row r="20" spans="1:12" ht="16">
      <c r="A20" s="2">
        <v>19</v>
      </c>
      <c r="B20" s="2" t="s">
        <v>7</v>
      </c>
      <c r="C20" s="2">
        <v>0</v>
      </c>
      <c r="D20" s="2" t="s">
        <v>16</v>
      </c>
      <c r="E20" s="2" t="s">
        <v>12</v>
      </c>
      <c r="F20" s="2" t="s">
        <v>22</v>
      </c>
      <c r="G20" s="2">
        <v>50</v>
      </c>
      <c r="H20" s="2">
        <v>0.96</v>
      </c>
      <c r="I20" s="2">
        <v>7.68</v>
      </c>
      <c r="J20" s="2">
        <v>55</v>
      </c>
      <c r="K20" s="2">
        <v>63</v>
      </c>
      <c r="L20" s="6" t="s">
        <v>50</v>
      </c>
    </row>
    <row r="21" spans="1:12" ht="16">
      <c r="A21" s="2">
        <v>20</v>
      </c>
      <c r="B21" s="2" t="s">
        <v>18</v>
      </c>
      <c r="C21" s="2">
        <v>1</v>
      </c>
      <c r="D21" s="2" t="s">
        <v>16</v>
      </c>
      <c r="E21" s="2" t="s">
        <v>24</v>
      </c>
      <c r="F21" s="2" t="s">
        <v>22</v>
      </c>
      <c r="G21" s="2">
        <v>43</v>
      </c>
      <c r="H21" s="2">
        <v>0.7</v>
      </c>
      <c r="I21" s="2">
        <v>10.8</v>
      </c>
      <c r="J21" s="2">
        <v>42</v>
      </c>
      <c r="K21" s="2">
        <v>60</v>
      </c>
      <c r="L21" s="6" t="s">
        <v>49</v>
      </c>
    </row>
    <row r="22" spans="1:12" ht="16">
      <c r="A22" s="2">
        <v>21</v>
      </c>
      <c r="B22" s="2" t="s">
        <v>18</v>
      </c>
      <c r="C22" s="2">
        <v>1</v>
      </c>
      <c r="D22" s="2" t="s">
        <v>16</v>
      </c>
      <c r="E22" s="2" t="s">
        <v>12</v>
      </c>
      <c r="F22" s="2" t="s">
        <v>10</v>
      </c>
      <c r="G22" s="2">
        <v>30</v>
      </c>
      <c r="H22" s="2">
        <v>0.98</v>
      </c>
      <c r="I22" s="2">
        <v>6.89</v>
      </c>
      <c r="J22" s="2">
        <v>47</v>
      </c>
      <c r="K22" s="2">
        <v>61</v>
      </c>
      <c r="L22" s="6" t="s">
        <v>49</v>
      </c>
    </row>
    <row r="23" spans="1:12" ht="16">
      <c r="A23" s="2">
        <v>22</v>
      </c>
      <c r="B23" s="2" t="s">
        <v>7</v>
      </c>
      <c r="C23" s="2">
        <v>0</v>
      </c>
      <c r="D23" s="2" t="s">
        <v>16</v>
      </c>
      <c r="E23" s="2" t="s">
        <v>24</v>
      </c>
      <c r="F23" s="2" t="s">
        <v>22</v>
      </c>
      <c r="G23" s="2">
        <v>43</v>
      </c>
      <c r="H23" s="2">
        <v>1.29</v>
      </c>
      <c r="I23" s="2">
        <v>8.01</v>
      </c>
      <c r="J23" s="2">
        <v>61</v>
      </c>
      <c r="K23" s="2">
        <v>63</v>
      </c>
      <c r="L23" s="6" t="s">
        <v>50</v>
      </c>
    </row>
    <row r="24" spans="1:12" ht="16">
      <c r="A24" s="2">
        <v>23</v>
      </c>
      <c r="B24" s="2" t="s">
        <v>7</v>
      </c>
      <c r="C24" s="2">
        <v>0</v>
      </c>
      <c r="D24" s="2" t="s">
        <v>26</v>
      </c>
      <c r="E24" s="2" t="s">
        <v>32</v>
      </c>
      <c r="F24" s="2" t="s">
        <v>10</v>
      </c>
      <c r="G24" s="2">
        <v>64</v>
      </c>
      <c r="H24" s="2">
        <v>2.31</v>
      </c>
      <c r="I24" s="2">
        <v>9.36</v>
      </c>
      <c r="J24" s="2">
        <v>38</v>
      </c>
      <c r="K24" s="2">
        <v>66</v>
      </c>
      <c r="L24" s="6" t="s">
        <v>50</v>
      </c>
    </row>
    <row r="25" spans="1:12" ht="16">
      <c r="A25" s="2">
        <v>24</v>
      </c>
      <c r="B25" s="2" t="s">
        <v>7</v>
      </c>
      <c r="C25" s="2">
        <v>0</v>
      </c>
      <c r="D25" s="2" t="s">
        <v>16</v>
      </c>
      <c r="E25" s="2" t="s">
        <v>32</v>
      </c>
      <c r="F25" s="2" t="s">
        <v>13</v>
      </c>
      <c r="G25" s="2">
        <v>49</v>
      </c>
      <c r="H25" s="2">
        <v>1.1100000000000001</v>
      </c>
      <c r="I25" s="2">
        <v>6.71</v>
      </c>
      <c r="J25" s="2">
        <v>56</v>
      </c>
      <c r="K25" s="2">
        <v>35</v>
      </c>
      <c r="L25" s="6" t="s">
        <v>48</v>
      </c>
    </row>
    <row r="26" spans="1:12" ht="16">
      <c r="A26" s="2">
        <v>25</v>
      </c>
      <c r="B26" s="2" t="s">
        <v>18</v>
      </c>
      <c r="C26" s="2">
        <v>1</v>
      </c>
      <c r="D26" s="2" t="s">
        <v>16</v>
      </c>
      <c r="E26" s="2" t="s">
        <v>12</v>
      </c>
      <c r="F26" s="2" t="s">
        <v>25</v>
      </c>
      <c r="G26" s="2">
        <v>25</v>
      </c>
      <c r="H26" s="2">
        <v>0.15</v>
      </c>
      <c r="I26" s="2">
        <v>9.85</v>
      </c>
      <c r="J26" s="2">
        <v>52</v>
      </c>
      <c r="K26" s="2">
        <v>68</v>
      </c>
      <c r="L26" s="6" t="s">
        <v>48</v>
      </c>
    </row>
    <row r="27" spans="1:12" ht="16">
      <c r="A27" s="2">
        <v>26</v>
      </c>
      <c r="B27" s="2" t="s">
        <v>18</v>
      </c>
      <c r="C27" s="2">
        <v>1</v>
      </c>
      <c r="D27" s="2" t="s">
        <v>11</v>
      </c>
      <c r="E27" s="2" t="s">
        <v>9</v>
      </c>
      <c r="F27" s="2" t="s">
        <v>13</v>
      </c>
      <c r="G27" s="2">
        <v>40</v>
      </c>
      <c r="H27" s="2">
        <v>0.57999999999999996</v>
      </c>
      <c r="I27" s="2">
        <v>6.82</v>
      </c>
      <c r="J27" s="2">
        <v>40</v>
      </c>
      <c r="K27" s="2">
        <v>55</v>
      </c>
      <c r="L27" s="6" t="s">
        <v>49</v>
      </c>
    </row>
    <row r="28" spans="1:12" ht="16">
      <c r="A28" s="2">
        <v>27</v>
      </c>
      <c r="B28" s="2" t="s">
        <v>7</v>
      </c>
      <c r="C28" s="2">
        <v>0</v>
      </c>
      <c r="D28" s="2" t="s">
        <v>26</v>
      </c>
      <c r="E28" s="2" t="s">
        <v>27</v>
      </c>
      <c r="F28" s="2" t="s">
        <v>13</v>
      </c>
      <c r="G28" s="2">
        <v>46</v>
      </c>
      <c r="H28" s="2">
        <v>0.81</v>
      </c>
      <c r="I28" s="2">
        <v>5.96</v>
      </c>
      <c r="J28" s="2">
        <v>69</v>
      </c>
      <c r="K28" s="2">
        <v>63</v>
      </c>
      <c r="L28" s="6" t="s">
        <v>48</v>
      </c>
    </row>
    <row r="29" spans="1:12" ht="16">
      <c r="A29" s="2">
        <v>28</v>
      </c>
      <c r="B29" s="2" t="s">
        <v>7</v>
      </c>
      <c r="C29" s="2">
        <v>0</v>
      </c>
      <c r="D29" s="2" t="s">
        <v>28</v>
      </c>
      <c r="E29" s="2" t="s">
        <v>38</v>
      </c>
      <c r="F29" s="2" t="s">
        <v>13</v>
      </c>
      <c r="G29" s="2">
        <v>34</v>
      </c>
      <c r="H29" s="2">
        <v>1.47</v>
      </c>
      <c r="I29" s="2">
        <v>8.36</v>
      </c>
      <c r="J29" s="2">
        <v>52</v>
      </c>
      <c r="K29" s="2">
        <v>59</v>
      </c>
      <c r="L29" s="6" t="s">
        <v>48</v>
      </c>
    </row>
    <row r="30" spans="1:12" ht="16">
      <c r="A30" s="2">
        <v>29</v>
      </c>
      <c r="B30" s="2" t="s">
        <v>18</v>
      </c>
      <c r="C30" s="2">
        <v>1</v>
      </c>
      <c r="D30" s="2" t="s">
        <v>26</v>
      </c>
      <c r="E30" s="2" t="s">
        <v>40</v>
      </c>
      <c r="F30" s="2" t="s">
        <v>41</v>
      </c>
      <c r="G30" s="2">
        <v>10</v>
      </c>
      <c r="H30" s="2">
        <v>1.43</v>
      </c>
      <c r="I30" s="2">
        <v>9.43</v>
      </c>
      <c r="J30" s="2">
        <v>36</v>
      </c>
      <c r="K30" s="2">
        <v>57</v>
      </c>
      <c r="L30" s="6" t="s">
        <v>49</v>
      </c>
    </row>
    <row r="31" spans="1:12" ht="16">
      <c r="A31" s="2">
        <v>30</v>
      </c>
      <c r="B31" s="2" t="s">
        <v>7</v>
      </c>
      <c r="C31" s="2">
        <v>0</v>
      </c>
      <c r="D31" s="2" t="s">
        <v>8</v>
      </c>
      <c r="E31" s="2" t="s">
        <v>27</v>
      </c>
      <c r="F31" s="2" t="s">
        <v>13</v>
      </c>
      <c r="G31" s="2">
        <v>54</v>
      </c>
      <c r="H31" s="2">
        <v>1.25</v>
      </c>
      <c r="I31" s="2">
        <v>5.5</v>
      </c>
      <c r="J31" s="2">
        <v>56</v>
      </c>
      <c r="K31" s="2">
        <v>55</v>
      </c>
      <c r="L31" s="6" t="s">
        <v>48</v>
      </c>
    </row>
    <row r="32" spans="1:12" ht="16">
      <c r="A32" s="2">
        <v>31</v>
      </c>
      <c r="B32" s="2" t="s">
        <v>7</v>
      </c>
      <c r="C32" s="2">
        <v>0</v>
      </c>
      <c r="D32" s="2" t="s">
        <v>16</v>
      </c>
      <c r="E32" s="2" t="s">
        <v>32</v>
      </c>
      <c r="F32" s="2" t="s">
        <v>10</v>
      </c>
      <c r="G32" s="2">
        <v>69</v>
      </c>
      <c r="H32" s="2">
        <v>1.01</v>
      </c>
      <c r="I32" s="2">
        <v>6.97</v>
      </c>
      <c r="J32" s="2">
        <v>45</v>
      </c>
      <c r="K32" s="2">
        <v>56</v>
      </c>
      <c r="L32" s="6" t="s">
        <v>49</v>
      </c>
    </row>
    <row r="33" spans="1:12" ht="16">
      <c r="A33" s="2">
        <v>32</v>
      </c>
      <c r="B33" s="2" t="s">
        <v>7</v>
      </c>
      <c r="C33" s="2">
        <v>0</v>
      </c>
      <c r="D33" s="2" t="s">
        <v>16</v>
      </c>
      <c r="E33" s="2" t="s">
        <v>9</v>
      </c>
      <c r="F33" s="2" t="s">
        <v>13</v>
      </c>
      <c r="G33" s="2">
        <v>48</v>
      </c>
      <c r="H33" s="2">
        <v>1.29</v>
      </c>
      <c r="I33" s="2">
        <v>8.73</v>
      </c>
      <c r="J33" s="2">
        <v>49</v>
      </c>
      <c r="K33" s="2">
        <v>60</v>
      </c>
      <c r="L33" s="6" t="s">
        <v>49</v>
      </c>
    </row>
    <row r="34" spans="1:12" ht="16">
      <c r="A34" s="2">
        <v>33</v>
      </c>
      <c r="B34" s="2" t="s">
        <v>7</v>
      </c>
      <c r="C34" s="2">
        <v>0</v>
      </c>
      <c r="D34" s="2" t="s">
        <v>8</v>
      </c>
      <c r="E34" s="2" t="s">
        <v>9</v>
      </c>
      <c r="F34" s="2" t="s">
        <v>13</v>
      </c>
      <c r="G34" s="2">
        <v>60</v>
      </c>
      <c r="H34" s="2">
        <v>0.85</v>
      </c>
      <c r="I34" s="2">
        <v>6.08</v>
      </c>
      <c r="J34" s="2">
        <v>51</v>
      </c>
      <c r="K34" s="2">
        <v>60</v>
      </c>
      <c r="L34" s="6" t="s">
        <v>50</v>
      </c>
    </row>
    <row r="35" spans="1:12" ht="16">
      <c r="A35" s="2">
        <v>34</v>
      </c>
      <c r="B35" s="2" t="s">
        <v>18</v>
      </c>
      <c r="C35" s="2">
        <v>1</v>
      </c>
      <c r="D35" s="2" t="s">
        <v>16</v>
      </c>
      <c r="E35" s="2" t="s">
        <v>24</v>
      </c>
      <c r="F35" s="2" t="s">
        <v>13</v>
      </c>
      <c r="G35" s="2">
        <v>61</v>
      </c>
      <c r="H35" s="2">
        <v>0.59</v>
      </c>
      <c r="I35" s="2">
        <v>6.53</v>
      </c>
      <c r="J35" s="2">
        <v>49</v>
      </c>
      <c r="K35" s="2">
        <v>50</v>
      </c>
      <c r="L35" s="6" t="s">
        <v>50</v>
      </c>
    </row>
    <row r="36" spans="1:12" ht="16">
      <c r="A36" s="2">
        <v>35</v>
      </c>
      <c r="B36" s="2" t="s">
        <v>7</v>
      </c>
      <c r="C36" s="2">
        <v>0</v>
      </c>
      <c r="D36" s="2" t="s">
        <v>16</v>
      </c>
      <c r="E36" s="2" t="s">
        <v>21</v>
      </c>
      <c r="F36" s="2" t="s">
        <v>13</v>
      </c>
      <c r="G36" s="2">
        <v>56</v>
      </c>
      <c r="H36" s="2">
        <v>1.31</v>
      </c>
      <c r="I36" s="2">
        <v>5.92</v>
      </c>
      <c r="J36" s="2">
        <v>54</v>
      </c>
      <c r="K36" s="2">
        <v>67</v>
      </c>
      <c r="L36" s="6" t="s">
        <v>50</v>
      </c>
    </row>
    <row r="37" spans="1:12" ht="16">
      <c r="A37" s="2">
        <v>36</v>
      </c>
      <c r="B37" s="2" t="s">
        <v>7</v>
      </c>
      <c r="C37" s="2">
        <v>0</v>
      </c>
      <c r="D37" s="2" t="s">
        <v>26</v>
      </c>
      <c r="E37" s="2" t="s">
        <v>32</v>
      </c>
      <c r="F37" s="2" t="s">
        <v>10</v>
      </c>
      <c r="G37" s="2">
        <v>64</v>
      </c>
      <c r="H37" s="2">
        <v>1.28</v>
      </c>
      <c r="I37" s="2">
        <v>8.7200000000000006</v>
      </c>
      <c r="J37" s="2">
        <v>34</v>
      </c>
      <c r="K37" s="2">
        <v>59</v>
      </c>
      <c r="L37" s="6" t="s">
        <v>49</v>
      </c>
    </row>
    <row r="38" spans="1:12" ht="16">
      <c r="A38" s="2">
        <v>37</v>
      </c>
      <c r="B38" s="2" t="s">
        <v>7</v>
      </c>
      <c r="C38" s="2">
        <v>0</v>
      </c>
      <c r="D38" s="2" t="s">
        <v>11</v>
      </c>
      <c r="E38" s="2" t="s">
        <v>12</v>
      </c>
      <c r="F38" s="2" t="s">
        <v>13</v>
      </c>
      <c r="G38" s="2">
        <v>51</v>
      </c>
      <c r="H38" s="2">
        <v>1.36</v>
      </c>
      <c r="I38" s="2">
        <v>7.35</v>
      </c>
      <c r="J38" s="2">
        <v>57</v>
      </c>
      <c r="K38" s="2">
        <v>63</v>
      </c>
      <c r="L38" s="6" t="s">
        <v>50</v>
      </c>
    </row>
    <row r="39" spans="1:12" ht="16">
      <c r="A39" s="2">
        <v>38</v>
      </c>
      <c r="B39" s="2" t="s">
        <v>7</v>
      </c>
      <c r="C39" s="2">
        <v>0</v>
      </c>
      <c r="D39" s="2" t="s">
        <v>16</v>
      </c>
      <c r="E39" s="2" t="s">
        <v>24</v>
      </c>
      <c r="F39" s="2" t="s">
        <v>25</v>
      </c>
      <c r="G39" s="2">
        <v>52</v>
      </c>
      <c r="H39" s="2">
        <v>0.9</v>
      </c>
      <c r="I39" s="2">
        <v>6.35</v>
      </c>
      <c r="J39" s="2">
        <v>63</v>
      </c>
      <c r="K39" s="2">
        <v>66</v>
      </c>
      <c r="L39" s="6" t="s">
        <v>50</v>
      </c>
    </row>
    <row r="40" spans="1:12" ht="16">
      <c r="A40" s="2">
        <v>39</v>
      </c>
      <c r="B40" s="2" t="s">
        <v>18</v>
      </c>
      <c r="C40" s="2">
        <v>1</v>
      </c>
      <c r="D40" s="2" t="s">
        <v>8</v>
      </c>
      <c r="E40" s="2" t="s">
        <v>27</v>
      </c>
      <c r="F40" s="2" t="s">
        <v>13</v>
      </c>
      <c r="G40" s="2">
        <v>54</v>
      </c>
      <c r="H40" s="2">
        <v>0.72</v>
      </c>
      <c r="I40" s="2">
        <v>8.1199999999999992</v>
      </c>
      <c r="J40" s="2">
        <v>42</v>
      </c>
      <c r="K40" s="2">
        <v>69</v>
      </c>
      <c r="L40" s="6" t="s">
        <v>49</v>
      </c>
    </row>
    <row r="41" spans="1:12" ht="16">
      <c r="A41" s="2">
        <v>40</v>
      </c>
      <c r="B41" s="2" t="s">
        <v>7</v>
      </c>
      <c r="C41" s="2">
        <v>0</v>
      </c>
      <c r="D41" s="2" t="s">
        <v>8</v>
      </c>
      <c r="E41" s="2" t="s">
        <v>9</v>
      </c>
      <c r="F41" s="2" t="s">
        <v>13</v>
      </c>
      <c r="G41" s="2">
        <v>60</v>
      </c>
      <c r="H41" s="2">
        <v>1</v>
      </c>
      <c r="I41" s="2">
        <v>6.04</v>
      </c>
      <c r="J41" s="2">
        <v>59</v>
      </c>
      <c r="K41" s="2">
        <v>44</v>
      </c>
      <c r="L41" s="6" t="s">
        <v>48</v>
      </c>
    </row>
    <row r="42" spans="1:12" ht="16">
      <c r="A42" s="2">
        <v>41</v>
      </c>
      <c r="B42" s="2" t="s">
        <v>18</v>
      </c>
      <c r="C42" s="2">
        <v>1</v>
      </c>
      <c r="D42" s="2" t="s">
        <v>16</v>
      </c>
      <c r="E42" s="2" t="s">
        <v>32</v>
      </c>
      <c r="F42" s="2" t="s">
        <v>13</v>
      </c>
      <c r="G42" s="2">
        <v>49</v>
      </c>
      <c r="H42" s="2">
        <v>0.72</v>
      </c>
      <c r="I42" s="2">
        <v>6.14</v>
      </c>
      <c r="J42" s="2">
        <v>50</v>
      </c>
      <c r="K42" s="2">
        <v>56</v>
      </c>
      <c r="L42" s="6" t="s">
        <v>51</v>
      </c>
    </row>
    <row r="43" spans="1:12" ht="16">
      <c r="A43" s="2">
        <v>42</v>
      </c>
      <c r="B43" s="2" t="s">
        <v>18</v>
      </c>
      <c r="C43" s="2">
        <v>1</v>
      </c>
      <c r="D43" s="2" t="s">
        <v>26</v>
      </c>
      <c r="E43" s="2" t="s">
        <v>32</v>
      </c>
      <c r="F43" s="2" t="s">
        <v>10</v>
      </c>
      <c r="G43" s="2">
        <v>64</v>
      </c>
      <c r="H43" s="2">
        <v>0</v>
      </c>
      <c r="I43" s="2">
        <v>9.32</v>
      </c>
      <c r="J43" s="2">
        <v>45</v>
      </c>
      <c r="K43" s="2">
        <v>56</v>
      </c>
      <c r="L43" s="6" t="s">
        <v>51</v>
      </c>
    </row>
    <row r="44" spans="1:12" ht="16">
      <c r="A44" s="2">
        <v>43</v>
      </c>
      <c r="B44" s="2" t="s">
        <v>18</v>
      </c>
      <c r="C44" s="2">
        <v>1</v>
      </c>
      <c r="D44" s="2" t="s">
        <v>16</v>
      </c>
      <c r="E44" s="2" t="s">
        <v>17</v>
      </c>
      <c r="F44" s="2" t="s">
        <v>13</v>
      </c>
      <c r="G44" s="2">
        <v>55</v>
      </c>
      <c r="H44" s="2">
        <v>0.43</v>
      </c>
      <c r="I44" s="2">
        <v>7.32</v>
      </c>
      <c r="J44" s="2">
        <v>38</v>
      </c>
      <c r="K44" s="2">
        <v>46</v>
      </c>
      <c r="L44" s="6" t="s">
        <v>51</v>
      </c>
    </row>
    <row r="45" spans="1:12" ht="16">
      <c r="A45" s="2">
        <v>44</v>
      </c>
      <c r="B45" s="2" t="s">
        <v>18</v>
      </c>
      <c r="C45" s="2">
        <v>1</v>
      </c>
      <c r="D45" s="2" t="s">
        <v>14</v>
      </c>
      <c r="E45" s="2" t="s">
        <v>40</v>
      </c>
      <c r="F45" s="2" t="s">
        <v>13</v>
      </c>
      <c r="G45" s="2">
        <v>35</v>
      </c>
      <c r="H45" s="2">
        <v>1.1000000000000001</v>
      </c>
      <c r="I45" s="2">
        <v>7.42</v>
      </c>
      <c r="J45" s="2">
        <v>56</v>
      </c>
      <c r="K45" s="2">
        <v>63</v>
      </c>
      <c r="L45" s="6" t="s">
        <v>48</v>
      </c>
    </row>
    <row r="46" spans="1:12" ht="16">
      <c r="A46" s="2">
        <v>45</v>
      </c>
      <c r="B46" s="2" t="s">
        <v>18</v>
      </c>
      <c r="C46" s="2">
        <v>1</v>
      </c>
      <c r="D46" s="2" t="s">
        <v>16</v>
      </c>
      <c r="E46" s="2" t="s">
        <v>12</v>
      </c>
      <c r="F46" s="2" t="s">
        <v>22</v>
      </c>
      <c r="G46" s="2">
        <v>50</v>
      </c>
      <c r="H46" s="2">
        <v>1.21</v>
      </c>
      <c r="I46" s="2">
        <v>5.69</v>
      </c>
      <c r="J46" s="2">
        <v>41</v>
      </c>
      <c r="K46" s="2">
        <v>58</v>
      </c>
      <c r="L46" s="6" t="s">
        <v>48</v>
      </c>
    </row>
    <row r="47" spans="1:12" ht="16">
      <c r="A47" s="2">
        <v>46</v>
      </c>
      <c r="B47" s="2" t="s">
        <v>7</v>
      </c>
      <c r="C47" s="2">
        <v>0</v>
      </c>
      <c r="D47" s="2" t="s">
        <v>26</v>
      </c>
      <c r="E47" s="2" t="s">
        <v>9</v>
      </c>
      <c r="F47" s="2" t="s">
        <v>10</v>
      </c>
      <c r="G47" s="2">
        <v>47</v>
      </c>
      <c r="H47" s="2">
        <v>1.45</v>
      </c>
      <c r="I47" s="2">
        <v>10.58</v>
      </c>
      <c r="J47" s="2">
        <v>59</v>
      </c>
      <c r="K47" s="2">
        <v>57</v>
      </c>
      <c r="L47" s="6" t="s">
        <v>49</v>
      </c>
    </row>
    <row r="48" spans="1:12" ht="16">
      <c r="A48" s="2">
        <v>47</v>
      </c>
      <c r="B48" s="2" t="s">
        <v>7</v>
      </c>
      <c r="C48" s="2">
        <v>0</v>
      </c>
      <c r="D48" s="2" t="s">
        <v>16</v>
      </c>
      <c r="E48" s="2" t="s">
        <v>32</v>
      </c>
      <c r="F48" s="2" t="s">
        <v>13</v>
      </c>
      <c r="G48" s="2">
        <v>49</v>
      </c>
      <c r="H48" s="2">
        <v>2.31</v>
      </c>
      <c r="I48" s="2">
        <v>6.07</v>
      </c>
      <c r="J48" s="2">
        <v>70</v>
      </c>
      <c r="K48" s="2">
        <v>61</v>
      </c>
      <c r="L48" s="6" t="s">
        <v>48</v>
      </c>
    </row>
    <row r="49" spans="1:12" ht="16">
      <c r="A49" s="2">
        <v>48</v>
      </c>
      <c r="B49" s="2" t="s">
        <v>7</v>
      </c>
      <c r="C49" s="2">
        <v>0</v>
      </c>
      <c r="D49" s="2" t="s">
        <v>16</v>
      </c>
      <c r="E49" s="2" t="s">
        <v>21</v>
      </c>
      <c r="F49" s="2" t="s">
        <v>13</v>
      </c>
      <c r="G49" s="2">
        <v>56</v>
      </c>
      <c r="H49" s="2">
        <v>1.8</v>
      </c>
      <c r="I49" s="2">
        <v>5.77</v>
      </c>
      <c r="J49" s="2">
        <v>46</v>
      </c>
      <c r="K49" s="2">
        <v>48</v>
      </c>
      <c r="L49" s="6" t="s">
        <v>50</v>
      </c>
    </row>
    <row r="50" spans="1:12" ht="16">
      <c r="A50" s="2">
        <v>49</v>
      </c>
      <c r="B50" s="2" t="s">
        <v>7</v>
      </c>
      <c r="C50" s="2">
        <v>0</v>
      </c>
      <c r="D50" s="2" t="s">
        <v>28</v>
      </c>
      <c r="E50" s="2" t="s">
        <v>15</v>
      </c>
      <c r="F50" s="2" t="s">
        <v>13</v>
      </c>
      <c r="G50" s="2">
        <v>70</v>
      </c>
      <c r="H50" s="2">
        <v>1.18</v>
      </c>
      <c r="I50" s="2">
        <v>10.039999999999999</v>
      </c>
      <c r="J50" s="2">
        <v>52</v>
      </c>
      <c r="K50" s="2">
        <v>41</v>
      </c>
      <c r="L50" s="6" t="s">
        <v>50</v>
      </c>
    </row>
    <row r="51" spans="1:12" ht="16">
      <c r="A51" s="2">
        <v>50</v>
      </c>
      <c r="B51" s="2" t="s">
        <v>7</v>
      </c>
      <c r="C51" s="2">
        <v>0</v>
      </c>
      <c r="D51" s="2" t="s">
        <v>26</v>
      </c>
      <c r="E51" s="2" t="s">
        <v>32</v>
      </c>
      <c r="F51" s="2" t="s">
        <v>10</v>
      </c>
      <c r="G51" s="2">
        <v>64</v>
      </c>
      <c r="H51" s="2">
        <v>1.03</v>
      </c>
      <c r="I51" s="2">
        <v>7.19</v>
      </c>
      <c r="J51" s="2">
        <v>59</v>
      </c>
      <c r="K51" s="2">
        <v>68</v>
      </c>
      <c r="L51" s="6" t="s">
        <v>50</v>
      </c>
    </row>
    <row r="52" spans="1:12" ht="16">
      <c r="A52" s="2">
        <v>51</v>
      </c>
      <c r="B52" s="2" t="s">
        <v>18</v>
      </c>
      <c r="C52" s="2">
        <v>1</v>
      </c>
      <c r="D52" s="2" t="s">
        <v>16</v>
      </c>
      <c r="E52" s="2" t="s">
        <v>32</v>
      </c>
      <c r="F52" s="2" t="s">
        <v>10</v>
      </c>
      <c r="G52" s="2">
        <v>69</v>
      </c>
      <c r="H52" s="2">
        <v>0.89</v>
      </c>
      <c r="I52" s="2">
        <v>7.18</v>
      </c>
      <c r="J52" s="2">
        <v>38</v>
      </c>
      <c r="K52" s="2">
        <v>77</v>
      </c>
      <c r="L52" s="6" t="s">
        <v>50</v>
      </c>
    </row>
    <row r="53" spans="1:12" ht="16">
      <c r="A53" s="2">
        <v>52</v>
      </c>
      <c r="B53" s="2" t="s">
        <v>7</v>
      </c>
      <c r="C53" s="2">
        <v>0</v>
      </c>
      <c r="D53" s="2" t="s">
        <v>28</v>
      </c>
      <c r="E53" s="2" t="s">
        <v>9</v>
      </c>
      <c r="F53" s="2" t="s">
        <v>22</v>
      </c>
      <c r="G53" s="2">
        <v>28</v>
      </c>
      <c r="H53" s="2">
        <v>2.46</v>
      </c>
      <c r="I53" s="2">
        <v>8.5500000000000007</v>
      </c>
      <c r="J53" s="2">
        <v>44</v>
      </c>
      <c r="K53" s="2">
        <v>76</v>
      </c>
      <c r="L53" s="6" t="s">
        <v>48</v>
      </c>
    </row>
    <row r="54" spans="1:12" ht="16">
      <c r="A54" s="2">
        <v>53</v>
      </c>
      <c r="B54" s="2" t="s">
        <v>7</v>
      </c>
      <c r="C54" s="2">
        <v>0</v>
      </c>
      <c r="D54" s="2" t="s">
        <v>16</v>
      </c>
      <c r="E54" s="2" t="s">
        <v>23</v>
      </c>
      <c r="F54" s="2" t="s">
        <v>13</v>
      </c>
      <c r="G54" s="2">
        <v>58</v>
      </c>
      <c r="H54" s="2">
        <v>0.73</v>
      </c>
      <c r="I54" s="2">
        <v>8.86</v>
      </c>
      <c r="J54" s="2">
        <v>61</v>
      </c>
      <c r="K54" s="2">
        <v>55</v>
      </c>
      <c r="L54" s="6" t="s">
        <v>48</v>
      </c>
    </row>
    <row r="55" spans="1:12" ht="16">
      <c r="A55" s="2">
        <v>54</v>
      </c>
      <c r="B55" s="2" t="s">
        <v>18</v>
      </c>
      <c r="C55" s="2">
        <v>1</v>
      </c>
      <c r="D55" s="2" t="s">
        <v>16</v>
      </c>
      <c r="E55" s="2" t="s">
        <v>32</v>
      </c>
      <c r="F55" s="2" t="s">
        <v>13</v>
      </c>
      <c r="G55" s="2">
        <v>49</v>
      </c>
      <c r="H55" s="2">
        <v>0.46</v>
      </c>
      <c r="I55" s="2">
        <v>9.8000000000000007</v>
      </c>
      <c r="J55" s="2">
        <v>42</v>
      </c>
      <c r="K55" s="2">
        <v>49</v>
      </c>
      <c r="L55" s="6" t="s">
        <v>48</v>
      </c>
    </row>
    <row r="56" spans="1:12" ht="16">
      <c r="A56" s="2">
        <v>55</v>
      </c>
      <c r="B56" s="2" t="s">
        <v>18</v>
      </c>
      <c r="C56" s="2">
        <v>1</v>
      </c>
      <c r="D56" s="2" t="s">
        <v>16</v>
      </c>
      <c r="E56" s="2" t="s">
        <v>35</v>
      </c>
      <c r="F56" s="2" t="s">
        <v>13</v>
      </c>
      <c r="G56" s="2">
        <v>67</v>
      </c>
      <c r="H56" s="2">
        <v>0.17</v>
      </c>
      <c r="I56" s="2">
        <v>7.08</v>
      </c>
      <c r="J56" s="2">
        <v>57</v>
      </c>
      <c r="K56" s="2">
        <v>55</v>
      </c>
      <c r="L56" s="6" t="s">
        <v>48</v>
      </c>
    </row>
    <row r="57" spans="1:12" ht="16">
      <c r="A57" s="2">
        <v>56</v>
      </c>
      <c r="B57" s="2" t="s">
        <v>18</v>
      </c>
      <c r="C57" s="2">
        <v>1</v>
      </c>
      <c r="D57" s="2" t="s">
        <v>16</v>
      </c>
      <c r="E57" s="2" t="s">
        <v>17</v>
      </c>
      <c r="F57" s="2" t="s">
        <v>13</v>
      </c>
      <c r="G57" s="2">
        <v>55</v>
      </c>
      <c r="H57" s="2">
        <v>0.61</v>
      </c>
      <c r="I57" s="2">
        <v>10.62</v>
      </c>
      <c r="J57" s="2">
        <v>40</v>
      </c>
      <c r="K57" s="2">
        <v>78</v>
      </c>
      <c r="L57" s="6" t="s">
        <v>49</v>
      </c>
    </row>
    <row r="58" spans="1:12" ht="16">
      <c r="A58" s="2">
        <v>57</v>
      </c>
      <c r="B58" s="2" t="s">
        <v>7</v>
      </c>
      <c r="C58" s="2">
        <v>0</v>
      </c>
      <c r="D58" s="2" t="s">
        <v>16</v>
      </c>
      <c r="E58" s="2" t="s">
        <v>12</v>
      </c>
      <c r="F58" s="2" t="s">
        <v>22</v>
      </c>
      <c r="G58" s="2">
        <v>50</v>
      </c>
      <c r="H58" s="2">
        <v>1.51</v>
      </c>
      <c r="I58" s="2">
        <v>4.09</v>
      </c>
      <c r="J58" s="2">
        <v>67</v>
      </c>
      <c r="K58" s="2">
        <v>78</v>
      </c>
      <c r="L58" s="6" t="s">
        <v>49</v>
      </c>
    </row>
    <row r="59" spans="1:12" ht="16">
      <c r="A59" s="2">
        <v>58</v>
      </c>
      <c r="B59" s="2" t="s">
        <v>7</v>
      </c>
      <c r="C59" s="2">
        <v>0</v>
      </c>
      <c r="D59" s="2" t="s">
        <v>11</v>
      </c>
      <c r="E59" s="2" t="s">
        <v>12</v>
      </c>
      <c r="F59" s="2" t="s">
        <v>13</v>
      </c>
      <c r="G59" s="2">
        <v>51</v>
      </c>
      <c r="H59" s="2">
        <v>1.25</v>
      </c>
      <c r="I59" s="2">
        <v>10.69</v>
      </c>
      <c r="J59" s="2">
        <v>57</v>
      </c>
      <c r="K59" s="2">
        <v>60</v>
      </c>
      <c r="L59" s="6" t="s">
        <v>50</v>
      </c>
    </row>
    <row r="60" spans="1:12" ht="16">
      <c r="A60" s="2">
        <v>59</v>
      </c>
      <c r="B60" s="2" t="s">
        <v>7</v>
      </c>
      <c r="C60" s="2">
        <v>0</v>
      </c>
      <c r="D60" s="2" t="s">
        <v>28</v>
      </c>
      <c r="E60" s="2" t="s">
        <v>27</v>
      </c>
      <c r="F60" s="2" t="s">
        <v>13</v>
      </c>
      <c r="G60" s="2">
        <v>53</v>
      </c>
      <c r="H60" s="2">
        <v>1.51</v>
      </c>
      <c r="I60" s="2">
        <v>6.39</v>
      </c>
      <c r="J60" s="2">
        <v>65</v>
      </c>
      <c r="K60" s="2">
        <v>60</v>
      </c>
      <c r="L60" s="6" t="s">
        <v>50</v>
      </c>
    </row>
    <row r="61" spans="1:12" ht="16">
      <c r="A61" s="2">
        <v>60</v>
      </c>
      <c r="B61" s="2" t="s">
        <v>18</v>
      </c>
      <c r="C61" s="2">
        <v>1</v>
      </c>
      <c r="D61" s="2" t="s">
        <v>28</v>
      </c>
      <c r="E61" s="2" t="s">
        <v>19</v>
      </c>
      <c r="F61" s="2" t="s">
        <v>22</v>
      </c>
      <c r="G61" s="2">
        <v>68</v>
      </c>
      <c r="H61" s="2">
        <v>-0.45</v>
      </c>
      <c r="I61" s="2">
        <v>7.56</v>
      </c>
      <c r="J61" s="2">
        <v>57</v>
      </c>
      <c r="K61" s="2">
        <v>47</v>
      </c>
      <c r="L61" s="6" t="s">
        <v>49</v>
      </c>
    </row>
    <row r="62" spans="1:12" ht="16">
      <c r="A62" s="2">
        <v>61</v>
      </c>
      <c r="B62" s="2" t="s">
        <v>7</v>
      </c>
      <c r="C62" s="2">
        <v>0</v>
      </c>
      <c r="D62" s="2" t="s">
        <v>8</v>
      </c>
      <c r="E62" s="2" t="s">
        <v>9</v>
      </c>
      <c r="F62" s="2" t="s">
        <v>13</v>
      </c>
      <c r="G62" s="2">
        <v>60</v>
      </c>
      <c r="H62" s="2">
        <v>1.07</v>
      </c>
      <c r="I62" s="2">
        <v>4.97</v>
      </c>
      <c r="J62" s="2">
        <v>61</v>
      </c>
      <c r="K62" s="2">
        <v>57</v>
      </c>
      <c r="L62" s="6" t="s">
        <v>49</v>
      </c>
    </row>
    <row r="63" spans="1:12" ht="16">
      <c r="A63" s="2">
        <v>62</v>
      </c>
      <c r="B63" s="2" t="s">
        <v>7</v>
      </c>
      <c r="C63" s="2">
        <v>0</v>
      </c>
      <c r="D63" s="2" t="s">
        <v>16</v>
      </c>
      <c r="E63" s="2" t="s">
        <v>24</v>
      </c>
      <c r="F63" s="2" t="s">
        <v>25</v>
      </c>
      <c r="G63" s="2">
        <v>52</v>
      </c>
      <c r="H63" s="2">
        <v>1.48</v>
      </c>
      <c r="I63" s="2">
        <v>10.09</v>
      </c>
      <c r="J63" s="2">
        <v>42</v>
      </c>
      <c r="K63" s="2">
        <v>65</v>
      </c>
      <c r="L63" s="6" t="s">
        <v>49</v>
      </c>
    </row>
    <row r="64" spans="1:12" ht="16">
      <c r="A64" s="2">
        <v>63</v>
      </c>
      <c r="B64" s="2" t="s">
        <v>18</v>
      </c>
      <c r="C64" s="2">
        <v>1</v>
      </c>
      <c r="D64" s="2" t="s">
        <v>16</v>
      </c>
      <c r="E64" s="2" t="s">
        <v>32</v>
      </c>
      <c r="F64" s="2" t="s">
        <v>13</v>
      </c>
      <c r="G64" s="2">
        <v>49</v>
      </c>
      <c r="H64" s="2">
        <v>0.56999999999999995</v>
      </c>
      <c r="I64" s="2">
        <v>8.43</v>
      </c>
      <c r="J64" s="2">
        <v>63</v>
      </c>
      <c r="K64" s="2">
        <v>58</v>
      </c>
      <c r="L64" s="6" t="s">
        <v>51</v>
      </c>
    </row>
    <row r="65" spans="1:12" ht="16">
      <c r="A65" s="2">
        <v>64</v>
      </c>
      <c r="B65" s="2" t="s">
        <v>7</v>
      </c>
      <c r="C65" s="2">
        <v>0</v>
      </c>
      <c r="D65" s="2" t="s">
        <v>28</v>
      </c>
      <c r="E65" s="2" t="s">
        <v>27</v>
      </c>
      <c r="F65" s="2" t="s">
        <v>13</v>
      </c>
      <c r="G65" s="2">
        <v>53</v>
      </c>
      <c r="H65" s="2">
        <v>0.92</v>
      </c>
      <c r="I65" s="2">
        <v>5.85</v>
      </c>
      <c r="J65" s="2">
        <v>62</v>
      </c>
      <c r="K65" s="2">
        <v>72</v>
      </c>
      <c r="L65" s="6" t="s">
        <v>48</v>
      </c>
    </row>
    <row r="66" spans="1:12" ht="16">
      <c r="A66" s="2">
        <v>65</v>
      </c>
      <c r="B66" s="2" t="s">
        <v>18</v>
      </c>
      <c r="C66" s="2">
        <v>1</v>
      </c>
      <c r="D66" s="2" t="s">
        <v>16</v>
      </c>
      <c r="E66" s="2" t="s">
        <v>32</v>
      </c>
      <c r="F66" s="2" t="s">
        <v>25</v>
      </c>
      <c r="G66" s="2">
        <v>39</v>
      </c>
      <c r="H66" s="2">
        <v>0.6</v>
      </c>
      <c r="I66" s="2">
        <v>7.48</v>
      </c>
      <c r="J66" s="2">
        <v>58</v>
      </c>
      <c r="K66" s="2">
        <v>73</v>
      </c>
      <c r="L66" s="6" t="s">
        <v>49</v>
      </c>
    </row>
    <row r="67" spans="1:12" ht="16">
      <c r="A67" s="2">
        <v>66</v>
      </c>
      <c r="B67" s="2" t="s">
        <v>18</v>
      </c>
      <c r="C67" s="2">
        <v>1</v>
      </c>
      <c r="D67" s="2" t="s">
        <v>28</v>
      </c>
      <c r="E67" s="2" t="s">
        <v>39</v>
      </c>
      <c r="F67" s="2" t="s">
        <v>13</v>
      </c>
      <c r="G67" s="2">
        <v>37</v>
      </c>
      <c r="H67" s="2">
        <v>0.74</v>
      </c>
      <c r="I67" s="2">
        <v>11.7</v>
      </c>
      <c r="J67" s="2">
        <v>47</v>
      </c>
      <c r="K67" s="2">
        <v>74</v>
      </c>
      <c r="L67" s="6" t="s">
        <v>50</v>
      </c>
    </row>
    <row r="68" spans="1:12" ht="16">
      <c r="A68" s="2">
        <v>67</v>
      </c>
      <c r="B68" s="2" t="s">
        <v>7</v>
      </c>
      <c r="C68" s="2">
        <v>0</v>
      </c>
      <c r="D68" s="2" t="s">
        <v>8</v>
      </c>
      <c r="E68" s="2" t="s">
        <v>9</v>
      </c>
      <c r="F68" s="2" t="s">
        <v>10</v>
      </c>
      <c r="G68" s="2">
        <v>57</v>
      </c>
      <c r="H68" s="2">
        <v>1.67</v>
      </c>
      <c r="I68" s="2">
        <v>10.18</v>
      </c>
      <c r="J68" s="2">
        <v>58</v>
      </c>
      <c r="K68" s="2">
        <v>57</v>
      </c>
      <c r="L68" s="6" t="s">
        <v>48</v>
      </c>
    </row>
    <row r="69" spans="1:12" ht="16">
      <c r="A69" s="2">
        <v>68</v>
      </c>
      <c r="B69" s="2" t="s">
        <v>7</v>
      </c>
      <c r="C69" s="2">
        <v>0</v>
      </c>
      <c r="D69" s="2" t="s">
        <v>16</v>
      </c>
      <c r="E69" s="2" t="s">
        <v>9</v>
      </c>
      <c r="F69" s="2" t="s">
        <v>13</v>
      </c>
      <c r="G69" s="2">
        <v>48</v>
      </c>
      <c r="H69" s="2">
        <v>0.96</v>
      </c>
      <c r="I69" s="2">
        <v>11.17</v>
      </c>
      <c r="J69" s="2">
        <v>62</v>
      </c>
      <c r="K69" s="2">
        <v>51</v>
      </c>
      <c r="L69" s="6" t="s">
        <v>48</v>
      </c>
    </row>
    <row r="70" spans="1:12" ht="16">
      <c r="A70" s="2">
        <v>69</v>
      </c>
      <c r="B70" s="2" t="s">
        <v>18</v>
      </c>
      <c r="C70" s="2">
        <v>1</v>
      </c>
      <c r="D70" s="2" t="s">
        <v>16</v>
      </c>
      <c r="E70" s="2" t="s">
        <v>17</v>
      </c>
      <c r="F70" s="2" t="s">
        <v>13</v>
      </c>
      <c r="G70" s="2">
        <v>55</v>
      </c>
      <c r="H70" s="2">
        <v>1.29</v>
      </c>
      <c r="I70" s="2">
        <v>6.1</v>
      </c>
      <c r="J70" s="2">
        <v>39</v>
      </c>
      <c r="K70" s="2">
        <v>62</v>
      </c>
      <c r="L70" s="6" t="s">
        <v>49</v>
      </c>
    </row>
    <row r="71" spans="1:12" ht="16">
      <c r="A71" s="2">
        <v>70</v>
      </c>
      <c r="B71" s="2" t="s">
        <v>18</v>
      </c>
      <c r="C71" s="2">
        <v>1</v>
      </c>
      <c r="D71" s="2" t="s">
        <v>28</v>
      </c>
      <c r="E71" s="2" t="s">
        <v>40</v>
      </c>
      <c r="F71" s="2" t="s">
        <v>41</v>
      </c>
      <c r="G71" s="2">
        <v>29</v>
      </c>
      <c r="H71" s="2">
        <v>1.43</v>
      </c>
      <c r="I71" s="2">
        <v>9.25</v>
      </c>
      <c r="J71" s="2">
        <v>34</v>
      </c>
      <c r="K71" s="2">
        <v>56</v>
      </c>
      <c r="L71" s="6" t="s">
        <v>48</v>
      </c>
    </row>
    <row r="72" spans="1:12" ht="16">
      <c r="A72" s="2">
        <v>71</v>
      </c>
      <c r="B72" s="2" t="s">
        <v>18</v>
      </c>
      <c r="C72" s="2">
        <v>1</v>
      </c>
      <c r="D72" s="2" t="s">
        <v>16</v>
      </c>
      <c r="E72" s="2" t="s">
        <v>9</v>
      </c>
      <c r="F72" s="2" t="s">
        <v>13</v>
      </c>
      <c r="G72" s="2">
        <v>48</v>
      </c>
      <c r="H72" s="2">
        <v>1.42</v>
      </c>
      <c r="I72" s="2">
        <v>10.79</v>
      </c>
      <c r="J72" s="2">
        <v>43</v>
      </c>
      <c r="K72" s="2">
        <v>69</v>
      </c>
      <c r="L72" s="6" t="s">
        <v>48</v>
      </c>
    </row>
    <row r="73" spans="1:12" ht="16">
      <c r="A73" s="2">
        <v>72</v>
      </c>
      <c r="B73" s="2" t="s">
        <v>7</v>
      </c>
      <c r="C73" s="2">
        <v>0</v>
      </c>
      <c r="D73" s="2" t="s">
        <v>8</v>
      </c>
      <c r="E73" s="2" t="s">
        <v>27</v>
      </c>
      <c r="F73" s="2" t="s">
        <v>13</v>
      </c>
      <c r="G73" s="2">
        <v>54</v>
      </c>
      <c r="H73" s="2">
        <v>1.52</v>
      </c>
      <c r="I73" s="2">
        <v>7.38</v>
      </c>
      <c r="J73" s="2">
        <v>46</v>
      </c>
      <c r="K73" s="2">
        <v>100</v>
      </c>
      <c r="L73" s="6" t="s">
        <v>48</v>
      </c>
    </row>
    <row r="74" spans="1:12" ht="16">
      <c r="A74" s="2">
        <v>73</v>
      </c>
      <c r="B74" s="2" t="s">
        <v>7</v>
      </c>
      <c r="C74" s="2">
        <v>0</v>
      </c>
      <c r="D74" s="2" t="s">
        <v>11</v>
      </c>
      <c r="E74" s="2" t="s">
        <v>12</v>
      </c>
      <c r="F74" s="2" t="s">
        <v>13</v>
      </c>
      <c r="G74" s="2">
        <v>51</v>
      </c>
      <c r="H74" s="2">
        <v>1.79</v>
      </c>
      <c r="I74" s="2">
        <v>7.92</v>
      </c>
      <c r="J74" s="2">
        <v>43</v>
      </c>
      <c r="K74" s="2">
        <v>44</v>
      </c>
      <c r="L74" s="6" t="s">
        <v>49</v>
      </c>
    </row>
    <row r="75" spans="1:12" ht="16">
      <c r="A75" s="2">
        <v>74</v>
      </c>
      <c r="B75" s="2" t="s">
        <v>7</v>
      </c>
      <c r="C75" s="2">
        <v>0</v>
      </c>
      <c r="D75" s="2" t="s">
        <v>16</v>
      </c>
      <c r="E75" s="2" t="s">
        <v>24</v>
      </c>
      <c r="F75" s="2" t="s">
        <v>25</v>
      </c>
      <c r="G75" s="2">
        <v>52</v>
      </c>
      <c r="H75" s="2">
        <v>1.45</v>
      </c>
      <c r="I75" s="2">
        <v>8.19</v>
      </c>
      <c r="J75" s="2">
        <v>53</v>
      </c>
      <c r="K75" s="2">
        <v>67</v>
      </c>
      <c r="L75" s="6" t="s">
        <v>48</v>
      </c>
    </row>
    <row r="76" spans="1:12" ht="16">
      <c r="A76" s="2">
        <v>75</v>
      </c>
      <c r="B76" s="2" t="s">
        <v>18</v>
      </c>
      <c r="C76" s="2">
        <v>1</v>
      </c>
      <c r="D76" s="2" t="s">
        <v>28</v>
      </c>
      <c r="E76" s="2" t="s">
        <v>27</v>
      </c>
      <c r="F76" s="2" t="s">
        <v>13</v>
      </c>
      <c r="G76" s="2">
        <v>53</v>
      </c>
      <c r="H76" s="2">
        <v>0.81</v>
      </c>
      <c r="I76" s="2">
        <v>9.31</v>
      </c>
      <c r="J76" s="2">
        <v>33</v>
      </c>
      <c r="K76" s="2">
        <v>70</v>
      </c>
      <c r="L76" s="6" t="s">
        <v>49</v>
      </c>
    </row>
    <row r="77" spans="1:12" ht="16">
      <c r="A77" s="2">
        <v>76</v>
      </c>
      <c r="B77" s="2" t="s">
        <v>18</v>
      </c>
      <c r="C77" s="2">
        <v>1</v>
      </c>
      <c r="D77" s="2" t="s">
        <v>16</v>
      </c>
      <c r="E77" s="2" t="s">
        <v>32</v>
      </c>
      <c r="F77" s="2" t="s">
        <v>13</v>
      </c>
      <c r="G77" s="2">
        <v>49</v>
      </c>
      <c r="H77" s="2">
        <v>0.99</v>
      </c>
      <c r="I77" s="2">
        <v>6.96</v>
      </c>
      <c r="J77" s="2">
        <v>55</v>
      </c>
      <c r="K77" s="2">
        <v>68</v>
      </c>
      <c r="L77" s="6" t="s">
        <v>48</v>
      </c>
    </row>
    <row r="78" spans="1:12" ht="16">
      <c r="A78" s="2">
        <v>77</v>
      </c>
      <c r="B78" s="2" t="s">
        <v>18</v>
      </c>
      <c r="C78" s="2">
        <v>1</v>
      </c>
      <c r="D78" s="2" t="s">
        <v>26</v>
      </c>
      <c r="E78" s="2" t="s">
        <v>9</v>
      </c>
      <c r="F78" s="2" t="s">
        <v>10</v>
      </c>
      <c r="G78" s="2">
        <v>47</v>
      </c>
      <c r="H78" s="2">
        <v>1.27</v>
      </c>
      <c r="I78" s="2">
        <v>8.5</v>
      </c>
      <c r="J78" s="2">
        <v>45</v>
      </c>
      <c r="K78" s="2">
        <v>67</v>
      </c>
      <c r="L78" s="6" t="s">
        <v>49</v>
      </c>
    </row>
    <row r="79" spans="1:12" ht="16">
      <c r="A79" s="2">
        <v>78</v>
      </c>
      <c r="B79" s="2" t="s">
        <v>7</v>
      </c>
      <c r="C79" s="2">
        <v>0</v>
      </c>
      <c r="D79" s="2" t="s">
        <v>16</v>
      </c>
      <c r="E79" s="2" t="s">
        <v>21</v>
      </c>
      <c r="F79" s="2" t="s">
        <v>13</v>
      </c>
      <c r="G79" s="2">
        <v>56</v>
      </c>
      <c r="H79" s="2">
        <v>0.98</v>
      </c>
      <c r="I79" s="2">
        <v>9.0299999999999994</v>
      </c>
      <c r="J79" s="2">
        <v>58</v>
      </c>
      <c r="K79" s="2">
        <v>35</v>
      </c>
      <c r="L79" s="6" t="s">
        <v>49</v>
      </c>
    </row>
    <row r="80" spans="1:12" ht="16">
      <c r="A80" s="2">
        <v>79</v>
      </c>
      <c r="B80" s="2" t="s">
        <v>18</v>
      </c>
      <c r="C80" s="2">
        <v>1</v>
      </c>
      <c r="D80" s="2" t="s">
        <v>28</v>
      </c>
      <c r="E80" s="2" t="s">
        <v>19</v>
      </c>
      <c r="F80" s="2" t="s">
        <v>29</v>
      </c>
      <c r="G80" s="2">
        <v>44</v>
      </c>
      <c r="H80" s="2">
        <v>1.2</v>
      </c>
      <c r="I80" s="2">
        <v>9.39</v>
      </c>
      <c r="J80" s="2">
        <v>37</v>
      </c>
      <c r="K80" s="2">
        <v>67</v>
      </c>
      <c r="L80" s="6" t="s">
        <v>49</v>
      </c>
    </row>
    <row r="81" spans="1:12" ht="16">
      <c r="A81" s="2">
        <v>80</v>
      </c>
      <c r="B81" s="2" t="s">
        <v>7</v>
      </c>
      <c r="C81" s="2">
        <v>0</v>
      </c>
      <c r="D81" s="2" t="s">
        <v>28</v>
      </c>
      <c r="E81" s="2" t="s">
        <v>23</v>
      </c>
      <c r="F81" s="2" t="s">
        <v>13</v>
      </c>
      <c r="G81" s="2">
        <v>75</v>
      </c>
      <c r="H81" s="2">
        <v>0.76</v>
      </c>
      <c r="I81" s="2">
        <v>4.8899999999999997</v>
      </c>
      <c r="J81" s="2">
        <v>40</v>
      </c>
      <c r="K81" s="2">
        <v>58</v>
      </c>
      <c r="L81" s="6" t="s">
        <v>49</v>
      </c>
    </row>
    <row r="82" spans="1:12" ht="16">
      <c r="A82" s="2">
        <v>81</v>
      </c>
      <c r="B82" s="2" t="s">
        <v>7</v>
      </c>
      <c r="C82" s="2">
        <v>0</v>
      </c>
      <c r="D82" s="2" t="s">
        <v>11</v>
      </c>
      <c r="E82" s="2" t="s">
        <v>12</v>
      </c>
      <c r="F82" s="2" t="s">
        <v>13</v>
      </c>
      <c r="G82" s="2">
        <v>51</v>
      </c>
      <c r="H82" s="2">
        <v>1.1499999999999999</v>
      </c>
      <c r="I82" s="2">
        <v>10.48</v>
      </c>
      <c r="J82" s="2">
        <v>64</v>
      </c>
      <c r="K82" s="2">
        <v>47</v>
      </c>
      <c r="L82" s="6" t="s">
        <v>49</v>
      </c>
    </row>
    <row r="83" spans="1:12" ht="16">
      <c r="A83" s="2">
        <v>82</v>
      </c>
      <c r="B83" s="2" t="s">
        <v>18</v>
      </c>
      <c r="C83" s="2">
        <v>1</v>
      </c>
      <c r="D83" s="2" t="s">
        <v>8</v>
      </c>
      <c r="E83" s="2" t="s">
        <v>27</v>
      </c>
      <c r="F83" s="2" t="s">
        <v>13</v>
      </c>
      <c r="G83" s="2">
        <v>54</v>
      </c>
      <c r="H83" s="2">
        <v>0.59</v>
      </c>
      <c r="I83" s="2">
        <v>8.31</v>
      </c>
      <c r="J83" s="2">
        <v>51</v>
      </c>
      <c r="K83" s="2">
        <v>66</v>
      </c>
      <c r="L83" s="6" t="s">
        <v>49</v>
      </c>
    </row>
    <row r="84" spans="1:12" ht="16">
      <c r="A84" s="2">
        <v>83</v>
      </c>
      <c r="B84" s="2" t="s">
        <v>18</v>
      </c>
      <c r="C84" s="2">
        <v>1</v>
      </c>
      <c r="D84" s="2" t="s">
        <v>16</v>
      </c>
      <c r="E84" s="2" t="s">
        <v>23</v>
      </c>
      <c r="F84" s="2" t="s">
        <v>13</v>
      </c>
      <c r="G84" s="2">
        <v>58</v>
      </c>
      <c r="H84" s="2">
        <v>0.85</v>
      </c>
      <c r="I84" s="2">
        <v>7.5</v>
      </c>
      <c r="J84" s="2">
        <v>36</v>
      </c>
      <c r="K84" s="2">
        <v>51</v>
      </c>
      <c r="L84" s="6" t="s">
        <v>48</v>
      </c>
    </row>
    <row r="85" spans="1:12" ht="16">
      <c r="A85" s="2">
        <v>84</v>
      </c>
      <c r="B85" s="2" t="s">
        <v>18</v>
      </c>
      <c r="C85" s="2">
        <v>1</v>
      </c>
      <c r="D85" s="2" t="s">
        <v>16</v>
      </c>
      <c r="E85" s="2" t="s">
        <v>32</v>
      </c>
      <c r="F85" s="2" t="s">
        <v>13</v>
      </c>
      <c r="G85" s="2">
        <v>49</v>
      </c>
      <c r="H85" s="2">
        <v>0.69</v>
      </c>
      <c r="I85" s="2">
        <v>7.64</v>
      </c>
      <c r="J85" s="2">
        <v>52</v>
      </c>
      <c r="K85" s="2">
        <v>54</v>
      </c>
      <c r="L85" s="6" t="s">
        <v>49</v>
      </c>
    </row>
    <row r="86" spans="1:12" ht="16">
      <c r="A86" s="2">
        <v>85</v>
      </c>
      <c r="B86" s="2" t="s">
        <v>18</v>
      </c>
      <c r="C86" s="2">
        <v>1</v>
      </c>
      <c r="D86" s="2" t="s">
        <v>28</v>
      </c>
      <c r="E86" s="2" t="s">
        <v>19</v>
      </c>
      <c r="F86" s="2" t="s">
        <v>29</v>
      </c>
      <c r="G86" s="2">
        <v>44</v>
      </c>
      <c r="H86" s="2">
        <v>1.1399999999999999</v>
      </c>
      <c r="I86" s="2">
        <v>10.19</v>
      </c>
      <c r="J86" s="2">
        <v>36</v>
      </c>
      <c r="K86" s="2">
        <v>72</v>
      </c>
      <c r="L86" s="6" t="s">
        <v>49</v>
      </c>
    </row>
    <row r="87" spans="1:12" ht="16">
      <c r="A87" s="2">
        <v>86</v>
      </c>
      <c r="B87" s="2" t="s">
        <v>7</v>
      </c>
      <c r="C87" s="2">
        <v>0</v>
      </c>
      <c r="D87" s="2" t="s">
        <v>16</v>
      </c>
      <c r="E87" s="2" t="s">
        <v>21</v>
      </c>
      <c r="F87" s="2" t="s">
        <v>13</v>
      </c>
      <c r="G87" s="2">
        <v>56</v>
      </c>
      <c r="H87" s="2">
        <v>2.11</v>
      </c>
      <c r="I87" s="2">
        <v>8.1999999999999993</v>
      </c>
      <c r="J87" s="2">
        <v>33</v>
      </c>
      <c r="K87" s="2">
        <v>55</v>
      </c>
      <c r="L87" s="6" t="s">
        <v>50</v>
      </c>
    </row>
    <row r="88" spans="1:12" ht="16">
      <c r="A88" s="2">
        <v>87</v>
      </c>
      <c r="B88" s="2" t="s">
        <v>7</v>
      </c>
      <c r="C88" s="2">
        <v>0</v>
      </c>
      <c r="D88" s="2" t="s">
        <v>8</v>
      </c>
      <c r="E88" s="2" t="s">
        <v>27</v>
      </c>
      <c r="F88" s="2" t="s">
        <v>13</v>
      </c>
      <c r="G88" s="2">
        <v>54</v>
      </c>
      <c r="H88" s="2">
        <v>1.41</v>
      </c>
      <c r="I88" s="2">
        <v>4.49</v>
      </c>
      <c r="J88" s="2">
        <v>57</v>
      </c>
      <c r="K88" s="2">
        <v>50</v>
      </c>
      <c r="L88" s="6" t="s">
        <v>49</v>
      </c>
    </row>
    <row r="89" spans="1:12" ht="16">
      <c r="A89" s="2">
        <v>88</v>
      </c>
      <c r="B89" s="2" t="s">
        <v>7</v>
      </c>
      <c r="C89" s="2">
        <v>0</v>
      </c>
      <c r="D89" s="2" t="s">
        <v>26</v>
      </c>
      <c r="E89" s="2" t="s">
        <v>27</v>
      </c>
      <c r="F89" s="2" t="s">
        <v>13</v>
      </c>
      <c r="G89" s="2">
        <v>46</v>
      </c>
      <c r="H89" s="2">
        <v>1.33</v>
      </c>
      <c r="I89" s="2">
        <v>6.76</v>
      </c>
      <c r="J89" s="2">
        <v>53</v>
      </c>
      <c r="K89" s="2">
        <v>57</v>
      </c>
      <c r="L89" s="6" t="s">
        <v>48</v>
      </c>
    </row>
    <row r="90" spans="1:12" ht="16">
      <c r="A90" s="2">
        <v>89</v>
      </c>
      <c r="B90" s="2" t="s">
        <v>7</v>
      </c>
      <c r="C90" s="2">
        <v>0</v>
      </c>
      <c r="D90" s="2" t="s">
        <v>8</v>
      </c>
      <c r="E90" s="2" t="s">
        <v>9</v>
      </c>
      <c r="F90" s="2" t="s">
        <v>13</v>
      </c>
      <c r="G90" s="2">
        <v>60</v>
      </c>
      <c r="H90" s="2">
        <v>1.54</v>
      </c>
      <c r="I90" s="2">
        <v>12.99</v>
      </c>
      <c r="J90" s="2">
        <v>47</v>
      </c>
      <c r="K90" s="2">
        <v>55</v>
      </c>
      <c r="L90" s="6" t="s">
        <v>51</v>
      </c>
    </row>
    <row r="91" spans="1:12" ht="16">
      <c r="A91" s="2">
        <v>90</v>
      </c>
      <c r="B91" s="2" t="s">
        <v>18</v>
      </c>
      <c r="C91" s="2">
        <v>1</v>
      </c>
      <c r="D91" s="2" t="s">
        <v>16</v>
      </c>
      <c r="E91" s="2" t="s">
        <v>24</v>
      </c>
      <c r="F91" s="2" t="s">
        <v>25</v>
      </c>
      <c r="G91" s="2">
        <v>52</v>
      </c>
      <c r="H91" s="2">
        <v>0.3</v>
      </c>
      <c r="I91" s="2">
        <v>8.9600000000000009</v>
      </c>
      <c r="J91" s="2">
        <v>44</v>
      </c>
      <c r="K91" s="2">
        <v>49</v>
      </c>
      <c r="L91" s="6" t="s">
        <v>51</v>
      </c>
    </row>
    <row r="92" spans="1:12" ht="16">
      <c r="A92" s="2">
        <v>91</v>
      </c>
      <c r="B92" s="2" t="s">
        <v>18</v>
      </c>
      <c r="C92" s="2">
        <v>1</v>
      </c>
      <c r="D92" s="2" t="s">
        <v>16</v>
      </c>
      <c r="E92" s="2" t="s">
        <v>9</v>
      </c>
      <c r="F92" s="2" t="s">
        <v>10</v>
      </c>
      <c r="G92" s="2">
        <v>41</v>
      </c>
      <c r="H92" s="2">
        <v>1.63</v>
      </c>
      <c r="I92" s="2">
        <v>9.61</v>
      </c>
      <c r="J92" s="2">
        <v>35</v>
      </c>
      <c r="K92" s="2">
        <v>49</v>
      </c>
      <c r="L92" s="6" t="s">
        <v>49</v>
      </c>
    </row>
    <row r="93" spans="1:12" ht="16">
      <c r="A93" s="2">
        <v>92</v>
      </c>
      <c r="B93" s="2" t="s">
        <v>7</v>
      </c>
      <c r="C93" s="2">
        <v>0</v>
      </c>
      <c r="D93" s="2" t="s">
        <v>26</v>
      </c>
      <c r="E93" s="2" t="s">
        <v>9</v>
      </c>
      <c r="F93" s="2" t="s">
        <v>10</v>
      </c>
      <c r="G93" s="2">
        <v>47</v>
      </c>
      <c r="H93" s="2">
        <v>1.18</v>
      </c>
      <c r="I93" s="2">
        <v>5.96</v>
      </c>
      <c r="J93" s="2">
        <v>49</v>
      </c>
      <c r="K93" s="2">
        <v>49</v>
      </c>
      <c r="L93" s="6" t="s">
        <v>48</v>
      </c>
    </row>
    <row r="94" spans="1:12" ht="16">
      <c r="A94" s="2">
        <v>93</v>
      </c>
      <c r="B94" s="2" t="s">
        <v>7</v>
      </c>
      <c r="C94" s="2">
        <v>0</v>
      </c>
      <c r="D94" s="2" t="s">
        <v>11</v>
      </c>
      <c r="E94" s="2" t="s">
        <v>9</v>
      </c>
      <c r="F94" s="2" t="s">
        <v>13</v>
      </c>
      <c r="G94" s="2">
        <v>40</v>
      </c>
      <c r="H94" s="2">
        <v>0.87</v>
      </c>
      <c r="I94" s="2">
        <v>7.87</v>
      </c>
      <c r="J94" s="2">
        <v>63</v>
      </c>
      <c r="K94" s="2">
        <v>52</v>
      </c>
      <c r="L94" s="6" t="s">
        <v>49</v>
      </c>
    </row>
    <row r="95" spans="1:12" ht="16">
      <c r="A95" s="2">
        <v>94</v>
      </c>
      <c r="B95" s="2" t="s">
        <v>7</v>
      </c>
      <c r="C95" s="2">
        <v>0</v>
      </c>
      <c r="D95" s="2" t="s">
        <v>16</v>
      </c>
      <c r="E95" s="2" t="s">
        <v>12</v>
      </c>
      <c r="F95" s="2" t="s">
        <v>31</v>
      </c>
      <c r="G95" s="2">
        <v>63</v>
      </c>
      <c r="H95" s="2">
        <v>0.53</v>
      </c>
      <c r="I95" s="2">
        <v>11.7</v>
      </c>
      <c r="J95" s="2">
        <v>54</v>
      </c>
      <c r="K95" s="2">
        <v>52</v>
      </c>
      <c r="L95" s="6" t="s">
        <v>48</v>
      </c>
    </row>
    <row r="96" spans="1:12" ht="16">
      <c r="A96" s="2">
        <v>95</v>
      </c>
      <c r="B96" s="2" t="s">
        <v>7</v>
      </c>
      <c r="C96" s="2">
        <v>0</v>
      </c>
      <c r="D96" s="2" t="s">
        <v>16</v>
      </c>
      <c r="E96" s="2" t="s">
        <v>24</v>
      </c>
      <c r="F96" s="2" t="s">
        <v>20</v>
      </c>
      <c r="G96" s="2">
        <v>65</v>
      </c>
      <c r="H96" s="2">
        <v>0.95</v>
      </c>
      <c r="I96" s="2">
        <v>6.69</v>
      </c>
      <c r="J96" s="2">
        <v>74</v>
      </c>
      <c r="K96" s="2">
        <v>70</v>
      </c>
      <c r="L96" s="6" t="s">
        <v>48</v>
      </c>
    </row>
    <row r="97" spans="1:12" ht="16">
      <c r="A97" s="2">
        <v>96</v>
      </c>
      <c r="B97" s="2" t="s">
        <v>7</v>
      </c>
      <c r="C97" s="2">
        <v>0</v>
      </c>
      <c r="D97" s="2" t="s">
        <v>8</v>
      </c>
      <c r="E97" s="2" t="s">
        <v>9</v>
      </c>
      <c r="F97" s="2" t="s">
        <v>10</v>
      </c>
      <c r="G97" s="2">
        <v>57</v>
      </c>
      <c r="H97" s="2">
        <v>0.91</v>
      </c>
      <c r="I97" s="2">
        <v>8.17</v>
      </c>
      <c r="J97" s="2">
        <v>77</v>
      </c>
      <c r="K97" s="2">
        <v>72</v>
      </c>
      <c r="L97" s="6" t="s">
        <v>50</v>
      </c>
    </row>
    <row r="98" spans="1:12" ht="16">
      <c r="A98" s="2">
        <v>97</v>
      </c>
      <c r="B98" s="2" t="s">
        <v>7</v>
      </c>
      <c r="C98" s="2">
        <v>0</v>
      </c>
      <c r="D98" s="2" t="s">
        <v>8</v>
      </c>
      <c r="E98" s="2" t="s">
        <v>9</v>
      </c>
      <c r="F98" s="2" t="s">
        <v>10</v>
      </c>
      <c r="G98" s="2">
        <v>57</v>
      </c>
      <c r="H98" s="2">
        <v>1.9</v>
      </c>
      <c r="I98" s="2">
        <v>9.3000000000000007</v>
      </c>
      <c r="J98" s="2">
        <v>73</v>
      </c>
      <c r="K98" s="2">
        <v>100</v>
      </c>
      <c r="L98" s="6" t="s">
        <v>50</v>
      </c>
    </row>
    <row r="99" spans="1:12" ht="16">
      <c r="A99" s="2">
        <v>98</v>
      </c>
      <c r="B99" s="2" t="s">
        <v>7</v>
      </c>
      <c r="C99" s="2">
        <v>0</v>
      </c>
      <c r="D99" s="2" t="s">
        <v>16</v>
      </c>
      <c r="E99" s="2" t="s">
        <v>9</v>
      </c>
      <c r="F99" s="2" t="s">
        <v>13</v>
      </c>
      <c r="G99" s="2">
        <v>48</v>
      </c>
      <c r="H99" s="2">
        <v>1.5</v>
      </c>
      <c r="I99" s="2">
        <v>5.52</v>
      </c>
      <c r="J99" s="2">
        <v>69</v>
      </c>
      <c r="K99" s="2">
        <v>59</v>
      </c>
      <c r="L99" s="6" t="s">
        <v>50</v>
      </c>
    </row>
    <row r="100" spans="1:12" ht="16">
      <c r="A100" s="2">
        <v>99</v>
      </c>
      <c r="B100" s="2" t="s">
        <v>7</v>
      </c>
      <c r="C100" s="2">
        <v>0</v>
      </c>
      <c r="D100" s="2" t="s">
        <v>26</v>
      </c>
      <c r="E100" s="2" t="s">
        <v>9</v>
      </c>
      <c r="F100" s="2" t="s">
        <v>10</v>
      </c>
      <c r="G100" s="2">
        <v>47</v>
      </c>
      <c r="H100" s="2">
        <v>0.87</v>
      </c>
      <c r="I100" s="2">
        <v>9.44</v>
      </c>
      <c r="J100" s="2">
        <v>68</v>
      </c>
      <c r="K100" s="2">
        <v>51</v>
      </c>
      <c r="L100" s="6" t="s">
        <v>49</v>
      </c>
    </row>
    <row r="101" spans="1:12" ht="16">
      <c r="A101" s="2">
        <v>100</v>
      </c>
      <c r="B101" s="2" t="s">
        <v>7</v>
      </c>
      <c r="C101" s="2">
        <v>0</v>
      </c>
      <c r="D101" s="2" t="s">
        <v>16</v>
      </c>
      <c r="E101" s="2" t="s">
        <v>24</v>
      </c>
      <c r="F101" s="2" t="s">
        <v>13</v>
      </c>
      <c r="G101" s="2">
        <v>61</v>
      </c>
      <c r="H101" s="2">
        <v>1.2</v>
      </c>
      <c r="I101" s="2">
        <v>7.19</v>
      </c>
      <c r="J101" s="2">
        <v>49</v>
      </c>
      <c r="K101" s="2">
        <v>63</v>
      </c>
      <c r="L101" s="6" t="s">
        <v>49</v>
      </c>
    </row>
    <row r="102" spans="1:12" ht="16">
      <c r="A102" s="2">
        <v>101</v>
      </c>
      <c r="B102" s="2" t="s">
        <v>7</v>
      </c>
      <c r="C102" s="2">
        <v>0</v>
      </c>
      <c r="D102" s="2" t="s">
        <v>16</v>
      </c>
      <c r="E102" s="2" t="s">
        <v>24</v>
      </c>
      <c r="F102" s="2" t="s">
        <v>13</v>
      </c>
      <c r="G102" s="2">
        <v>61</v>
      </c>
      <c r="H102" s="2">
        <v>2.11</v>
      </c>
      <c r="I102" s="2">
        <v>7.52</v>
      </c>
      <c r="J102" s="2">
        <v>39</v>
      </c>
      <c r="K102" s="2">
        <v>65</v>
      </c>
      <c r="L102" s="6" t="s">
        <v>51</v>
      </c>
    </row>
    <row r="103" spans="1:12" ht="16">
      <c r="A103" s="2">
        <v>102</v>
      </c>
      <c r="B103" s="2" t="s">
        <v>7</v>
      </c>
      <c r="C103" s="2">
        <v>0</v>
      </c>
      <c r="D103" s="2" t="s">
        <v>16</v>
      </c>
      <c r="E103" s="2" t="s">
        <v>24</v>
      </c>
      <c r="F103" s="2" t="s">
        <v>22</v>
      </c>
      <c r="G103" s="2">
        <v>43</v>
      </c>
      <c r="H103" s="2">
        <v>1.22</v>
      </c>
      <c r="I103" s="2">
        <v>9.06</v>
      </c>
      <c r="J103" s="2">
        <v>51</v>
      </c>
      <c r="K103" s="2">
        <v>50</v>
      </c>
      <c r="L103" s="6" t="s">
        <v>51</v>
      </c>
    </row>
    <row r="104" spans="1:12" ht="16">
      <c r="A104" s="2">
        <v>103</v>
      </c>
      <c r="B104" s="2" t="s">
        <v>18</v>
      </c>
      <c r="C104" s="2">
        <v>1</v>
      </c>
      <c r="D104" s="2" t="s">
        <v>11</v>
      </c>
      <c r="E104" s="2" t="s">
        <v>9</v>
      </c>
      <c r="F104" s="2" t="s">
        <v>13</v>
      </c>
      <c r="G104" s="2">
        <v>40</v>
      </c>
      <c r="H104" s="2">
        <v>0.16</v>
      </c>
      <c r="I104" s="2">
        <v>8.2200000000000006</v>
      </c>
      <c r="J104" s="2">
        <v>49</v>
      </c>
      <c r="K104" s="2">
        <v>38</v>
      </c>
      <c r="L104" s="6" t="s">
        <v>51</v>
      </c>
    </row>
    <row r="105" spans="1:12" ht="16">
      <c r="A105" s="2">
        <v>104</v>
      </c>
      <c r="B105" s="2" t="s">
        <v>7</v>
      </c>
      <c r="C105" s="2">
        <v>0</v>
      </c>
      <c r="D105" s="2" t="s">
        <v>16</v>
      </c>
      <c r="E105" s="2" t="s">
        <v>24</v>
      </c>
      <c r="F105" s="2" t="s">
        <v>20</v>
      </c>
      <c r="G105" s="2">
        <v>65</v>
      </c>
      <c r="H105" s="2">
        <v>1.64</v>
      </c>
      <c r="I105" s="2">
        <v>5.78</v>
      </c>
      <c r="J105" s="2">
        <v>38</v>
      </c>
      <c r="K105" s="2">
        <v>72</v>
      </c>
      <c r="L105" s="6" t="s">
        <v>48</v>
      </c>
    </row>
    <row r="106" spans="1:12" ht="16">
      <c r="A106" s="2">
        <v>105</v>
      </c>
      <c r="B106" s="2" t="s">
        <v>7</v>
      </c>
      <c r="C106" s="2">
        <v>0</v>
      </c>
      <c r="D106" s="2" t="s">
        <v>28</v>
      </c>
      <c r="E106" s="2" t="s">
        <v>27</v>
      </c>
      <c r="F106" s="2" t="s">
        <v>13</v>
      </c>
      <c r="G106" s="2">
        <v>53</v>
      </c>
      <c r="H106" s="2">
        <v>1.03</v>
      </c>
      <c r="I106" s="2">
        <v>12.18</v>
      </c>
      <c r="J106" s="2">
        <v>66</v>
      </c>
      <c r="K106" s="2">
        <v>65</v>
      </c>
      <c r="L106" s="6" t="s">
        <v>48</v>
      </c>
    </row>
    <row r="107" spans="1:12" ht="16">
      <c r="A107" s="2">
        <v>106</v>
      </c>
      <c r="B107" s="2" t="s">
        <v>18</v>
      </c>
      <c r="C107" s="2">
        <v>1</v>
      </c>
      <c r="D107" s="2" t="s">
        <v>14</v>
      </c>
      <c r="E107" s="2" t="s">
        <v>34</v>
      </c>
      <c r="F107" s="2" t="s">
        <v>13</v>
      </c>
      <c r="G107" s="2">
        <v>36</v>
      </c>
      <c r="H107" s="2">
        <v>0.68</v>
      </c>
      <c r="I107" s="2">
        <v>10.119999999999999</v>
      </c>
      <c r="J107" s="2">
        <v>61</v>
      </c>
      <c r="K107" s="2">
        <v>67</v>
      </c>
      <c r="L107" s="6" t="s">
        <v>49</v>
      </c>
    </row>
    <row r="108" spans="1:12" ht="16">
      <c r="A108" s="2">
        <v>107</v>
      </c>
      <c r="B108" s="2" t="s">
        <v>7</v>
      </c>
      <c r="C108" s="2">
        <v>0</v>
      </c>
      <c r="D108" s="2" t="s">
        <v>28</v>
      </c>
      <c r="E108" s="2" t="s">
        <v>19</v>
      </c>
      <c r="F108" s="2" t="s">
        <v>29</v>
      </c>
      <c r="G108" s="2">
        <v>44</v>
      </c>
      <c r="H108" s="2">
        <v>1.39</v>
      </c>
      <c r="I108" s="2">
        <v>6.29</v>
      </c>
      <c r="J108" s="2">
        <v>61</v>
      </c>
      <c r="K108" s="2">
        <v>54</v>
      </c>
      <c r="L108" s="6" t="s">
        <v>48</v>
      </c>
    </row>
    <row r="109" spans="1:12" ht="16">
      <c r="A109" s="2">
        <v>108</v>
      </c>
      <c r="B109" s="2" t="s">
        <v>18</v>
      </c>
      <c r="C109" s="2">
        <v>1</v>
      </c>
      <c r="D109" s="2" t="s">
        <v>11</v>
      </c>
      <c r="E109" s="2" t="s">
        <v>9</v>
      </c>
      <c r="F109" s="2" t="s">
        <v>13</v>
      </c>
      <c r="G109" s="2">
        <v>40</v>
      </c>
      <c r="H109" s="2">
        <v>0.76</v>
      </c>
      <c r="I109" s="2">
        <v>6.85</v>
      </c>
      <c r="J109" s="2">
        <v>47</v>
      </c>
      <c r="K109" s="2">
        <v>47</v>
      </c>
      <c r="L109" s="6" t="s">
        <v>51</v>
      </c>
    </row>
    <row r="110" spans="1:12" ht="16">
      <c r="A110" s="2">
        <v>109</v>
      </c>
      <c r="B110" s="2" t="s">
        <v>18</v>
      </c>
      <c r="C110" s="2">
        <v>1</v>
      </c>
      <c r="D110" s="2" t="s">
        <v>8</v>
      </c>
      <c r="E110" s="2" t="s">
        <v>23</v>
      </c>
      <c r="F110" s="2" t="s">
        <v>13</v>
      </c>
      <c r="G110" s="2">
        <v>31</v>
      </c>
      <c r="H110" s="2">
        <v>0.56000000000000005</v>
      </c>
      <c r="I110" s="2">
        <v>8.06</v>
      </c>
      <c r="J110" s="2">
        <v>58</v>
      </c>
      <c r="K110" s="2">
        <v>60</v>
      </c>
      <c r="L110" s="6" t="s">
        <v>50</v>
      </c>
    </row>
    <row r="111" spans="1:12" ht="16">
      <c r="A111" s="2">
        <v>110</v>
      </c>
      <c r="B111" s="2" t="s">
        <v>7</v>
      </c>
      <c r="C111" s="2">
        <v>0</v>
      </c>
      <c r="D111" s="2" t="s">
        <v>26</v>
      </c>
      <c r="E111" s="2" t="s">
        <v>32</v>
      </c>
      <c r="F111" s="2" t="s">
        <v>10</v>
      </c>
      <c r="G111" s="2">
        <v>64</v>
      </c>
      <c r="H111" s="2">
        <v>1.05</v>
      </c>
      <c r="I111" s="2">
        <v>10.09</v>
      </c>
      <c r="J111" s="2">
        <v>57</v>
      </c>
      <c r="K111" s="2">
        <v>58</v>
      </c>
      <c r="L111" s="6" t="s">
        <v>50</v>
      </c>
    </row>
    <row r="112" spans="1:12" ht="16">
      <c r="A112" s="2">
        <v>111</v>
      </c>
      <c r="B112" s="2" t="s">
        <v>7</v>
      </c>
      <c r="C112" s="2">
        <v>0</v>
      </c>
      <c r="D112" s="2" t="s">
        <v>11</v>
      </c>
      <c r="E112" s="2" t="s">
        <v>9</v>
      </c>
      <c r="F112" s="2" t="s">
        <v>13</v>
      </c>
      <c r="G112" s="2">
        <v>40</v>
      </c>
      <c r="H112" s="2">
        <v>1.84</v>
      </c>
      <c r="I112" s="2">
        <v>7.28</v>
      </c>
      <c r="J112" s="2">
        <v>65</v>
      </c>
      <c r="K112" s="2">
        <v>68</v>
      </c>
      <c r="L112" s="6" t="s">
        <v>50</v>
      </c>
    </row>
    <row r="113" spans="1:12" ht="16">
      <c r="A113" s="2">
        <v>112</v>
      </c>
      <c r="B113" s="2" t="s">
        <v>18</v>
      </c>
      <c r="C113" s="2">
        <v>1</v>
      </c>
      <c r="D113" s="2" t="s">
        <v>26</v>
      </c>
      <c r="E113" s="2" t="s">
        <v>9</v>
      </c>
      <c r="F113" s="2" t="s">
        <v>10</v>
      </c>
      <c r="G113" s="2">
        <v>47</v>
      </c>
      <c r="H113" s="2">
        <v>0.99</v>
      </c>
      <c r="I113" s="2">
        <v>9.0299999999999994</v>
      </c>
      <c r="J113" s="2">
        <v>39</v>
      </c>
      <c r="K113" s="2">
        <v>65</v>
      </c>
      <c r="L113" s="6" t="s">
        <v>48</v>
      </c>
    </row>
    <row r="114" spans="1:12" ht="16">
      <c r="A114" s="2">
        <v>113</v>
      </c>
      <c r="B114" s="2" t="s">
        <v>18</v>
      </c>
      <c r="C114" s="2">
        <v>1</v>
      </c>
      <c r="D114" s="2" t="s">
        <v>28</v>
      </c>
      <c r="E114" s="2" t="s">
        <v>39</v>
      </c>
      <c r="F114" s="2" t="s">
        <v>13</v>
      </c>
      <c r="G114" s="2">
        <v>37</v>
      </c>
      <c r="H114" s="2">
        <v>0.38</v>
      </c>
      <c r="I114" s="2">
        <v>8.1</v>
      </c>
      <c r="J114" s="2">
        <v>47</v>
      </c>
      <c r="K114" s="2">
        <v>64</v>
      </c>
      <c r="L114" s="6" t="s">
        <v>48</v>
      </c>
    </row>
    <row r="115" spans="1:12" ht="16">
      <c r="A115" s="2">
        <v>114</v>
      </c>
      <c r="B115" s="2" t="s">
        <v>7</v>
      </c>
      <c r="C115" s="2">
        <v>0</v>
      </c>
      <c r="D115" s="2" t="s">
        <v>28</v>
      </c>
      <c r="E115" s="2" t="s">
        <v>19</v>
      </c>
      <c r="F115" s="2" t="s">
        <v>22</v>
      </c>
      <c r="G115" s="2">
        <v>68</v>
      </c>
      <c r="H115" s="2">
        <v>1.17</v>
      </c>
      <c r="I115" s="2">
        <v>7.16</v>
      </c>
      <c r="J115" s="2">
        <v>50</v>
      </c>
      <c r="K115" s="2">
        <v>45</v>
      </c>
      <c r="L115" s="6" t="s">
        <v>48</v>
      </c>
    </row>
    <row r="116" spans="1:12" ht="16">
      <c r="A116" s="2">
        <v>115</v>
      </c>
      <c r="B116" s="2" t="s">
        <v>18</v>
      </c>
      <c r="C116" s="2">
        <v>1</v>
      </c>
      <c r="D116" s="2" t="s">
        <v>26</v>
      </c>
      <c r="E116" s="2" t="s">
        <v>27</v>
      </c>
      <c r="F116" s="2" t="s">
        <v>13</v>
      </c>
      <c r="G116" s="2">
        <v>46</v>
      </c>
      <c r="H116" s="2">
        <v>1.1000000000000001</v>
      </c>
      <c r="I116" s="2">
        <v>5.89</v>
      </c>
      <c r="J116" s="2">
        <v>46</v>
      </c>
      <c r="K116" s="2">
        <v>90</v>
      </c>
      <c r="L116" s="6" t="s">
        <v>48</v>
      </c>
    </row>
    <row r="117" spans="1:12" ht="16">
      <c r="A117" s="2">
        <v>116</v>
      </c>
      <c r="B117" s="2" t="s">
        <v>18</v>
      </c>
      <c r="C117" s="2">
        <v>1</v>
      </c>
      <c r="D117" s="2" t="s">
        <v>16</v>
      </c>
      <c r="E117" s="2" t="s">
        <v>9</v>
      </c>
      <c r="F117" s="2" t="s">
        <v>13</v>
      </c>
      <c r="G117" s="2">
        <v>48</v>
      </c>
      <c r="H117" s="2">
        <v>0.31</v>
      </c>
      <c r="I117" s="2">
        <v>5.17</v>
      </c>
      <c r="J117" s="2">
        <v>41</v>
      </c>
      <c r="K117" s="2">
        <v>70</v>
      </c>
      <c r="L117" s="6" t="s">
        <v>49</v>
      </c>
    </row>
    <row r="118" spans="1:12" ht="16">
      <c r="A118" s="2">
        <v>117</v>
      </c>
      <c r="B118" s="2" t="s">
        <v>18</v>
      </c>
      <c r="C118" s="2">
        <v>1</v>
      </c>
      <c r="D118" s="2" t="s">
        <v>16</v>
      </c>
      <c r="E118" s="2" t="s">
        <v>32</v>
      </c>
      <c r="F118" s="2" t="s">
        <v>22</v>
      </c>
      <c r="G118" s="2">
        <v>38</v>
      </c>
      <c r="H118" s="2">
        <v>0.56999999999999995</v>
      </c>
      <c r="I118" s="2">
        <v>10.28</v>
      </c>
      <c r="J118" s="2">
        <v>55</v>
      </c>
      <c r="K118" s="2">
        <v>61</v>
      </c>
      <c r="L118" s="6" t="s">
        <v>49</v>
      </c>
    </row>
    <row r="119" spans="1:12" ht="16">
      <c r="A119" s="2">
        <v>118</v>
      </c>
      <c r="B119" s="2" t="s">
        <v>7</v>
      </c>
      <c r="C119" s="2">
        <v>0</v>
      </c>
      <c r="D119" s="2" t="s">
        <v>26</v>
      </c>
      <c r="E119" s="2" t="s">
        <v>9</v>
      </c>
      <c r="F119" s="2" t="s">
        <v>10</v>
      </c>
      <c r="G119" s="2">
        <v>47</v>
      </c>
      <c r="H119" s="2">
        <v>1.26</v>
      </c>
      <c r="I119" s="2">
        <v>11.55</v>
      </c>
      <c r="J119" s="2">
        <v>55</v>
      </c>
      <c r="K119" s="2">
        <v>63</v>
      </c>
      <c r="L119" s="6" t="s">
        <v>50</v>
      </c>
    </row>
    <row r="120" spans="1:12" ht="16">
      <c r="A120" s="2">
        <v>119</v>
      </c>
      <c r="B120" s="2" t="s">
        <v>7</v>
      </c>
      <c r="C120" s="2">
        <v>0</v>
      </c>
      <c r="D120" s="2" t="s">
        <v>16</v>
      </c>
      <c r="E120" s="2" t="s">
        <v>12</v>
      </c>
      <c r="F120" s="2" t="s">
        <v>22</v>
      </c>
      <c r="G120" s="2">
        <v>50</v>
      </c>
      <c r="H120" s="2">
        <v>0.96</v>
      </c>
      <c r="I120" s="2">
        <v>6.06</v>
      </c>
      <c r="J120" s="2">
        <v>65</v>
      </c>
      <c r="K120" s="2">
        <v>72</v>
      </c>
      <c r="L120" s="6" t="s">
        <v>50</v>
      </c>
    </row>
    <row r="121" spans="1:12" ht="16">
      <c r="A121" s="2">
        <v>120</v>
      </c>
      <c r="B121" s="2" t="s">
        <v>7</v>
      </c>
      <c r="C121" s="2">
        <v>0</v>
      </c>
      <c r="D121" s="2" t="s">
        <v>28</v>
      </c>
      <c r="E121" s="2" t="s">
        <v>19</v>
      </c>
      <c r="F121" s="2" t="s">
        <v>29</v>
      </c>
      <c r="G121" s="2">
        <v>44</v>
      </c>
      <c r="H121" s="2">
        <v>1.49</v>
      </c>
      <c r="I121" s="2">
        <v>5.67</v>
      </c>
      <c r="J121" s="2">
        <v>59</v>
      </c>
      <c r="K121" s="2">
        <v>48</v>
      </c>
      <c r="L121" s="6" t="s">
        <v>49</v>
      </c>
    </row>
    <row r="122" spans="1:12" ht="16">
      <c r="A122" s="2">
        <v>121</v>
      </c>
      <c r="B122" s="2" t="s">
        <v>7</v>
      </c>
      <c r="C122" s="2">
        <v>0</v>
      </c>
      <c r="D122" s="2" t="s">
        <v>11</v>
      </c>
      <c r="E122" s="2" t="s">
        <v>38</v>
      </c>
      <c r="F122" s="2" t="s">
        <v>13</v>
      </c>
      <c r="G122" s="2">
        <v>42</v>
      </c>
      <c r="H122" s="2">
        <v>1.25</v>
      </c>
      <c r="I122" s="2">
        <v>4.91</v>
      </c>
      <c r="J122" s="2">
        <v>68</v>
      </c>
      <c r="K122" s="2">
        <v>69</v>
      </c>
      <c r="L122" s="6" t="s">
        <v>50</v>
      </c>
    </row>
    <row r="123" spans="1:12" ht="16">
      <c r="A123" s="2">
        <v>122</v>
      </c>
      <c r="B123" s="2" t="s">
        <v>7</v>
      </c>
      <c r="C123" s="2">
        <v>0</v>
      </c>
      <c r="D123" s="2" t="s">
        <v>26</v>
      </c>
      <c r="E123" s="2" t="s">
        <v>9</v>
      </c>
      <c r="F123" s="2" t="s">
        <v>10</v>
      </c>
      <c r="G123" s="2">
        <v>47</v>
      </c>
      <c r="H123" s="2">
        <v>1.65</v>
      </c>
      <c r="I123" s="2">
        <v>7.85</v>
      </c>
      <c r="J123" s="2">
        <v>46</v>
      </c>
      <c r="K123" s="2">
        <v>68</v>
      </c>
      <c r="L123" s="6" t="s">
        <v>50</v>
      </c>
    </row>
    <row r="124" spans="1:12" ht="16">
      <c r="A124" s="2">
        <v>123</v>
      </c>
      <c r="B124" s="2" t="s">
        <v>18</v>
      </c>
      <c r="C124" s="2">
        <v>1</v>
      </c>
      <c r="D124" s="2" t="s">
        <v>26</v>
      </c>
      <c r="E124" s="2" t="s">
        <v>12</v>
      </c>
      <c r="F124" s="2" t="s">
        <v>13</v>
      </c>
      <c r="G124" s="2">
        <v>20</v>
      </c>
      <c r="H124" s="2">
        <v>1.64</v>
      </c>
      <c r="I124" s="2">
        <v>9.2100000000000009</v>
      </c>
      <c r="J124" s="2">
        <v>48</v>
      </c>
      <c r="K124" s="2">
        <v>75</v>
      </c>
      <c r="L124" s="6" t="s">
        <v>48</v>
      </c>
    </row>
    <row r="125" spans="1:12" ht="16">
      <c r="A125" s="2">
        <v>124</v>
      </c>
      <c r="B125" s="2" t="s">
        <v>7</v>
      </c>
      <c r="C125" s="2">
        <v>0</v>
      </c>
      <c r="D125" s="2" t="s">
        <v>8</v>
      </c>
      <c r="E125" s="2" t="s">
        <v>27</v>
      </c>
      <c r="F125" s="2" t="s">
        <v>13</v>
      </c>
      <c r="G125" s="2">
        <v>54</v>
      </c>
      <c r="H125" s="2">
        <v>1.18</v>
      </c>
      <c r="I125" s="2">
        <v>6.15</v>
      </c>
      <c r="J125" s="2">
        <v>50</v>
      </c>
      <c r="K125" s="2">
        <v>71</v>
      </c>
      <c r="L125" s="6" t="s">
        <v>49</v>
      </c>
    </row>
    <row r="126" spans="1:12" ht="16">
      <c r="A126" s="2">
        <v>125</v>
      </c>
      <c r="B126" s="2" t="s">
        <v>7</v>
      </c>
      <c r="C126" s="2">
        <v>0</v>
      </c>
      <c r="D126" s="2" t="s">
        <v>16</v>
      </c>
      <c r="E126" s="2" t="s">
        <v>17</v>
      </c>
      <c r="F126" s="2" t="s">
        <v>13</v>
      </c>
      <c r="G126" s="2">
        <v>55</v>
      </c>
      <c r="H126" s="2">
        <v>1.01</v>
      </c>
      <c r="I126" s="2">
        <v>3.77</v>
      </c>
      <c r="J126" s="2">
        <v>53</v>
      </c>
      <c r="K126" s="2">
        <v>59</v>
      </c>
      <c r="L126" s="6" t="s">
        <v>48</v>
      </c>
    </row>
    <row r="127" spans="1:12" ht="16">
      <c r="A127" s="2">
        <v>126</v>
      </c>
      <c r="B127" s="2" t="s">
        <v>7</v>
      </c>
      <c r="C127" s="2">
        <v>0</v>
      </c>
      <c r="D127" s="2" t="s">
        <v>16</v>
      </c>
      <c r="E127" s="2" t="s">
        <v>23</v>
      </c>
      <c r="F127" s="2" t="s">
        <v>13</v>
      </c>
      <c r="G127" s="2">
        <v>58</v>
      </c>
      <c r="H127" s="2">
        <v>1.69</v>
      </c>
      <c r="I127" s="2">
        <v>8.5</v>
      </c>
      <c r="J127" s="2">
        <v>57</v>
      </c>
      <c r="K127" s="2">
        <v>59</v>
      </c>
      <c r="L127" s="6" t="s">
        <v>50</v>
      </c>
    </row>
    <row r="128" spans="1:12" ht="16">
      <c r="A128" s="2">
        <v>127</v>
      </c>
      <c r="B128" s="2" t="s">
        <v>7</v>
      </c>
      <c r="C128" s="2">
        <v>0</v>
      </c>
      <c r="D128" s="2" t="s">
        <v>16</v>
      </c>
      <c r="E128" s="2" t="s">
        <v>21</v>
      </c>
      <c r="F128" s="2" t="s">
        <v>13</v>
      </c>
      <c r="G128" s="2">
        <v>56</v>
      </c>
      <c r="H128" s="2">
        <v>1.73</v>
      </c>
      <c r="I128" s="2">
        <v>6.8</v>
      </c>
      <c r="J128" s="2">
        <v>43</v>
      </c>
      <c r="K128" s="2">
        <v>67</v>
      </c>
      <c r="L128" s="6" t="s">
        <v>50</v>
      </c>
    </row>
    <row r="129" spans="1:12" ht="16">
      <c r="A129" s="2">
        <v>128</v>
      </c>
      <c r="B129" s="2" t="s">
        <v>7</v>
      </c>
      <c r="C129" s="2">
        <v>0</v>
      </c>
      <c r="D129" s="2" t="s">
        <v>26</v>
      </c>
      <c r="E129" s="2" t="s">
        <v>9</v>
      </c>
      <c r="F129" s="2" t="s">
        <v>10</v>
      </c>
      <c r="G129" s="2">
        <v>47</v>
      </c>
      <c r="H129" s="2">
        <v>1.34</v>
      </c>
      <c r="I129" s="2">
        <v>5.54</v>
      </c>
      <c r="J129" s="2">
        <v>50</v>
      </c>
      <c r="K129" s="2">
        <v>50</v>
      </c>
      <c r="L129" s="6" t="s">
        <v>50</v>
      </c>
    </row>
    <row r="130" spans="1:12" ht="16">
      <c r="A130" s="2">
        <v>129</v>
      </c>
      <c r="B130" s="2" t="s">
        <v>7</v>
      </c>
      <c r="C130" s="2">
        <v>0</v>
      </c>
      <c r="D130" s="2" t="s">
        <v>16</v>
      </c>
      <c r="E130" s="2" t="s">
        <v>24</v>
      </c>
      <c r="F130" s="2" t="s">
        <v>13</v>
      </c>
      <c r="G130" s="2">
        <v>61</v>
      </c>
      <c r="H130" s="2">
        <v>1.24</v>
      </c>
      <c r="I130" s="2">
        <v>9.02</v>
      </c>
      <c r="J130" s="2">
        <v>41</v>
      </c>
      <c r="K130" s="2">
        <v>56</v>
      </c>
      <c r="L130" s="6" t="s">
        <v>48</v>
      </c>
    </row>
    <row r="131" spans="1:12" ht="16">
      <c r="A131" s="2">
        <v>130</v>
      </c>
      <c r="B131" s="2" t="s">
        <v>7</v>
      </c>
      <c r="C131" s="2">
        <v>0</v>
      </c>
      <c r="D131" s="2" t="s">
        <v>16</v>
      </c>
      <c r="E131" s="2" t="s">
        <v>32</v>
      </c>
      <c r="F131" s="2" t="s">
        <v>25</v>
      </c>
      <c r="G131" s="2">
        <v>39</v>
      </c>
      <c r="H131" s="2">
        <v>1.54</v>
      </c>
      <c r="I131" s="2">
        <v>9.5</v>
      </c>
      <c r="J131" s="2">
        <v>64</v>
      </c>
      <c r="K131" s="2">
        <v>57</v>
      </c>
      <c r="L131" s="6" t="s">
        <v>48</v>
      </c>
    </row>
    <row r="132" spans="1:12" ht="16">
      <c r="A132" s="2">
        <v>131</v>
      </c>
      <c r="B132" s="2" t="s">
        <v>18</v>
      </c>
      <c r="C132" s="2">
        <v>1</v>
      </c>
      <c r="D132" s="2" t="s">
        <v>28</v>
      </c>
      <c r="E132" s="2" t="s">
        <v>40</v>
      </c>
      <c r="F132" s="2" t="s">
        <v>41</v>
      </c>
      <c r="G132" s="2">
        <v>29</v>
      </c>
      <c r="H132" s="2">
        <v>1.39</v>
      </c>
      <c r="I132" s="2">
        <v>6.88</v>
      </c>
      <c r="J132" s="2">
        <v>34</v>
      </c>
      <c r="K132" s="2">
        <v>57</v>
      </c>
      <c r="L132" s="6" t="s">
        <v>49</v>
      </c>
    </row>
    <row r="133" spans="1:12" ht="16">
      <c r="A133" s="2">
        <v>132</v>
      </c>
      <c r="B133" s="2" t="s">
        <v>7</v>
      </c>
      <c r="C133" s="2">
        <v>0</v>
      </c>
      <c r="D133" s="2" t="s">
        <v>8</v>
      </c>
      <c r="E133" s="2" t="s">
        <v>9</v>
      </c>
      <c r="F133" s="2" t="s">
        <v>10</v>
      </c>
      <c r="G133" s="2">
        <v>57</v>
      </c>
      <c r="H133" s="2">
        <v>1.2</v>
      </c>
      <c r="I133" s="2">
        <v>8.2799999999999994</v>
      </c>
      <c r="J133" s="2">
        <v>53</v>
      </c>
      <c r="K133" s="2">
        <v>67</v>
      </c>
      <c r="L133" s="6" t="s">
        <v>50</v>
      </c>
    </row>
    <row r="134" spans="1:12" ht="16">
      <c r="A134" s="2">
        <v>133</v>
      </c>
      <c r="B134" s="2" t="s">
        <v>7</v>
      </c>
      <c r="C134" s="2">
        <v>0</v>
      </c>
      <c r="D134" s="2" t="s">
        <v>16</v>
      </c>
      <c r="E134" s="2" t="s">
        <v>9</v>
      </c>
      <c r="F134" s="2" t="s">
        <v>10</v>
      </c>
      <c r="G134" s="2">
        <v>41</v>
      </c>
      <c r="H134" s="2">
        <v>1.62</v>
      </c>
      <c r="I134" s="2">
        <v>9.31</v>
      </c>
      <c r="J134" s="2">
        <v>52</v>
      </c>
      <c r="K134" s="2">
        <v>66</v>
      </c>
      <c r="L134" s="6" t="s">
        <v>50</v>
      </c>
    </row>
    <row r="135" spans="1:12" ht="16">
      <c r="A135" s="2">
        <v>134</v>
      </c>
      <c r="B135" s="2" t="s">
        <v>7</v>
      </c>
      <c r="C135" s="2">
        <v>0</v>
      </c>
      <c r="D135" s="2" t="s">
        <v>8</v>
      </c>
      <c r="E135" s="2" t="s">
        <v>27</v>
      </c>
      <c r="F135" s="2" t="s">
        <v>13</v>
      </c>
      <c r="G135" s="2">
        <v>54</v>
      </c>
      <c r="H135" s="2">
        <v>1</v>
      </c>
      <c r="I135" s="2">
        <v>8.35</v>
      </c>
      <c r="J135" s="2">
        <v>51</v>
      </c>
      <c r="K135" s="2">
        <v>52</v>
      </c>
      <c r="L135" s="6" t="s">
        <v>49</v>
      </c>
    </row>
    <row r="136" spans="1:12" ht="16">
      <c r="A136" s="2">
        <v>135</v>
      </c>
      <c r="B136" s="2" t="s">
        <v>7</v>
      </c>
      <c r="C136" s="2">
        <v>0</v>
      </c>
      <c r="D136" s="2" t="s">
        <v>16</v>
      </c>
      <c r="E136" s="2" t="s">
        <v>32</v>
      </c>
      <c r="F136" s="2" t="s">
        <v>25</v>
      </c>
      <c r="G136" s="2">
        <v>39</v>
      </c>
      <c r="H136" s="2">
        <v>1.33</v>
      </c>
      <c r="I136" s="2">
        <v>11.24</v>
      </c>
      <c r="J136" s="2">
        <v>50</v>
      </c>
      <c r="K136" s="2">
        <v>63</v>
      </c>
      <c r="L136" s="6" t="s">
        <v>49</v>
      </c>
    </row>
    <row r="137" spans="1:12" ht="16">
      <c r="A137" s="2">
        <v>136</v>
      </c>
      <c r="B137" s="2" t="s">
        <v>18</v>
      </c>
      <c r="C137" s="2">
        <v>1</v>
      </c>
      <c r="D137" s="2" t="s">
        <v>11</v>
      </c>
      <c r="E137" s="2" t="s">
        <v>9</v>
      </c>
      <c r="F137" s="2" t="s">
        <v>13</v>
      </c>
      <c r="G137" s="2">
        <v>40</v>
      </c>
      <c r="H137" s="2">
        <v>0.39</v>
      </c>
      <c r="I137" s="2">
        <v>7.6</v>
      </c>
      <c r="J137" s="2">
        <v>52</v>
      </c>
      <c r="K137" s="2">
        <v>58</v>
      </c>
      <c r="L137" s="6" t="s">
        <v>48</v>
      </c>
    </row>
    <row r="138" spans="1:12" ht="16">
      <c r="A138" s="2">
        <v>137</v>
      </c>
      <c r="B138" s="2" t="s">
        <v>18</v>
      </c>
      <c r="C138" s="2">
        <v>1</v>
      </c>
      <c r="D138" s="2" t="s">
        <v>11</v>
      </c>
      <c r="E138" s="2" t="s">
        <v>38</v>
      </c>
      <c r="F138" s="2" t="s">
        <v>13</v>
      </c>
      <c r="G138" s="2">
        <v>42</v>
      </c>
      <c r="H138" s="2">
        <v>-0.33</v>
      </c>
      <c r="I138" s="2">
        <v>9.81</v>
      </c>
      <c r="J138" s="2">
        <v>57</v>
      </c>
      <c r="K138" s="2">
        <v>64</v>
      </c>
      <c r="L138" s="6" t="s">
        <v>48</v>
      </c>
    </row>
    <row r="139" spans="1:12" ht="16">
      <c r="A139" s="2">
        <v>138</v>
      </c>
      <c r="B139" s="2" t="s">
        <v>7</v>
      </c>
      <c r="C139" s="2">
        <v>0</v>
      </c>
      <c r="D139" s="2" t="s">
        <v>16</v>
      </c>
      <c r="E139" s="2" t="s">
        <v>36</v>
      </c>
      <c r="F139" s="2" t="s">
        <v>37</v>
      </c>
      <c r="G139" s="2">
        <v>66</v>
      </c>
      <c r="H139" s="2">
        <v>1.02</v>
      </c>
      <c r="I139" s="2">
        <v>6.08</v>
      </c>
      <c r="J139" s="2">
        <v>56</v>
      </c>
      <c r="K139" s="2">
        <v>73</v>
      </c>
      <c r="L139" s="6" t="s">
        <v>48</v>
      </c>
    </row>
    <row r="140" spans="1:12" ht="16">
      <c r="A140" s="2">
        <v>139</v>
      </c>
      <c r="B140" s="2" t="s">
        <v>18</v>
      </c>
      <c r="C140" s="2">
        <v>1</v>
      </c>
      <c r="D140" s="2" t="s">
        <v>16</v>
      </c>
      <c r="E140" s="2" t="s">
        <v>24</v>
      </c>
      <c r="F140" s="2" t="s">
        <v>25</v>
      </c>
      <c r="G140" s="2">
        <v>52</v>
      </c>
      <c r="H140" s="2">
        <v>0.54</v>
      </c>
      <c r="I140" s="2">
        <v>5.08</v>
      </c>
      <c r="J140" s="2">
        <v>62</v>
      </c>
      <c r="K140" s="2">
        <v>63</v>
      </c>
      <c r="L140" s="6" t="s">
        <v>48</v>
      </c>
    </row>
    <row r="141" spans="1:12" ht="16">
      <c r="A141" s="2">
        <v>140</v>
      </c>
      <c r="B141" s="2" t="s">
        <v>7</v>
      </c>
      <c r="C141" s="2">
        <v>0</v>
      </c>
      <c r="D141" s="2" t="s">
        <v>16</v>
      </c>
      <c r="E141" s="2" t="s">
        <v>24</v>
      </c>
      <c r="F141" s="2" t="s">
        <v>13</v>
      </c>
      <c r="G141" s="2">
        <v>61</v>
      </c>
      <c r="H141" s="2">
        <v>1.39</v>
      </c>
      <c r="I141" s="2">
        <v>6.21</v>
      </c>
      <c r="J141" s="2">
        <v>54</v>
      </c>
      <c r="K141" s="2">
        <v>68</v>
      </c>
      <c r="L141" s="6" t="s">
        <v>49</v>
      </c>
    </row>
    <row r="142" spans="1:12" ht="16">
      <c r="A142" s="2">
        <v>141</v>
      </c>
      <c r="B142" s="2" t="s">
        <v>18</v>
      </c>
      <c r="C142" s="2">
        <v>1</v>
      </c>
      <c r="D142" s="2" t="s">
        <v>16</v>
      </c>
      <c r="E142" s="2" t="s">
        <v>12</v>
      </c>
      <c r="F142" s="2" t="s">
        <v>22</v>
      </c>
      <c r="G142" s="2">
        <v>50</v>
      </c>
      <c r="H142" s="2">
        <v>0.77</v>
      </c>
      <c r="I142" s="2">
        <v>4.38</v>
      </c>
      <c r="J142" s="2">
        <v>32</v>
      </c>
      <c r="K142" s="2">
        <v>65</v>
      </c>
      <c r="L142" s="6" t="s">
        <v>48</v>
      </c>
    </row>
    <row r="143" spans="1:12" ht="16">
      <c r="A143" s="2">
        <v>142</v>
      </c>
      <c r="B143" s="2" t="s">
        <v>7</v>
      </c>
      <c r="C143" s="2">
        <v>0</v>
      </c>
      <c r="D143" s="2" t="s">
        <v>16</v>
      </c>
      <c r="E143" s="2" t="s">
        <v>17</v>
      </c>
      <c r="F143" s="2" t="s">
        <v>13</v>
      </c>
      <c r="G143" s="2">
        <v>55</v>
      </c>
      <c r="H143" s="2">
        <v>1.42</v>
      </c>
      <c r="I143" s="2">
        <v>10.85</v>
      </c>
      <c r="J143" s="2">
        <v>46</v>
      </c>
      <c r="K143" s="2">
        <v>55</v>
      </c>
      <c r="L143" s="6" t="s">
        <v>49</v>
      </c>
    </row>
    <row r="144" spans="1:12" ht="16">
      <c r="A144" s="2">
        <v>143</v>
      </c>
      <c r="B144" s="2" t="s">
        <v>18</v>
      </c>
      <c r="C144" s="2">
        <v>1</v>
      </c>
      <c r="D144" s="2" t="s">
        <v>16</v>
      </c>
      <c r="E144" s="2" t="s">
        <v>21</v>
      </c>
      <c r="F144" s="2" t="s">
        <v>13</v>
      </c>
      <c r="G144" s="2">
        <v>56</v>
      </c>
      <c r="H144" s="2">
        <v>-0.08</v>
      </c>
      <c r="I144" s="2">
        <v>5.39</v>
      </c>
      <c r="J144" s="2">
        <v>35</v>
      </c>
      <c r="K144" s="2">
        <v>64</v>
      </c>
      <c r="L144" s="6" t="s">
        <v>49</v>
      </c>
    </row>
    <row r="145" spans="1:12" ht="16">
      <c r="A145" s="2">
        <v>144</v>
      </c>
      <c r="B145" s="2" t="s">
        <v>7</v>
      </c>
      <c r="C145" s="2">
        <v>0</v>
      </c>
      <c r="D145" s="2" t="s">
        <v>28</v>
      </c>
      <c r="E145" s="2" t="s">
        <v>38</v>
      </c>
      <c r="F145" s="2" t="s">
        <v>13</v>
      </c>
      <c r="G145" s="2">
        <v>34</v>
      </c>
      <c r="H145" s="2">
        <v>1.58</v>
      </c>
      <c r="I145" s="2">
        <v>9.89</v>
      </c>
      <c r="J145" s="2">
        <v>45</v>
      </c>
      <c r="K145" s="2">
        <v>56</v>
      </c>
      <c r="L145" s="6" t="s">
        <v>49</v>
      </c>
    </row>
    <row r="146" spans="1:12" ht="16">
      <c r="A146" s="2">
        <v>145</v>
      </c>
      <c r="B146" s="2" t="s">
        <v>18</v>
      </c>
      <c r="C146" s="2">
        <v>1</v>
      </c>
      <c r="D146" s="2" t="s">
        <v>16</v>
      </c>
      <c r="E146" s="2" t="s">
        <v>32</v>
      </c>
      <c r="F146" s="2" t="s">
        <v>13</v>
      </c>
      <c r="G146" s="2">
        <v>49</v>
      </c>
      <c r="H146" s="2">
        <v>0.79</v>
      </c>
      <c r="I146" s="2">
        <v>7.53</v>
      </c>
      <c r="J146" s="2">
        <v>41</v>
      </c>
      <c r="K146" s="2">
        <v>67</v>
      </c>
      <c r="L146" s="6" t="s">
        <v>50</v>
      </c>
    </row>
    <row r="147" spans="1:12" ht="16">
      <c r="A147" s="2">
        <v>146</v>
      </c>
      <c r="B147" s="2" t="s">
        <v>18</v>
      </c>
      <c r="C147" s="2">
        <v>1</v>
      </c>
      <c r="D147" s="2" t="s">
        <v>28</v>
      </c>
      <c r="E147" s="2" t="s">
        <v>38</v>
      </c>
      <c r="F147" s="2" t="s">
        <v>13</v>
      </c>
      <c r="G147" s="2">
        <v>34</v>
      </c>
      <c r="H147" s="2">
        <v>1.2</v>
      </c>
      <c r="I147" s="2">
        <v>9.3699999999999992</v>
      </c>
      <c r="J147" s="2">
        <v>58</v>
      </c>
      <c r="K147" s="2">
        <v>68</v>
      </c>
      <c r="L147" s="6" t="s">
        <v>49</v>
      </c>
    </row>
    <row r="148" spans="1:12" ht="16">
      <c r="A148" s="2">
        <v>147</v>
      </c>
      <c r="B148" s="2" t="s">
        <v>18</v>
      </c>
      <c r="C148" s="2">
        <v>1</v>
      </c>
      <c r="D148" s="2" t="s">
        <v>11</v>
      </c>
      <c r="E148" s="2" t="s">
        <v>24</v>
      </c>
      <c r="F148" s="2" t="s">
        <v>25</v>
      </c>
      <c r="G148" s="2">
        <v>45</v>
      </c>
      <c r="H148" s="2">
        <v>0.87</v>
      </c>
      <c r="I148" s="2">
        <v>7.02</v>
      </c>
      <c r="J148" s="2">
        <v>45</v>
      </c>
      <c r="K148" s="2">
        <v>61</v>
      </c>
      <c r="L148" s="6" t="s">
        <v>48</v>
      </c>
    </row>
    <row r="149" spans="1:12" ht="16">
      <c r="A149" s="2">
        <v>148</v>
      </c>
      <c r="B149" s="2" t="s">
        <v>7</v>
      </c>
      <c r="C149" s="2">
        <v>0</v>
      </c>
      <c r="D149" s="2" t="s">
        <v>8</v>
      </c>
      <c r="E149" s="2" t="s">
        <v>27</v>
      </c>
      <c r="F149" s="2" t="s">
        <v>13</v>
      </c>
      <c r="G149" s="2">
        <v>54</v>
      </c>
      <c r="H149" s="2">
        <v>1.38</v>
      </c>
      <c r="I149" s="2">
        <v>7.38</v>
      </c>
      <c r="J149" s="2">
        <v>44</v>
      </c>
      <c r="K149" s="2">
        <v>66</v>
      </c>
      <c r="L149" s="6" t="s">
        <v>51</v>
      </c>
    </row>
    <row r="150" spans="1:12" ht="16">
      <c r="A150" s="2">
        <v>149</v>
      </c>
      <c r="B150" s="2" t="s">
        <v>18</v>
      </c>
      <c r="C150" s="2">
        <v>1</v>
      </c>
      <c r="D150" s="2" t="s">
        <v>16</v>
      </c>
      <c r="E150" s="2" t="s">
        <v>9</v>
      </c>
      <c r="F150" s="2" t="s">
        <v>10</v>
      </c>
      <c r="G150" s="2">
        <v>41</v>
      </c>
      <c r="H150" s="2">
        <v>0.31</v>
      </c>
      <c r="I150" s="2">
        <v>9.57</v>
      </c>
      <c r="J150" s="2">
        <v>33</v>
      </c>
      <c r="K150" s="2">
        <v>51</v>
      </c>
      <c r="L150" s="6" t="s">
        <v>48</v>
      </c>
    </row>
    <row r="151" spans="1:12" ht="16">
      <c r="A151" s="2">
        <v>150</v>
      </c>
      <c r="B151" s="2" t="s">
        <v>18</v>
      </c>
      <c r="C151" s="2">
        <v>1</v>
      </c>
      <c r="D151" s="2" t="s">
        <v>16</v>
      </c>
      <c r="E151" s="2" t="s">
        <v>9</v>
      </c>
      <c r="F151" s="2" t="s">
        <v>13</v>
      </c>
      <c r="G151" s="2">
        <v>48</v>
      </c>
      <c r="H151" s="2">
        <v>1.01</v>
      </c>
      <c r="I151" s="2">
        <v>10.42</v>
      </c>
      <c r="J151" s="2">
        <v>64</v>
      </c>
      <c r="K151" s="2">
        <v>100</v>
      </c>
      <c r="L151" s="6" t="s">
        <v>49</v>
      </c>
    </row>
    <row r="152" spans="1:12" ht="16">
      <c r="A152" s="2">
        <v>151</v>
      </c>
      <c r="B152" s="2" t="s">
        <v>7</v>
      </c>
      <c r="C152" s="2">
        <v>0</v>
      </c>
      <c r="D152" s="2" t="s">
        <v>16</v>
      </c>
      <c r="E152" s="2" t="s">
        <v>9</v>
      </c>
      <c r="F152" s="2" t="s">
        <v>13</v>
      </c>
      <c r="G152" s="2">
        <v>48</v>
      </c>
      <c r="H152" s="2">
        <v>1.53</v>
      </c>
      <c r="I152" s="2">
        <v>8.74</v>
      </c>
      <c r="J152" s="2">
        <v>64</v>
      </c>
      <c r="K152" s="2">
        <v>60</v>
      </c>
      <c r="L152" s="6" t="s">
        <v>48</v>
      </c>
    </row>
    <row r="153" spans="1:12" ht="16">
      <c r="A153" s="2">
        <v>152</v>
      </c>
      <c r="B153" s="2" t="s">
        <v>7</v>
      </c>
      <c r="C153" s="2">
        <v>0</v>
      </c>
      <c r="D153" s="2" t="s">
        <v>11</v>
      </c>
      <c r="E153" s="2" t="s">
        <v>12</v>
      </c>
      <c r="F153" s="2" t="s">
        <v>13</v>
      </c>
      <c r="G153" s="2">
        <v>51</v>
      </c>
      <c r="H153" s="2">
        <v>2.11</v>
      </c>
      <c r="I153" s="2">
        <v>11.31</v>
      </c>
      <c r="J153" s="2">
        <v>54</v>
      </c>
      <c r="K153" s="2">
        <v>61</v>
      </c>
      <c r="L153" s="6" t="s">
        <v>48</v>
      </c>
    </row>
    <row r="154" spans="1:12" ht="16">
      <c r="A154" s="2">
        <v>153</v>
      </c>
      <c r="B154" s="2" t="s">
        <v>18</v>
      </c>
      <c r="C154" s="2">
        <v>1</v>
      </c>
      <c r="D154" s="2" t="s">
        <v>8</v>
      </c>
      <c r="E154" s="2" t="s">
        <v>9</v>
      </c>
      <c r="F154" s="2" t="s">
        <v>13</v>
      </c>
      <c r="G154" s="2">
        <v>60</v>
      </c>
      <c r="H154" s="2">
        <v>0.36</v>
      </c>
      <c r="I154" s="2">
        <v>7.47</v>
      </c>
      <c r="J154" s="2">
        <v>55</v>
      </c>
      <c r="K154" s="2">
        <v>52</v>
      </c>
      <c r="L154" s="6" t="s">
        <v>48</v>
      </c>
    </row>
    <row r="155" spans="1:12" ht="16">
      <c r="A155" s="2">
        <v>154</v>
      </c>
      <c r="B155" s="2" t="s">
        <v>7</v>
      </c>
      <c r="C155" s="2">
        <v>0</v>
      </c>
      <c r="D155" s="2" t="s">
        <v>16</v>
      </c>
      <c r="E155" s="2" t="s">
        <v>17</v>
      </c>
      <c r="F155" s="2" t="s">
        <v>13</v>
      </c>
      <c r="G155" s="2">
        <v>55</v>
      </c>
      <c r="H155" s="2">
        <v>1.08</v>
      </c>
      <c r="I155" s="2">
        <v>9.6</v>
      </c>
      <c r="J155" s="2">
        <v>64</v>
      </c>
      <c r="K155" s="2">
        <v>59</v>
      </c>
      <c r="L155" s="6" t="s">
        <v>51</v>
      </c>
    </row>
    <row r="156" spans="1:12" ht="16">
      <c r="A156" s="2">
        <v>155</v>
      </c>
      <c r="B156" s="2" t="s">
        <v>7</v>
      </c>
      <c r="C156" s="2">
        <v>0</v>
      </c>
      <c r="D156" s="2" t="s">
        <v>28</v>
      </c>
      <c r="E156" s="2" t="s">
        <v>19</v>
      </c>
      <c r="F156" s="2" t="s">
        <v>29</v>
      </c>
      <c r="G156" s="2">
        <v>44</v>
      </c>
      <c r="H156" s="2">
        <v>1.22</v>
      </c>
      <c r="I156" s="2">
        <v>8</v>
      </c>
      <c r="J156" s="2">
        <v>50</v>
      </c>
      <c r="K156" s="2">
        <v>62</v>
      </c>
      <c r="L156" s="6" t="s">
        <v>48</v>
      </c>
    </row>
    <row r="157" spans="1:12" ht="16">
      <c r="A157" s="2">
        <v>156</v>
      </c>
      <c r="B157" s="2" t="s">
        <v>18</v>
      </c>
      <c r="C157" s="2">
        <v>1</v>
      </c>
      <c r="D157" s="2" t="s">
        <v>11</v>
      </c>
      <c r="E157" s="2" t="s">
        <v>24</v>
      </c>
      <c r="F157" s="2" t="s">
        <v>25</v>
      </c>
      <c r="G157" s="2">
        <v>45</v>
      </c>
      <c r="H157" s="2">
        <v>0.93</v>
      </c>
      <c r="I157" s="2">
        <v>7.18</v>
      </c>
      <c r="J157" s="2">
        <v>52</v>
      </c>
      <c r="K157" s="2">
        <v>53</v>
      </c>
      <c r="L157" s="6" t="s">
        <v>48</v>
      </c>
    </row>
    <row r="158" spans="1:12" ht="16">
      <c r="A158" s="2">
        <v>157</v>
      </c>
      <c r="B158" s="2" t="s">
        <v>18</v>
      </c>
      <c r="C158" s="2">
        <v>1</v>
      </c>
      <c r="D158" s="2" t="s">
        <v>16</v>
      </c>
      <c r="E158" s="2" t="s">
        <v>32</v>
      </c>
      <c r="F158" s="2" t="s">
        <v>22</v>
      </c>
      <c r="G158" s="2">
        <v>38</v>
      </c>
      <c r="H158" s="2">
        <v>0.87</v>
      </c>
      <c r="I158" s="2">
        <v>7.73</v>
      </c>
      <c r="J158" s="2">
        <v>53</v>
      </c>
      <c r="K158" s="2">
        <v>49</v>
      </c>
      <c r="L158" s="6" t="s">
        <v>48</v>
      </c>
    </row>
    <row r="159" spans="1:12" ht="16">
      <c r="A159" s="2">
        <v>158</v>
      </c>
      <c r="B159" s="2" t="s">
        <v>7</v>
      </c>
      <c r="C159" s="2">
        <v>0</v>
      </c>
      <c r="D159" s="2" t="s">
        <v>11</v>
      </c>
      <c r="E159" s="2" t="s">
        <v>24</v>
      </c>
      <c r="F159" s="2" t="s">
        <v>25</v>
      </c>
      <c r="G159" s="2">
        <v>45</v>
      </c>
      <c r="H159" s="2">
        <v>0.78</v>
      </c>
      <c r="I159" s="2">
        <v>6.2</v>
      </c>
      <c r="J159" s="2">
        <v>60</v>
      </c>
      <c r="K159" s="2">
        <v>52</v>
      </c>
      <c r="L159" s="6" t="s">
        <v>49</v>
      </c>
    </row>
    <row r="160" spans="1:12" ht="16">
      <c r="A160" s="2">
        <v>159</v>
      </c>
      <c r="B160" s="2" t="s">
        <v>18</v>
      </c>
      <c r="C160" s="2">
        <v>1</v>
      </c>
      <c r="D160" s="2" t="s">
        <v>8</v>
      </c>
      <c r="E160" s="2" t="s">
        <v>27</v>
      </c>
      <c r="F160" s="2" t="s">
        <v>13</v>
      </c>
      <c r="G160" s="2">
        <v>54</v>
      </c>
      <c r="H160" s="2">
        <v>-0.13</v>
      </c>
      <c r="I160" s="2">
        <v>9.39</v>
      </c>
      <c r="J160" s="2">
        <v>37</v>
      </c>
      <c r="K160" s="2">
        <v>53</v>
      </c>
      <c r="L160" s="6" t="s">
        <v>51</v>
      </c>
    </row>
    <row r="161" spans="1:12" ht="16">
      <c r="A161" s="2">
        <v>160</v>
      </c>
      <c r="B161" s="2" t="s">
        <v>7</v>
      </c>
      <c r="C161" s="2">
        <v>0</v>
      </c>
      <c r="D161" s="2" t="s">
        <v>11</v>
      </c>
      <c r="E161" s="2" t="s">
        <v>12</v>
      </c>
      <c r="F161" s="2" t="s">
        <v>13</v>
      </c>
      <c r="G161" s="2">
        <v>51</v>
      </c>
      <c r="H161" s="2">
        <v>0.71</v>
      </c>
      <c r="I161" s="2">
        <v>10.58</v>
      </c>
      <c r="J161" s="2">
        <v>71</v>
      </c>
      <c r="K161" s="2">
        <v>64</v>
      </c>
      <c r="L161" s="6" t="s">
        <v>48</v>
      </c>
    </row>
    <row r="162" spans="1:12" ht="16">
      <c r="A162" s="2">
        <v>161</v>
      </c>
      <c r="B162" s="2" t="s">
        <v>18</v>
      </c>
      <c r="C162" s="2">
        <v>1</v>
      </c>
      <c r="D162" s="2" t="s">
        <v>16</v>
      </c>
      <c r="E162" s="2" t="s">
        <v>24</v>
      </c>
      <c r="F162" s="2" t="s">
        <v>22</v>
      </c>
      <c r="G162" s="2">
        <v>43</v>
      </c>
      <c r="H162" s="2">
        <v>0.68</v>
      </c>
      <c r="I162" s="2">
        <v>4.7300000000000004</v>
      </c>
      <c r="J162" s="2">
        <v>55</v>
      </c>
      <c r="K162" s="2">
        <v>63</v>
      </c>
      <c r="L162" s="6" t="s">
        <v>48</v>
      </c>
    </row>
    <row r="163" spans="1:12" ht="16">
      <c r="A163" s="2">
        <v>162</v>
      </c>
      <c r="B163" s="2" t="s">
        <v>18</v>
      </c>
      <c r="C163" s="2">
        <v>1</v>
      </c>
      <c r="D163" s="2" t="s">
        <v>26</v>
      </c>
      <c r="E163" s="2" t="s">
        <v>9</v>
      </c>
      <c r="F163" s="2" t="s">
        <v>10</v>
      </c>
      <c r="G163" s="2">
        <v>47</v>
      </c>
      <c r="H163" s="2">
        <v>0.33</v>
      </c>
      <c r="I163" s="2">
        <v>8.49</v>
      </c>
      <c r="J163" s="2">
        <v>59</v>
      </c>
      <c r="K163" s="2">
        <v>66</v>
      </c>
      <c r="L163" s="6" t="s">
        <v>49</v>
      </c>
    </row>
    <row r="164" spans="1:12" ht="16">
      <c r="A164" s="2">
        <v>163</v>
      </c>
      <c r="B164" s="2" t="s">
        <v>18</v>
      </c>
      <c r="C164" s="2">
        <v>1</v>
      </c>
      <c r="D164" s="2" t="s">
        <v>28</v>
      </c>
      <c r="E164" s="2" t="s">
        <v>19</v>
      </c>
      <c r="F164" s="2" t="s">
        <v>29</v>
      </c>
      <c r="G164" s="2">
        <v>44</v>
      </c>
      <c r="H164" s="2">
        <v>0.53</v>
      </c>
      <c r="I164" s="2">
        <v>5.9</v>
      </c>
      <c r="J164" s="2">
        <v>65</v>
      </c>
      <c r="K164" s="2">
        <v>55</v>
      </c>
      <c r="L164" s="6" t="s">
        <v>51</v>
      </c>
    </row>
    <row r="165" spans="1:12" ht="16">
      <c r="A165" s="2">
        <v>164</v>
      </c>
      <c r="B165" s="2" t="s">
        <v>18</v>
      </c>
      <c r="C165" s="2">
        <v>1</v>
      </c>
      <c r="D165" s="2" t="s">
        <v>16</v>
      </c>
      <c r="E165" s="2" t="s">
        <v>32</v>
      </c>
      <c r="F165" s="2" t="s">
        <v>13</v>
      </c>
      <c r="G165" s="2">
        <v>49</v>
      </c>
      <c r="H165" s="2">
        <v>0.69</v>
      </c>
      <c r="I165" s="2">
        <v>11.1</v>
      </c>
      <c r="J165" s="2">
        <v>41</v>
      </c>
      <c r="K165" s="2">
        <v>45</v>
      </c>
      <c r="L165" s="6" t="s">
        <v>49</v>
      </c>
    </row>
    <row r="166" spans="1:12" ht="16">
      <c r="A166" s="2">
        <v>165</v>
      </c>
      <c r="B166" s="2" t="s">
        <v>7</v>
      </c>
      <c r="C166" s="2">
        <v>0</v>
      </c>
      <c r="D166" s="2" t="s">
        <v>11</v>
      </c>
      <c r="E166" s="2" t="s">
        <v>38</v>
      </c>
      <c r="F166" s="2" t="s">
        <v>13</v>
      </c>
      <c r="G166" s="2">
        <v>42</v>
      </c>
      <c r="H166" s="2">
        <v>1.77</v>
      </c>
      <c r="I166" s="2">
        <v>7.38</v>
      </c>
      <c r="J166" s="2">
        <v>62</v>
      </c>
      <c r="K166" s="2">
        <v>47</v>
      </c>
      <c r="L166" s="6" t="s">
        <v>50</v>
      </c>
    </row>
    <row r="167" spans="1:12" ht="16">
      <c r="A167" s="2">
        <v>166</v>
      </c>
      <c r="B167" s="2" t="s">
        <v>7</v>
      </c>
      <c r="C167" s="2">
        <v>0</v>
      </c>
      <c r="D167" s="2" t="s">
        <v>16</v>
      </c>
      <c r="E167" s="2" t="s">
        <v>32</v>
      </c>
      <c r="F167" s="2" t="s">
        <v>10</v>
      </c>
      <c r="G167" s="2">
        <v>69</v>
      </c>
      <c r="H167" s="2">
        <v>1.33</v>
      </c>
      <c r="I167" s="2">
        <v>7.97</v>
      </c>
      <c r="J167" s="2">
        <v>51</v>
      </c>
      <c r="K167" s="2">
        <v>48</v>
      </c>
      <c r="L167" s="6" t="s">
        <v>49</v>
      </c>
    </row>
    <row r="168" spans="1:12" ht="16">
      <c r="A168" s="2">
        <v>167</v>
      </c>
      <c r="B168" s="2" t="s">
        <v>18</v>
      </c>
      <c r="C168" s="2">
        <v>1</v>
      </c>
      <c r="D168" s="2" t="s">
        <v>28</v>
      </c>
      <c r="E168" s="2" t="s">
        <v>39</v>
      </c>
      <c r="F168" s="2" t="s">
        <v>13</v>
      </c>
      <c r="G168" s="2">
        <v>37</v>
      </c>
      <c r="H168" s="2">
        <v>0.12</v>
      </c>
      <c r="I168" s="2">
        <v>9.93</v>
      </c>
      <c r="J168" s="2">
        <v>32</v>
      </c>
      <c r="K168" s="2">
        <v>55</v>
      </c>
      <c r="L168" s="6" t="s">
        <v>48</v>
      </c>
    </row>
    <row r="169" spans="1:12" ht="16">
      <c r="A169" s="2">
        <v>168</v>
      </c>
      <c r="B169" s="2" t="s">
        <v>18</v>
      </c>
      <c r="C169" s="2">
        <v>1</v>
      </c>
      <c r="D169" s="2" t="s">
        <v>28</v>
      </c>
      <c r="E169" s="2" t="s">
        <v>38</v>
      </c>
      <c r="F169" s="2" t="s">
        <v>13</v>
      </c>
      <c r="G169" s="2">
        <v>34</v>
      </c>
      <c r="H169" s="2">
        <v>0.06</v>
      </c>
      <c r="I169" s="2">
        <v>8.48</v>
      </c>
      <c r="J169" s="2">
        <v>40</v>
      </c>
      <c r="K169" s="2">
        <v>69</v>
      </c>
      <c r="L169" s="6" t="s">
        <v>48</v>
      </c>
    </row>
    <row r="170" spans="1:12" ht="16">
      <c r="A170" s="2">
        <v>169</v>
      </c>
      <c r="B170" s="2" t="s">
        <v>7</v>
      </c>
      <c r="C170" s="2">
        <v>0</v>
      </c>
      <c r="D170" s="2" t="s">
        <v>8</v>
      </c>
      <c r="E170" s="2" t="s">
        <v>9</v>
      </c>
      <c r="F170" s="2" t="s">
        <v>10</v>
      </c>
      <c r="G170" s="2">
        <v>57</v>
      </c>
      <c r="H170" s="2">
        <v>0.71</v>
      </c>
      <c r="I170" s="2">
        <v>9.5500000000000007</v>
      </c>
      <c r="J170" s="2">
        <v>73</v>
      </c>
      <c r="K170" s="2">
        <v>68</v>
      </c>
      <c r="L170" s="6" t="s">
        <v>49</v>
      </c>
    </row>
    <row r="171" spans="1:12" ht="16">
      <c r="A171" s="2">
        <v>170</v>
      </c>
      <c r="B171" s="2" t="s">
        <v>18</v>
      </c>
      <c r="C171" s="2">
        <v>1</v>
      </c>
      <c r="D171" s="2" t="s">
        <v>16</v>
      </c>
      <c r="E171" s="2" t="s">
        <v>23</v>
      </c>
      <c r="F171" s="2" t="s">
        <v>13</v>
      </c>
      <c r="G171" s="2">
        <v>58</v>
      </c>
      <c r="H171" s="2">
        <v>0.75</v>
      </c>
      <c r="I171" s="2">
        <v>6.79</v>
      </c>
      <c r="J171" s="2">
        <v>40</v>
      </c>
      <c r="K171" s="2">
        <v>56</v>
      </c>
      <c r="L171" s="6" t="s">
        <v>48</v>
      </c>
    </row>
    <row r="172" spans="1:12" ht="16">
      <c r="A172" s="2">
        <v>171</v>
      </c>
      <c r="B172" s="2" t="s">
        <v>18</v>
      </c>
      <c r="C172" s="2">
        <v>1</v>
      </c>
      <c r="D172" s="2" t="s">
        <v>28</v>
      </c>
      <c r="E172" s="2" t="s">
        <v>38</v>
      </c>
      <c r="F172" s="2" t="s">
        <v>13</v>
      </c>
      <c r="G172" s="2">
        <v>34</v>
      </c>
      <c r="H172" s="2">
        <v>1.43</v>
      </c>
      <c r="I172" s="2">
        <v>3.08</v>
      </c>
      <c r="J172" s="2">
        <v>37</v>
      </c>
      <c r="K172" s="2">
        <v>70</v>
      </c>
      <c r="L172" s="6" t="s">
        <v>51</v>
      </c>
    </row>
    <row r="173" spans="1:12" ht="16">
      <c r="A173" s="2">
        <v>172</v>
      </c>
      <c r="B173" s="2" t="s">
        <v>18</v>
      </c>
      <c r="C173" s="2">
        <v>1</v>
      </c>
      <c r="D173" s="2" t="s">
        <v>30</v>
      </c>
      <c r="E173" s="2" t="s">
        <v>24</v>
      </c>
      <c r="F173" s="2" t="s">
        <v>13</v>
      </c>
      <c r="G173" s="2">
        <v>59</v>
      </c>
      <c r="H173" s="2">
        <v>0.61</v>
      </c>
      <c r="I173" s="2">
        <v>8.7100000000000009</v>
      </c>
      <c r="J173" s="2">
        <v>46</v>
      </c>
      <c r="K173" s="2">
        <v>45</v>
      </c>
      <c r="L173" s="6" t="s">
        <v>48</v>
      </c>
    </row>
    <row r="174" spans="1:12" ht="16">
      <c r="A174" s="2">
        <v>173</v>
      </c>
      <c r="B174" s="2" t="s">
        <v>18</v>
      </c>
      <c r="C174" s="2">
        <v>1</v>
      </c>
      <c r="D174" s="2" t="s">
        <v>28</v>
      </c>
      <c r="E174" s="2" t="s">
        <v>39</v>
      </c>
      <c r="F174" s="2" t="s">
        <v>13</v>
      </c>
      <c r="G174" s="2">
        <v>37</v>
      </c>
      <c r="H174" s="2">
        <v>1.1100000000000001</v>
      </c>
      <c r="I174" s="2">
        <v>8.2200000000000006</v>
      </c>
      <c r="J174" s="2">
        <v>46</v>
      </c>
      <c r="K174" s="2">
        <v>48</v>
      </c>
      <c r="L174" s="6" t="s">
        <v>49</v>
      </c>
    </row>
    <row r="175" spans="1:12" ht="16">
      <c r="A175" s="2">
        <v>174</v>
      </c>
      <c r="B175" s="2" t="s">
        <v>7</v>
      </c>
      <c r="C175" s="2">
        <v>0</v>
      </c>
      <c r="D175" s="2" t="s">
        <v>8</v>
      </c>
      <c r="E175" s="2" t="s">
        <v>9</v>
      </c>
      <c r="F175" s="2" t="s">
        <v>13</v>
      </c>
      <c r="G175" s="2">
        <v>60</v>
      </c>
      <c r="H175" s="2">
        <v>0.83</v>
      </c>
      <c r="I175" s="2">
        <v>7.52</v>
      </c>
      <c r="J175" s="2">
        <v>58</v>
      </c>
      <c r="K175" s="2">
        <v>64</v>
      </c>
      <c r="L175" s="6" t="s">
        <v>48</v>
      </c>
    </row>
    <row r="176" spans="1:12" ht="16">
      <c r="A176" s="2">
        <v>175</v>
      </c>
      <c r="B176" s="2" t="s">
        <v>18</v>
      </c>
      <c r="C176" s="2">
        <v>1</v>
      </c>
      <c r="D176" s="2" t="s">
        <v>26</v>
      </c>
      <c r="E176" s="2" t="s">
        <v>27</v>
      </c>
      <c r="F176" s="2" t="s">
        <v>13</v>
      </c>
      <c r="G176" s="2">
        <v>46</v>
      </c>
      <c r="H176" s="2">
        <v>0.68</v>
      </c>
      <c r="I176" s="2">
        <v>10.220000000000001</v>
      </c>
      <c r="J176" s="2">
        <v>58</v>
      </c>
      <c r="K176" s="2">
        <v>66</v>
      </c>
      <c r="L176" s="6" t="s">
        <v>49</v>
      </c>
    </row>
    <row r="177" spans="1:12" ht="16">
      <c r="A177" s="2">
        <v>176</v>
      </c>
      <c r="B177" s="2" t="s">
        <v>7</v>
      </c>
      <c r="C177" s="2">
        <v>0</v>
      </c>
      <c r="D177" s="2" t="s">
        <v>8</v>
      </c>
      <c r="E177" s="2" t="s">
        <v>39</v>
      </c>
      <c r="F177" s="2" t="s">
        <v>13</v>
      </c>
      <c r="G177" s="2">
        <v>62</v>
      </c>
      <c r="H177" s="2">
        <v>1.62</v>
      </c>
      <c r="I177" s="2">
        <v>7.76</v>
      </c>
      <c r="J177" s="2">
        <v>56</v>
      </c>
      <c r="K177" s="2">
        <v>63</v>
      </c>
      <c r="L177" s="6" t="s">
        <v>49</v>
      </c>
    </row>
    <row r="178" spans="1:12" ht="16">
      <c r="A178" s="2">
        <v>177</v>
      </c>
      <c r="B178" s="2" t="s">
        <v>7</v>
      </c>
      <c r="C178" s="2">
        <v>0</v>
      </c>
      <c r="D178" s="2" t="s">
        <v>28</v>
      </c>
      <c r="E178" s="2" t="s">
        <v>9</v>
      </c>
      <c r="F178" s="2" t="s">
        <v>22</v>
      </c>
      <c r="G178" s="2">
        <v>28</v>
      </c>
      <c r="H178" s="2">
        <v>1.68</v>
      </c>
      <c r="I178" s="2">
        <v>7.35</v>
      </c>
      <c r="J178" s="2">
        <v>52</v>
      </c>
      <c r="K178" s="2">
        <v>53</v>
      </c>
      <c r="L178" s="6" t="s">
        <v>51</v>
      </c>
    </row>
    <row r="179" spans="1:12" ht="16">
      <c r="A179" s="2">
        <v>178</v>
      </c>
      <c r="B179" s="2" t="s">
        <v>18</v>
      </c>
      <c r="C179" s="2">
        <v>1</v>
      </c>
      <c r="D179" s="2" t="s">
        <v>28</v>
      </c>
      <c r="E179" s="2" t="s">
        <v>19</v>
      </c>
      <c r="F179" s="2" t="s">
        <v>29</v>
      </c>
      <c r="G179" s="2">
        <v>44</v>
      </c>
      <c r="H179" s="2">
        <v>0.59</v>
      </c>
      <c r="I179" s="2">
        <v>8.33</v>
      </c>
      <c r="J179" s="2">
        <v>26</v>
      </c>
      <c r="K179" s="2">
        <v>70</v>
      </c>
      <c r="L179" s="6" t="s">
        <v>49</v>
      </c>
    </row>
    <row r="180" spans="1:12" ht="16">
      <c r="A180" s="2">
        <v>179</v>
      </c>
      <c r="B180" s="2" t="s">
        <v>7</v>
      </c>
      <c r="C180" s="2">
        <v>0</v>
      </c>
      <c r="D180" s="2" t="s">
        <v>16</v>
      </c>
      <c r="E180" s="2" t="s">
        <v>21</v>
      </c>
      <c r="F180" s="2" t="s">
        <v>13</v>
      </c>
      <c r="G180" s="2">
        <v>56</v>
      </c>
      <c r="H180" s="2">
        <v>0.98</v>
      </c>
      <c r="I180" s="2">
        <v>9.8800000000000008</v>
      </c>
      <c r="J180" s="2">
        <v>70</v>
      </c>
      <c r="K180" s="2">
        <v>71</v>
      </c>
      <c r="L180" s="6" t="s">
        <v>51</v>
      </c>
    </row>
    <row r="181" spans="1:12" ht="16">
      <c r="A181" s="2">
        <v>180</v>
      </c>
      <c r="B181" s="2" t="s">
        <v>7</v>
      </c>
      <c r="C181" s="2">
        <v>0</v>
      </c>
      <c r="D181" s="2" t="s">
        <v>26</v>
      </c>
      <c r="E181" s="2" t="s">
        <v>9</v>
      </c>
      <c r="F181" s="2" t="s">
        <v>10</v>
      </c>
      <c r="G181" s="2">
        <v>47</v>
      </c>
      <c r="H181" s="2">
        <v>1.36</v>
      </c>
      <c r="I181" s="2">
        <v>6.33</v>
      </c>
      <c r="J181" s="2">
        <v>52</v>
      </c>
      <c r="K181" s="2">
        <v>51</v>
      </c>
      <c r="L181" s="6" t="s">
        <v>51</v>
      </c>
    </row>
    <row r="182" spans="1:12" ht="16">
      <c r="A182" s="2">
        <v>181</v>
      </c>
      <c r="B182" s="2" t="s">
        <v>7</v>
      </c>
      <c r="C182" s="2">
        <v>0</v>
      </c>
      <c r="D182" s="2" t="s">
        <v>16</v>
      </c>
      <c r="E182" s="2" t="s">
        <v>9</v>
      </c>
      <c r="F182" s="2" t="s">
        <v>10</v>
      </c>
      <c r="G182" s="2">
        <v>41</v>
      </c>
      <c r="H182" s="2">
        <v>1.56</v>
      </c>
      <c r="I182" s="2">
        <v>8.2200000000000006</v>
      </c>
      <c r="J182" s="2">
        <v>42</v>
      </c>
      <c r="K182" s="2">
        <v>38</v>
      </c>
      <c r="L182" s="6" t="s">
        <v>48</v>
      </c>
    </row>
    <row r="183" spans="1:12" ht="16">
      <c r="A183" s="2">
        <v>182</v>
      </c>
      <c r="B183" s="2" t="s">
        <v>7</v>
      </c>
      <c r="C183" s="2">
        <v>0</v>
      </c>
      <c r="D183" s="2" t="s">
        <v>8</v>
      </c>
      <c r="E183" s="2" t="s">
        <v>9</v>
      </c>
      <c r="F183" s="2" t="s">
        <v>13</v>
      </c>
      <c r="G183" s="2">
        <v>60</v>
      </c>
      <c r="H183" s="2">
        <v>1.84</v>
      </c>
      <c r="I183" s="2">
        <v>6.54</v>
      </c>
      <c r="J183" s="2">
        <v>52</v>
      </c>
      <c r="K183" s="2">
        <v>53</v>
      </c>
      <c r="L183" s="6" t="s">
        <v>48</v>
      </c>
    </row>
    <row r="184" spans="1:12" ht="16">
      <c r="A184" s="2">
        <v>183</v>
      </c>
      <c r="B184" s="2" t="s">
        <v>18</v>
      </c>
      <c r="C184" s="2">
        <v>1</v>
      </c>
      <c r="D184" s="2" t="s">
        <v>11</v>
      </c>
      <c r="E184" s="2" t="s">
        <v>9</v>
      </c>
      <c r="F184" s="2" t="s">
        <v>13</v>
      </c>
      <c r="G184" s="2">
        <v>40</v>
      </c>
      <c r="H184" s="2">
        <v>0.56000000000000005</v>
      </c>
      <c r="I184" s="2">
        <v>9.26</v>
      </c>
      <c r="J184" s="2">
        <v>46</v>
      </c>
      <c r="K184" s="2">
        <v>52</v>
      </c>
      <c r="L184" s="6" t="s">
        <v>48</v>
      </c>
    </row>
    <row r="185" spans="1:12" ht="16">
      <c r="A185" s="2">
        <v>184</v>
      </c>
      <c r="B185" s="2" t="s">
        <v>18</v>
      </c>
      <c r="C185" s="2">
        <v>1</v>
      </c>
      <c r="D185" s="2" t="s">
        <v>11</v>
      </c>
      <c r="E185" s="2" t="s">
        <v>38</v>
      </c>
      <c r="F185" s="2" t="s">
        <v>13</v>
      </c>
      <c r="G185" s="2">
        <v>42</v>
      </c>
      <c r="H185" s="2">
        <v>1.22</v>
      </c>
      <c r="I185" s="2">
        <v>6.34</v>
      </c>
      <c r="J185" s="2">
        <v>45</v>
      </c>
      <c r="K185" s="2">
        <v>54</v>
      </c>
      <c r="L185" s="6" t="s">
        <v>48</v>
      </c>
    </row>
    <row r="186" spans="1:12" ht="16">
      <c r="A186" s="2">
        <v>185</v>
      </c>
      <c r="B186" s="2" t="s">
        <v>7</v>
      </c>
      <c r="C186" s="2">
        <v>0</v>
      </c>
      <c r="D186" s="2" t="s">
        <v>16</v>
      </c>
      <c r="E186" s="2" t="s">
        <v>23</v>
      </c>
      <c r="F186" s="2" t="s">
        <v>13</v>
      </c>
      <c r="G186" s="2">
        <v>58</v>
      </c>
      <c r="H186" s="2">
        <v>1.36</v>
      </c>
      <c r="I186" s="2">
        <v>6.63</v>
      </c>
      <c r="J186" s="2">
        <v>46</v>
      </c>
      <c r="K186" s="2">
        <v>56</v>
      </c>
      <c r="L186" s="6" t="s">
        <v>49</v>
      </c>
    </row>
    <row r="187" spans="1:12" ht="16">
      <c r="A187" s="2">
        <v>186</v>
      </c>
      <c r="B187" s="2" t="s">
        <v>18</v>
      </c>
      <c r="C187" s="2">
        <v>1</v>
      </c>
      <c r="D187" s="2" t="s">
        <v>16</v>
      </c>
      <c r="E187" s="2" t="s">
        <v>12</v>
      </c>
      <c r="F187" s="2" t="s">
        <v>22</v>
      </c>
      <c r="G187" s="2">
        <v>50</v>
      </c>
      <c r="H187" s="2">
        <v>1.05</v>
      </c>
      <c r="I187" s="2">
        <v>5.42</v>
      </c>
      <c r="J187" s="2">
        <v>53</v>
      </c>
      <c r="K187" s="2">
        <v>78</v>
      </c>
      <c r="L187" s="6" t="s">
        <v>49</v>
      </c>
    </row>
    <row r="188" spans="1:12" ht="16">
      <c r="A188" s="2">
        <v>187</v>
      </c>
      <c r="B188" s="2" t="s">
        <v>18</v>
      </c>
      <c r="C188" s="2">
        <v>1</v>
      </c>
      <c r="D188" s="2" t="s">
        <v>28</v>
      </c>
      <c r="E188" s="2" t="s">
        <v>27</v>
      </c>
      <c r="F188" s="2" t="s">
        <v>13</v>
      </c>
      <c r="G188" s="2">
        <v>53</v>
      </c>
      <c r="H188" s="2">
        <v>0.17</v>
      </c>
      <c r="I188" s="2">
        <v>3.09</v>
      </c>
      <c r="J188" s="2">
        <v>38</v>
      </c>
      <c r="K188" s="2">
        <v>56</v>
      </c>
      <c r="L188" s="6" t="s">
        <v>49</v>
      </c>
    </row>
    <row r="189" spans="1:12" ht="16">
      <c r="A189" s="2">
        <v>188</v>
      </c>
      <c r="B189" s="2" t="s">
        <v>7</v>
      </c>
      <c r="C189" s="2">
        <v>0</v>
      </c>
      <c r="D189" s="2" t="s">
        <v>11</v>
      </c>
      <c r="E189" s="2" t="s">
        <v>24</v>
      </c>
      <c r="F189" s="2" t="s">
        <v>25</v>
      </c>
      <c r="G189" s="2">
        <v>45</v>
      </c>
      <c r="H189" s="2">
        <v>0.91</v>
      </c>
      <c r="I189" s="2">
        <v>5.59</v>
      </c>
      <c r="J189" s="2">
        <v>63</v>
      </c>
      <c r="K189" s="2">
        <v>61</v>
      </c>
      <c r="L189" s="6" t="s">
        <v>49</v>
      </c>
    </row>
    <row r="190" spans="1:12" ht="16">
      <c r="A190" s="2">
        <v>189</v>
      </c>
      <c r="B190" s="2" t="s">
        <v>18</v>
      </c>
      <c r="C190" s="2">
        <v>1</v>
      </c>
      <c r="D190" s="2" t="s">
        <v>16</v>
      </c>
      <c r="E190" s="2" t="s">
        <v>12</v>
      </c>
      <c r="F190" s="2" t="s">
        <v>10</v>
      </c>
      <c r="G190" s="2">
        <v>30</v>
      </c>
      <c r="H190" s="2">
        <v>0.61</v>
      </c>
      <c r="I190" s="2">
        <v>8.02</v>
      </c>
      <c r="J190" s="2">
        <v>47</v>
      </c>
      <c r="K190" s="2">
        <v>46</v>
      </c>
      <c r="L190" s="6" t="s">
        <v>49</v>
      </c>
    </row>
    <row r="191" spans="1:12" ht="16">
      <c r="A191" s="2">
        <v>190</v>
      </c>
      <c r="B191" s="2" t="s">
        <v>18</v>
      </c>
      <c r="C191" s="2">
        <v>1</v>
      </c>
      <c r="D191" s="2" t="s">
        <v>11</v>
      </c>
      <c r="E191" s="2" t="s">
        <v>38</v>
      </c>
      <c r="F191" s="2" t="s">
        <v>13</v>
      </c>
      <c r="G191" s="2">
        <v>42</v>
      </c>
      <c r="H191" s="2">
        <v>1.26</v>
      </c>
      <c r="I191" s="2">
        <v>11.14</v>
      </c>
      <c r="J191" s="2">
        <v>43</v>
      </c>
      <c r="K191" s="2">
        <v>54</v>
      </c>
      <c r="L191" s="6" t="s">
        <v>48</v>
      </c>
    </row>
    <row r="192" spans="1:12" ht="16">
      <c r="A192" s="2">
        <v>191</v>
      </c>
      <c r="B192" s="2" t="s">
        <v>7</v>
      </c>
      <c r="C192" s="2">
        <v>0</v>
      </c>
      <c r="D192" s="2" t="s">
        <v>16</v>
      </c>
      <c r="E192" s="2" t="s">
        <v>32</v>
      </c>
      <c r="F192" s="2" t="s">
        <v>13</v>
      </c>
      <c r="G192" s="2">
        <v>49</v>
      </c>
      <c r="H192" s="2">
        <v>1.73</v>
      </c>
      <c r="I192" s="2">
        <v>10.6</v>
      </c>
      <c r="J192" s="2">
        <v>57</v>
      </c>
      <c r="K192" s="2">
        <v>71</v>
      </c>
      <c r="L192" s="6" t="s">
        <v>49</v>
      </c>
    </row>
    <row r="193" spans="1:12" ht="16">
      <c r="A193" s="2">
        <v>192</v>
      </c>
      <c r="B193" s="2" t="s">
        <v>18</v>
      </c>
      <c r="C193" s="2">
        <v>1</v>
      </c>
      <c r="D193" s="2" t="s">
        <v>8</v>
      </c>
      <c r="E193" s="2" t="s">
        <v>27</v>
      </c>
      <c r="F193" s="2" t="s">
        <v>13</v>
      </c>
      <c r="G193" s="2">
        <v>54</v>
      </c>
      <c r="H193" s="2">
        <v>0.65</v>
      </c>
      <c r="I193" s="2">
        <v>5.76</v>
      </c>
      <c r="J193" s="2">
        <v>55</v>
      </c>
      <c r="K193" s="2">
        <v>66</v>
      </c>
      <c r="L193" s="6" t="s">
        <v>49</v>
      </c>
    </row>
    <row r="194" spans="1:12" ht="16">
      <c r="A194" s="2">
        <v>193</v>
      </c>
      <c r="B194" s="2" t="s">
        <v>7</v>
      </c>
      <c r="C194" s="2">
        <v>0</v>
      </c>
      <c r="D194" s="2" t="s">
        <v>16</v>
      </c>
      <c r="E194" s="2" t="s">
        <v>32</v>
      </c>
      <c r="F194" s="2" t="s">
        <v>13</v>
      </c>
      <c r="G194" s="2">
        <v>49</v>
      </c>
      <c r="H194" s="2">
        <v>0.93</v>
      </c>
      <c r="I194" s="2">
        <v>7.05</v>
      </c>
      <c r="J194" s="2">
        <v>55</v>
      </c>
      <c r="K194" s="2">
        <v>50</v>
      </c>
      <c r="L194" s="6" t="s">
        <v>50</v>
      </c>
    </row>
    <row r="195" spans="1:12" ht="16">
      <c r="A195" s="2">
        <v>194</v>
      </c>
      <c r="B195" s="2" t="s">
        <v>18</v>
      </c>
      <c r="C195" s="2">
        <v>1</v>
      </c>
      <c r="D195" s="2" t="s">
        <v>16</v>
      </c>
      <c r="E195" s="2" t="s">
        <v>24</v>
      </c>
      <c r="F195" s="2" t="s">
        <v>22</v>
      </c>
      <c r="G195" s="2">
        <v>43</v>
      </c>
      <c r="H195" s="2">
        <v>1.1499999999999999</v>
      </c>
      <c r="I195" s="2">
        <v>6.95</v>
      </c>
      <c r="J195" s="2">
        <v>52</v>
      </c>
      <c r="K195" s="2">
        <v>68</v>
      </c>
      <c r="L195" s="6" t="s">
        <v>48</v>
      </c>
    </row>
    <row r="196" spans="1:12" ht="16">
      <c r="A196" s="2">
        <v>195</v>
      </c>
      <c r="B196" s="2" t="s">
        <v>18</v>
      </c>
      <c r="C196" s="2">
        <v>1</v>
      </c>
      <c r="D196" s="2" t="s">
        <v>16</v>
      </c>
      <c r="E196" s="2" t="s">
        <v>12</v>
      </c>
      <c r="F196" s="2" t="s">
        <v>22</v>
      </c>
      <c r="G196" s="2">
        <v>50</v>
      </c>
      <c r="H196" s="2">
        <v>0.45</v>
      </c>
      <c r="I196" s="2">
        <v>7.05</v>
      </c>
      <c r="J196" s="2">
        <v>58</v>
      </c>
      <c r="K196" s="2">
        <v>51</v>
      </c>
      <c r="L196" s="6" t="s">
        <v>48</v>
      </c>
    </row>
    <row r="197" spans="1:12" ht="16">
      <c r="A197" s="2">
        <v>196</v>
      </c>
      <c r="B197" s="2" t="s">
        <v>18</v>
      </c>
      <c r="C197" s="2">
        <v>1</v>
      </c>
      <c r="D197" s="2" t="s">
        <v>11</v>
      </c>
      <c r="E197" s="2" t="s">
        <v>38</v>
      </c>
      <c r="F197" s="2" t="s">
        <v>13</v>
      </c>
      <c r="G197" s="2">
        <v>42</v>
      </c>
      <c r="H197" s="2">
        <v>1.07</v>
      </c>
      <c r="I197" s="2">
        <v>9.2100000000000009</v>
      </c>
      <c r="J197" s="2">
        <v>45</v>
      </c>
      <c r="K197" s="2">
        <v>74</v>
      </c>
      <c r="L197" s="6" t="s">
        <v>51</v>
      </c>
    </row>
    <row r="198" spans="1:12" ht="16">
      <c r="A198" s="2">
        <v>197</v>
      </c>
      <c r="B198" s="2" t="s">
        <v>18</v>
      </c>
      <c r="C198" s="2">
        <v>1</v>
      </c>
      <c r="D198" s="2" t="s">
        <v>16</v>
      </c>
      <c r="E198" s="2" t="s">
        <v>21</v>
      </c>
      <c r="F198" s="2" t="s">
        <v>13</v>
      </c>
      <c r="G198" s="2">
        <v>56</v>
      </c>
      <c r="H198" s="2">
        <v>0.52</v>
      </c>
      <c r="I198" s="2">
        <v>10.62</v>
      </c>
      <c r="J198" s="2">
        <v>53</v>
      </c>
      <c r="K198" s="2">
        <v>57</v>
      </c>
      <c r="L198" s="6" t="s">
        <v>48</v>
      </c>
    </row>
    <row r="199" spans="1:12" ht="16">
      <c r="A199" s="2">
        <v>198</v>
      </c>
      <c r="B199" s="2" t="s">
        <v>7</v>
      </c>
      <c r="C199" s="2">
        <v>0</v>
      </c>
      <c r="D199" s="2" t="s">
        <v>16</v>
      </c>
      <c r="E199" s="2" t="s">
        <v>21</v>
      </c>
      <c r="F199" s="2" t="s">
        <v>13</v>
      </c>
      <c r="G199" s="2">
        <v>56</v>
      </c>
      <c r="H199" s="2">
        <v>0.84</v>
      </c>
      <c r="I199" s="2">
        <v>4.34</v>
      </c>
      <c r="J199" s="2">
        <v>52</v>
      </c>
      <c r="K199" s="2">
        <v>54</v>
      </c>
      <c r="L199" s="6" t="s">
        <v>48</v>
      </c>
    </row>
    <row r="200" spans="1:12" ht="16">
      <c r="A200" s="2">
        <v>199</v>
      </c>
      <c r="B200" s="2" t="s">
        <v>7</v>
      </c>
      <c r="C200" s="2">
        <v>0</v>
      </c>
      <c r="D200" s="2" t="s">
        <v>28</v>
      </c>
      <c r="E200" s="2" t="s">
        <v>19</v>
      </c>
      <c r="F200" s="2" t="s">
        <v>29</v>
      </c>
      <c r="G200" s="2">
        <v>44</v>
      </c>
      <c r="H200" s="2">
        <v>1.17</v>
      </c>
      <c r="I200" s="2">
        <v>9.1</v>
      </c>
      <c r="J200" s="2">
        <v>70</v>
      </c>
      <c r="K200" s="2">
        <v>56</v>
      </c>
      <c r="L200" s="6" t="s">
        <v>48</v>
      </c>
    </row>
    <row r="201" spans="1:12" ht="16">
      <c r="A201" s="2">
        <v>200</v>
      </c>
      <c r="B201" s="2" t="s">
        <v>18</v>
      </c>
      <c r="C201" s="2">
        <v>1</v>
      </c>
      <c r="D201" s="2" t="s">
        <v>28</v>
      </c>
      <c r="E201" s="2" t="s">
        <v>27</v>
      </c>
      <c r="F201" s="2" t="s">
        <v>13</v>
      </c>
      <c r="G201" s="2">
        <v>53</v>
      </c>
      <c r="H201" s="2">
        <v>0.62</v>
      </c>
      <c r="I201" s="2">
        <v>10.44</v>
      </c>
      <c r="J201" s="2">
        <v>41</v>
      </c>
      <c r="K201" s="2">
        <v>100</v>
      </c>
      <c r="L201" s="6" t="s">
        <v>49</v>
      </c>
    </row>
    <row r="202" spans="1:12" ht="16">
      <c r="A202" s="2">
        <v>201</v>
      </c>
      <c r="B202" s="2" t="s">
        <v>7</v>
      </c>
      <c r="C202" s="2">
        <v>0</v>
      </c>
      <c r="D202" s="2" t="s">
        <v>8</v>
      </c>
      <c r="E202" s="2" t="s">
        <v>27</v>
      </c>
      <c r="F202" s="2" t="s">
        <v>13</v>
      </c>
      <c r="G202" s="2">
        <v>54</v>
      </c>
      <c r="H202" s="2">
        <v>1.9</v>
      </c>
      <c r="I202" s="2">
        <v>10.83</v>
      </c>
      <c r="J202" s="2">
        <v>46</v>
      </c>
      <c r="K202" s="2">
        <v>55</v>
      </c>
      <c r="L202" s="6" t="s">
        <v>48</v>
      </c>
    </row>
    <row r="203" spans="1:12" ht="16">
      <c r="A203" s="2">
        <v>202</v>
      </c>
      <c r="B203" s="2" t="s">
        <v>7</v>
      </c>
      <c r="C203" s="2">
        <v>0</v>
      </c>
      <c r="D203" s="2" t="s">
        <v>26</v>
      </c>
      <c r="E203" s="2" t="s">
        <v>32</v>
      </c>
      <c r="F203" s="2" t="s">
        <v>10</v>
      </c>
      <c r="G203" s="2">
        <v>64</v>
      </c>
      <c r="H203" s="2">
        <v>1.26</v>
      </c>
      <c r="I203" s="2">
        <v>6.82</v>
      </c>
      <c r="J203" s="2">
        <v>39</v>
      </c>
      <c r="K203" s="2">
        <v>70</v>
      </c>
      <c r="L203" s="6" t="s">
        <v>48</v>
      </c>
    </row>
    <row r="204" spans="1:12" ht="16">
      <c r="A204" s="2">
        <v>203</v>
      </c>
      <c r="B204" s="2" t="s">
        <v>7</v>
      </c>
      <c r="C204" s="2">
        <v>0</v>
      </c>
      <c r="D204" s="2" t="s">
        <v>28</v>
      </c>
      <c r="E204" s="2" t="s">
        <v>9</v>
      </c>
      <c r="F204" s="2" t="s">
        <v>22</v>
      </c>
      <c r="G204" s="2">
        <v>28</v>
      </c>
      <c r="H204" s="2">
        <v>1.59</v>
      </c>
      <c r="I204" s="2">
        <v>8.31</v>
      </c>
      <c r="J204" s="2">
        <v>77</v>
      </c>
      <c r="K204" s="2">
        <v>85</v>
      </c>
      <c r="L204" s="6" t="s">
        <v>48</v>
      </c>
    </row>
    <row r="205" spans="1:12" ht="16">
      <c r="A205" s="2">
        <v>204</v>
      </c>
      <c r="B205" s="2" t="s">
        <v>7</v>
      </c>
      <c r="C205" s="2">
        <v>0</v>
      </c>
      <c r="D205" s="2" t="s">
        <v>16</v>
      </c>
      <c r="E205" s="2" t="s">
        <v>32</v>
      </c>
      <c r="F205" s="2" t="s">
        <v>13</v>
      </c>
      <c r="G205" s="2">
        <v>49</v>
      </c>
      <c r="H205" s="2">
        <v>1.1399999999999999</v>
      </c>
      <c r="I205" s="2">
        <v>4.47</v>
      </c>
      <c r="J205" s="2">
        <v>47</v>
      </c>
      <c r="K205" s="2">
        <v>54</v>
      </c>
      <c r="L205" s="6" t="s">
        <v>49</v>
      </c>
    </row>
    <row r="206" spans="1:12" ht="16">
      <c r="A206" s="2">
        <v>205</v>
      </c>
      <c r="B206" s="2" t="s">
        <v>7</v>
      </c>
      <c r="C206" s="2">
        <v>0</v>
      </c>
      <c r="D206" s="2" t="s">
        <v>16</v>
      </c>
      <c r="E206" s="2" t="s">
        <v>17</v>
      </c>
      <c r="F206" s="2" t="s">
        <v>13</v>
      </c>
      <c r="G206" s="2">
        <v>55</v>
      </c>
      <c r="H206" s="2">
        <v>1.77</v>
      </c>
      <c r="I206" s="2">
        <v>8.7899999999999991</v>
      </c>
      <c r="J206" s="2">
        <v>68</v>
      </c>
      <c r="K206" s="2">
        <v>57</v>
      </c>
      <c r="L206" s="6" t="s">
        <v>51</v>
      </c>
    </row>
    <row r="207" spans="1:12" ht="16">
      <c r="A207" s="2">
        <v>206</v>
      </c>
      <c r="B207" s="2" t="s">
        <v>18</v>
      </c>
      <c r="C207" s="2">
        <v>1</v>
      </c>
      <c r="D207" s="2" t="s">
        <v>16</v>
      </c>
      <c r="E207" s="2" t="s">
        <v>9</v>
      </c>
      <c r="F207" s="2" t="s">
        <v>10</v>
      </c>
      <c r="G207" s="2">
        <v>41</v>
      </c>
      <c r="H207" s="2">
        <v>0.5</v>
      </c>
      <c r="I207" s="2">
        <v>8.0299999999999994</v>
      </c>
      <c r="J207" s="2">
        <v>62</v>
      </c>
      <c r="K207" s="2">
        <v>77</v>
      </c>
      <c r="L207" s="6" t="s">
        <v>49</v>
      </c>
    </row>
    <row r="208" spans="1:12" ht="16">
      <c r="A208" s="2">
        <v>207</v>
      </c>
      <c r="B208" s="2" t="s">
        <v>7</v>
      </c>
      <c r="C208" s="2">
        <v>0</v>
      </c>
      <c r="D208" s="2" t="s">
        <v>16</v>
      </c>
      <c r="E208" s="2" t="s">
        <v>24</v>
      </c>
      <c r="F208" s="2" t="s">
        <v>22</v>
      </c>
      <c r="G208" s="2">
        <v>43</v>
      </c>
      <c r="H208" s="2">
        <v>1.69</v>
      </c>
      <c r="I208" s="2">
        <v>3.07</v>
      </c>
      <c r="J208" s="2">
        <v>43</v>
      </c>
      <c r="K208" s="2">
        <v>76</v>
      </c>
      <c r="L208" s="6" t="s">
        <v>50</v>
      </c>
    </row>
    <row r="209" spans="1:12" ht="16">
      <c r="A209" s="2">
        <v>208</v>
      </c>
      <c r="B209" s="2" t="s">
        <v>7</v>
      </c>
      <c r="C209" s="2">
        <v>0</v>
      </c>
      <c r="D209" s="2" t="s">
        <v>26</v>
      </c>
      <c r="E209" s="2" t="s">
        <v>9</v>
      </c>
      <c r="F209" s="2" t="s">
        <v>10</v>
      </c>
      <c r="G209" s="2">
        <v>47</v>
      </c>
      <c r="H209" s="2">
        <v>1.89</v>
      </c>
      <c r="I209" s="2">
        <v>4.67</v>
      </c>
      <c r="J209" s="2">
        <v>59</v>
      </c>
      <c r="K209" s="2">
        <v>48</v>
      </c>
      <c r="L209" s="6" t="s">
        <v>49</v>
      </c>
    </row>
    <row r="210" spans="1:12" ht="16">
      <c r="A210" s="2">
        <v>209</v>
      </c>
      <c r="B210" s="2" t="s">
        <v>18</v>
      </c>
      <c r="C210" s="2">
        <v>1</v>
      </c>
      <c r="D210" s="2" t="s">
        <v>16</v>
      </c>
      <c r="E210" s="2" t="s">
        <v>24</v>
      </c>
      <c r="F210" s="2" t="s">
        <v>20</v>
      </c>
      <c r="G210" s="2">
        <v>65</v>
      </c>
      <c r="H210" s="2">
        <v>1.1599999999999999</v>
      </c>
      <c r="I210" s="2">
        <v>8.7899999999999991</v>
      </c>
      <c r="J210" s="2">
        <v>34</v>
      </c>
      <c r="K210" s="2">
        <v>64</v>
      </c>
      <c r="L210" s="6" t="s">
        <v>48</v>
      </c>
    </row>
    <row r="211" spans="1:12" ht="16">
      <c r="A211" s="2">
        <v>210</v>
      </c>
      <c r="B211" s="2" t="s">
        <v>18</v>
      </c>
      <c r="C211" s="2">
        <v>1</v>
      </c>
      <c r="D211" s="2" t="s">
        <v>16</v>
      </c>
      <c r="E211" s="2" t="s">
        <v>9</v>
      </c>
      <c r="F211" s="2" t="s">
        <v>10</v>
      </c>
      <c r="G211" s="2">
        <v>41</v>
      </c>
      <c r="H211" s="2">
        <v>1.07</v>
      </c>
      <c r="I211" s="2">
        <v>8.4600000000000009</v>
      </c>
      <c r="J211" s="2">
        <v>52</v>
      </c>
      <c r="K211" s="2">
        <v>68</v>
      </c>
      <c r="L211" s="6" t="s">
        <v>48</v>
      </c>
    </row>
    <row r="212" spans="1:12" ht="16">
      <c r="A212" s="2">
        <v>211</v>
      </c>
      <c r="B212" s="2" t="s">
        <v>18</v>
      </c>
      <c r="C212" s="2">
        <v>1</v>
      </c>
      <c r="D212" s="2" t="s">
        <v>28</v>
      </c>
      <c r="E212" s="2" t="s">
        <v>19</v>
      </c>
      <c r="F212" s="2" t="s">
        <v>29</v>
      </c>
      <c r="G212" s="2">
        <v>44</v>
      </c>
      <c r="H212" s="2">
        <v>0.78</v>
      </c>
      <c r="I212" s="2">
        <v>7.95</v>
      </c>
      <c r="J212" s="2">
        <v>53</v>
      </c>
      <c r="K212" s="2">
        <v>85</v>
      </c>
      <c r="L212" s="6" t="s">
        <v>49</v>
      </c>
    </row>
    <row r="213" spans="1:12" ht="16">
      <c r="A213" s="2">
        <v>212</v>
      </c>
      <c r="B213" s="2" t="s">
        <v>7</v>
      </c>
      <c r="C213" s="2">
        <v>0</v>
      </c>
      <c r="D213" s="2" t="s">
        <v>8</v>
      </c>
      <c r="E213" s="2" t="s">
        <v>39</v>
      </c>
      <c r="F213" s="2" t="s">
        <v>13</v>
      </c>
      <c r="G213" s="2">
        <v>62</v>
      </c>
      <c r="H213" s="2">
        <v>0.8</v>
      </c>
      <c r="I213" s="2">
        <v>6.2</v>
      </c>
      <c r="J213" s="2">
        <v>63</v>
      </c>
      <c r="K213" s="2">
        <v>69</v>
      </c>
      <c r="L213" s="6" t="s">
        <v>48</v>
      </c>
    </row>
    <row r="214" spans="1:12" ht="16">
      <c r="A214" s="2">
        <v>213</v>
      </c>
      <c r="B214" s="2" t="s">
        <v>7</v>
      </c>
      <c r="C214" s="2">
        <v>0</v>
      </c>
      <c r="D214" s="2" t="s">
        <v>11</v>
      </c>
      <c r="E214" s="2" t="s">
        <v>23</v>
      </c>
      <c r="F214" s="2" t="s">
        <v>13</v>
      </c>
      <c r="G214" s="2">
        <v>74</v>
      </c>
      <c r="H214" s="2">
        <v>0.88</v>
      </c>
      <c r="I214" s="2">
        <v>6.44</v>
      </c>
      <c r="J214" s="2">
        <v>55</v>
      </c>
      <c r="K214" s="2">
        <v>32</v>
      </c>
      <c r="L214" s="6" t="s">
        <v>49</v>
      </c>
    </row>
    <row r="215" spans="1:12" ht="16">
      <c r="A215" s="2">
        <v>214</v>
      </c>
      <c r="B215" s="2" t="s">
        <v>7</v>
      </c>
      <c r="C215" s="2">
        <v>0</v>
      </c>
      <c r="D215" s="2" t="s">
        <v>30</v>
      </c>
      <c r="E215" s="2" t="s">
        <v>24</v>
      </c>
      <c r="F215" s="2" t="s">
        <v>13</v>
      </c>
      <c r="G215" s="2">
        <v>59</v>
      </c>
      <c r="H215" s="2">
        <v>0.57999999999999996</v>
      </c>
      <c r="I215" s="2">
        <v>5.55</v>
      </c>
      <c r="J215" s="2">
        <v>56</v>
      </c>
      <c r="K215" s="2">
        <v>45</v>
      </c>
      <c r="L215" s="6" t="s">
        <v>49</v>
      </c>
    </row>
    <row r="216" spans="1:12" ht="16">
      <c r="A216" s="2">
        <v>215</v>
      </c>
      <c r="B216" s="2" t="s">
        <v>18</v>
      </c>
      <c r="C216" s="2">
        <v>1</v>
      </c>
      <c r="D216" s="2" t="s">
        <v>11</v>
      </c>
      <c r="E216" s="2" t="s">
        <v>12</v>
      </c>
      <c r="F216" s="2" t="s">
        <v>13</v>
      </c>
      <c r="G216" s="2">
        <v>51</v>
      </c>
      <c r="H216" s="2">
        <v>0.6</v>
      </c>
      <c r="I216" s="2">
        <v>10.31</v>
      </c>
      <c r="J216" s="2">
        <v>44</v>
      </c>
      <c r="K216" s="2">
        <v>64</v>
      </c>
      <c r="L216" s="6" t="s">
        <v>49</v>
      </c>
    </row>
    <row r="217" spans="1:12" ht="16">
      <c r="A217" s="2">
        <v>216</v>
      </c>
      <c r="B217" s="2" t="s">
        <v>7</v>
      </c>
      <c r="C217" s="2">
        <v>0</v>
      </c>
      <c r="D217" s="2" t="s">
        <v>26</v>
      </c>
      <c r="E217" s="2" t="s">
        <v>27</v>
      </c>
      <c r="F217" s="2" t="s">
        <v>13</v>
      </c>
      <c r="G217" s="2">
        <v>46</v>
      </c>
      <c r="H217" s="2">
        <v>1.32</v>
      </c>
      <c r="I217" s="2">
        <v>8.07</v>
      </c>
      <c r="J217" s="2">
        <v>59</v>
      </c>
      <c r="K217" s="2">
        <v>61</v>
      </c>
      <c r="L217" s="6" t="s">
        <v>48</v>
      </c>
    </row>
    <row r="218" spans="1:12" ht="16">
      <c r="A218" s="2">
        <v>217</v>
      </c>
      <c r="B218" s="2" t="s">
        <v>18</v>
      </c>
      <c r="C218" s="2">
        <v>1</v>
      </c>
      <c r="D218" s="2" t="s">
        <v>16</v>
      </c>
      <c r="E218" s="2" t="s">
        <v>19</v>
      </c>
      <c r="F218" s="2" t="s">
        <v>13</v>
      </c>
      <c r="G218" s="2">
        <v>32</v>
      </c>
      <c r="H218" s="2">
        <v>0.72</v>
      </c>
      <c r="I218" s="2">
        <v>11.06</v>
      </c>
      <c r="J218" s="2">
        <v>40</v>
      </c>
      <c r="K218" s="2">
        <v>50</v>
      </c>
      <c r="L218" s="6" t="s">
        <v>49</v>
      </c>
    </row>
    <row r="219" spans="1:12" ht="16">
      <c r="A219" s="2">
        <v>218</v>
      </c>
      <c r="B219" s="2" t="s">
        <v>18</v>
      </c>
      <c r="C219" s="2">
        <v>1</v>
      </c>
      <c r="D219" s="2" t="s">
        <v>30</v>
      </c>
      <c r="E219" s="2" t="s">
        <v>24</v>
      </c>
      <c r="F219" s="2" t="s">
        <v>13</v>
      </c>
      <c r="G219" s="2">
        <v>59</v>
      </c>
      <c r="H219" s="2">
        <v>1.26</v>
      </c>
      <c r="I219" s="2">
        <v>7.53</v>
      </c>
      <c r="J219" s="2">
        <v>34</v>
      </c>
      <c r="K219" s="2">
        <v>70</v>
      </c>
      <c r="L219" s="6" t="s">
        <v>49</v>
      </c>
    </row>
    <row r="220" spans="1:12" ht="16">
      <c r="A220" s="2">
        <v>219</v>
      </c>
      <c r="B220" s="2" t="s">
        <v>18</v>
      </c>
      <c r="C220" s="2">
        <v>1</v>
      </c>
      <c r="D220" s="2" t="s">
        <v>16</v>
      </c>
      <c r="E220" s="2" t="s">
        <v>33</v>
      </c>
      <c r="F220" s="2" t="s">
        <v>31</v>
      </c>
      <c r="G220" s="2">
        <v>24</v>
      </c>
      <c r="H220" s="2">
        <v>1.24</v>
      </c>
      <c r="I220" s="2">
        <v>8.73</v>
      </c>
      <c r="J220" s="2">
        <v>68</v>
      </c>
      <c r="K220" s="2">
        <v>72</v>
      </c>
      <c r="L220" s="6" t="s">
        <v>51</v>
      </c>
    </row>
    <row r="221" spans="1:12" ht="16">
      <c r="A221" s="2">
        <v>220</v>
      </c>
      <c r="B221" s="2" t="s">
        <v>18</v>
      </c>
      <c r="C221" s="2">
        <v>1</v>
      </c>
      <c r="D221" s="2" t="s">
        <v>16</v>
      </c>
      <c r="E221" s="2" t="s">
        <v>32</v>
      </c>
      <c r="F221" s="2" t="s">
        <v>25</v>
      </c>
      <c r="G221" s="2">
        <v>39</v>
      </c>
      <c r="H221" s="2">
        <v>1.9</v>
      </c>
      <c r="I221" s="2">
        <v>6.92</v>
      </c>
      <c r="J221" s="2">
        <v>30</v>
      </c>
      <c r="K221" s="2">
        <v>65</v>
      </c>
      <c r="L221" s="6" t="s">
        <v>51</v>
      </c>
    </row>
    <row r="222" spans="1:12" ht="16">
      <c r="A222" s="2">
        <v>221</v>
      </c>
      <c r="B222" s="2" t="s">
        <v>18</v>
      </c>
      <c r="C222" s="2">
        <v>1</v>
      </c>
      <c r="D222" s="2" t="s">
        <v>16</v>
      </c>
      <c r="E222" s="2" t="s">
        <v>21</v>
      </c>
      <c r="F222" s="2" t="s">
        <v>13</v>
      </c>
      <c r="G222" s="2">
        <v>56</v>
      </c>
      <c r="H222" s="2">
        <v>0.59</v>
      </c>
      <c r="I222" s="2">
        <v>11.75</v>
      </c>
      <c r="J222" s="2">
        <v>48</v>
      </c>
      <c r="K222" s="2">
        <v>49</v>
      </c>
      <c r="L222" s="6" t="s">
        <v>48</v>
      </c>
    </row>
    <row r="223" spans="1:12" ht="16">
      <c r="A223" s="2">
        <v>222</v>
      </c>
      <c r="B223" s="2" t="s">
        <v>7</v>
      </c>
      <c r="C223" s="2">
        <v>0</v>
      </c>
      <c r="D223" s="2" t="s">
        <v>30</v>
      </c>
      <c r="E223" s="2" t="s">
        <v>24</v>
      </c>
      <c r="F223" s="2" t="s">
        <v>13</v>
      </c>
      <c r="G223" s="2">
        <v>59</v>
      </c>
      <c r="H223" s="2">
        <v>1.83</v>
      </c>
      <c r="I223" s="2">
        <v>11.03</v>
      </c>
      <c r="J223" s="2">
        <v>50</v>
      </c>
      <c r="K223" s="2">
        <v>85</v>
      </c>
      <c r="L223" s="6" t="s">
        <v>49</v>
      </c>
    </row>
    <row r="224" spans="1:12" ht="16">
      <c r="A224" s="2">
        <v>223</v>
      </c>
      <c r="B224" s="2" t="s">
        <v>7</v>
      </c>
      <c r="C224" s="2">
        <v>0</v>
      </c>
      <c r="D224" s="2" t="s">
        <v>16</v>
      </c>
      <c r="E224" s="2" t="s">
        <v>9</v>
      </c>
      <c r="F224" s="2" t="s">
        <v>13</v>
      </c>
      <c r="G224" s="2">
        <v>48</v>
      </c>
      <c r="H224" s="2">
        <v>1.3</v>
      </c>
      <c r="I224" s="2">
        <v>9.66</v>
      </c>
      <c r="J224" s="2">
        <v>50</v>
      </c>
      <c r="K224" s="2">
        <v>58</v>
      </c>
      <c r="L224" s="6" t="s">
        <v>51</v>
      </c>
    </row>
    <row r="225" spans="1:12" ht="16">
      <c r="A225" s="2">
        <v>224</v>
      </c>
      <c r="B225" s="2" t="s">
        <v>7</v>
      </c>
      <c r="C225" s="2">
        <v>0</v>
      </c>
      <c r="D225" s="2" t="s">
        <v>16</v>
      </c>
      <c r="E225" s="2" t="s">
        <v>23</v>
      </c>
      <c r="F225" s="2" t="s">
        <v>13</v>
      </c>
      <c r="G225" s="2">
        <v>58</v>
      </c>
      <c r="H225" s="2">
        <v>1.27</v>
      </c>
      <c r="I225" s="2">
        <v>10.15</v>
      </c>
      <c r="J225" s="2">
        <v>51</v>
      </c>
      <c r="K225" s="2">
        <v>61</v>
      </c>
      <c r="L225" s="6" t="s">
        <v>48</v>
      </c>
    </row>
    <row r="226" spans="1:12" ht="16">
      <c r="A226" s="2">
        <v>225</v>
      </c>
      <c r="B226" s="2" t="s">
        <v>18</v>
      </c>
      <c r="C226" s="2">
        <v>1</v>
      </c>
      <c r="D226" s="2" t="s">
        <v>28</v>
      </c>
      <c r="E226" s="2" t="s">
        <v>38</v>
      </c>
      <c r="F226" s="2" t="s">
        <v>13</v>
      </c>
      <c r="G226" s="2">
        <v>34</v>
      </c>
      <c r="H226" s="2">
        <v>-0.06</v>
      </c>
      <c r="I226" s="2">
        <v>10.050000000000001</v>
      </c>
      <c r="J226" s="2">
        <v>36</v>
      </c>
      <c r="K226" s="2">
        <v>48</v>
      </c>
      <c r="L226" s="6" t="s">
        <v>49</v>
      </c>
    </row>
    <row r="227" spans="1:12" ht="16">
      <c r="A227" s="2">
        <v>226</v>
      </c>
      <c r="B227" s="2" t="s">
        <v>7</v>
      </c>
      <c r="C227" s="2">
        <v>0</v>
      </c>
      <c r="D227" s="2" t="s">
        <v>16</v>
      </c>
      <c r="E227" s="2" t="s">
        <v>32</v>
      </c>
      <c r="F227" s="2" t="s">
        <v>13</v>
      </c>
      <c r="G227" s="2">
        <v>49</v>
      </c>
      <c r="H227" s="2">
        <v>0.95</v>
      </c>
      <c r="I227" s="2">
        <v>7.57</v>
      </c>
      <c r="J227" s="2">
        <v>65</v>
      </c>
      <c r="K227" s="2">
        <v>66</v>
      </c>
      <c r="L227" s="6" t="s">
        <v>50</v>
      </c>
    </row>
    <row r="228" spans="1:12" ht="16">
      <c r="A228" s="2">
        <v>227</v>
      </c>
      <c r="B228" s="2" t="s">
        <v>7</v>
      </c>
      <c r="C228" s="2">
        <v>0</v>
      </c>
      <c r="D228" s="2" t="s">
        <v>16</v>
      </c>
      <c r="E228" s="2" t="s">
        <v>24</v>
      </c>
      <c r="F228" s="2" t="s">
        <v>25</v>
      </c>
      <c r="G228" s="2">
        <v>52</v>
      </c>
      <c r="H228" s="2">
        <v>1.1599999999999999</v>
      </c>
      <c r="I228" s="2">
        <v>8.73</v>
      </c>
      <c r="J228" s="2">
        <v>51</v>
      </c>
      <c r="K228" s="2">
        <v>35</v>
      </c>
      <c r="L228" s="6" t="s">
        <v>48</v>
      </c>
    </row>
    <row r="229" spans="1:12" ht="16">
      <c r="A229" s="2">
        <v>228</v>
      </c>
      <c r="B229" s="2" t="s">
        <v>7</v>
      </c>
      <c r="C229" s="2">
        <v>0</v>
      </c>
      <c r="D229" s="2" t="s">
        <v>16</v>
      </c>
      <c r="E229" s="2" t="s">
        <v>24</v>
      </c>
      <c r="F229" s="2" t="s">
        <v>13</v>
      </c>
      <c r="G229" s="2">
        <v>61</v>
      </c>
      <c r="H229" s="2">
        <v>1.62</v>
      </c>
      <c r="I229" s="2">
        <v>9.25</v>
      </c>
      <c r="J229" s="2">
        <v>48</v>
      </c>
      <c r="K229" s="2">
        <v>63</v>
      </c>
      <c r="L229" s="6" t="s">
        <v>48</v>
      </c>
    </row>
    <row r="230" spans="1:12" ht="16">
      <c r="A230" s="2">
        <v>229</v>
      </c>
      <c r="B230" s="2" t="s">
        <v>7</v>
      </c>
      <c r="C230" s="2">
        <v>0</v>
      </c>
      <c r="D230" s="2" t="s">
        <v>11</v>
      </c>
      <c r="E230" s="2" t="s">
        <v>38</v>
      </c>
      <c r="F230" s="2" t="s">
        <v>13</v>
      </c>
      <c r="G230" s="2">
        <v>42</v>
      </c>
      <c r="H230" s="2">
        <v>1.41</v>
      </c>
      <c r="I230" s="2">
        <v>5.03</v>
      </c>
      <c r="J230" s="2">
        <v>51</v>
      </c>
      <c r="K230" s="2">
        <v>48</v>
      </c>
      <c r="L230" s="6" t="s">
        <v>48</v>
      </c>
    </row>
    <row r="231" spans="1:12" ht="16">
      <c r="A231" s="2">
        <v>230</v>
      </c>
      <c r="B231" s="2" t="s">
        <v>7</v>
      </c>
      <c r="C231" s="2">
        <v>0</v>
      </c>
      <c r="D231" s="2" t="s">
        <v>28</v>
      </c>
      <c r="E231" s="2" t="s">
        <v>27</v>
      </c>
      <c r="F231" s="2" t="s">
        <v>13</v>
      </c>
      <c r="G231" s="2">
        <v>53</v>
      </c>
      <c r="H231" s="2">
        <v>1.24</v>
      </c>
      <c r="I231" s="2">
        <v>7.55</v>
      </c>
      <c r="J231" s="2">
        <v>49</v>
      </c>
      <c r="K231" s="2">
        <v>63</v>
      </c>
      <c r="L231" s="6" t="s">
        <v>48</v>
      </c>
    </row>
    <row r="232" spans="1:12" ht="16">
      <c r="A232" s="2">
        <v>231</v>
      </c>
      <c r="B232" s="2" t="s">
        <v>7</v>
      </c>
      <c r="C232" s="2">
        <v>0</v>
      </c>
      <c r="D232" s="2" t="s">
        <v>8</v>
      </c>
      <c r="E232" s="2" t="s">
        <v>9</v>
      </c>
      <c r="F232" s="2" t="s">
        <v>10</v>
      </c>
      <c r="G232" s="2">
        <v>57</v>
      </c>
      <c r="H232" s="2">
        <v>1.1200000000000001</v>
      </c>
      <c r="I232" s="2">
        <v>7.58</v>
      </c>
      <c r="J232" s="2">
        <v>54</v>
      </c>
      <c r="K232" s="2">
        <v>60</v>
      </c>
      <c r="L232" s="6" t="s">
        <v>49</v>
      </c>
    </row>
    <row r="233" spans="1:12" ht="16">
      <c r="A233" s="2">
        <v>232</v>
      </c>
      <c r="B233" s="2" t="s">
        <v>7</v>
      </c>
      <c r="C233" s="2">
        <v>0</v>
      </c>
      <c r="D233" s="2" t="s">
        <v>16</v>
      </c>
      <c r="E233" s="2" t="s">
        <v>32</v>
      </c>
      <c r="F233" s="2" t="s">
        <v>25</v>
      </c>
      <c r="G233" s="2">
        <v>39</v>
      </c>
      <c r="H233" s="2">
        <v>1</v>
      </c>
      <c r="I233" s="2">
        <v>7.82</v>
      </c>
      <c r="J233" s="2">
        <v>58</v>
      </c>
      <c r="K233" s="2">
        <v>52</v>
      </c>
      <c r="L233" s="6" t="s">
        <v>48</v>
      </c>
    </row>
    <row r="234" spans="1:12" ht="16">
      <c r="A234" s="2">
        <v>233</v>
      </c>
      <c r="B234" s="2" t="s">
        <v>18</v>
      </c>
      <c r="C234" s="2">
        <v>1</v>
      </c>
      <c r="D234" s="2" t="s">
        <v>11</v>
      </c>
      <c r="E234" s="2" t="s">
        <v>12</v>
      </c>
      <c r="F234" s="2" t="s">
        <v>13</v>
      </c>
      <c r="G234" s="2">
        <v>51</v>
      </c>
      <c r="H234" s="2">
        <v>0.53</v>
      </c>
      <c r="I234" s="2">
        <v>5.95</v>
      </c>
      <c r="J234" s="2">
        <v>51</v>
      </c>
      <c r="K234" s="2">
        <v>57</v>
      </c>
      <c r="L234" s="6" t="s">
        <v>49</v>
      </c>
    </row>
    <row r="235" spans="1:12" ht="16">
      <c r="A235" s="2">
        <v>234</v>
      </c>
      <c r="B235" s="2" t="s">
        <v>7</v>
      </c>
      <c r="C235" s="2">
        <v>0</v>
      </c>
      <c r="D235" s="2" t="s">
        <v>11</v>
      </c>
      <c r="E235" s="2" t="s">
        <v>38</v>
      </c>
      <c r="F235" s="2" t="s">
        <v>13</v>
      </c>
      <c r="G235" s="2">
        <v>42</v>
      </c>
      <c r="H235" s="2">
        <v>1.48</v>
      </c>
      <c r="I235" s="2">
        <v>8.7799999999999994</v>
      </c>
      <c r="J235" s="2">
        <v>53</v>
      </c>
      <c r="K235" s="2">
        <v>58</v>
      </c>
      <c r="L235" s="6" t="s">
        <v>51</v>
      </c>
    </row>
    <row r="236" spans="1:12" ht="16">
      <c r="A236" s="2">
        <v>235</v>
      </c>
      <c r="B236" s="2" t="s">
        <v>18</v>
      </c>
      <c r="C236" s="2">
        <v>1</v>
      </c>
      <c r="D236" s="2" t="s">
        <v>16</v>
      </c>
      <c r="E236" s="2" t="s">
        <v>23</v>
      </c>
      <c r="F236" s="2" t="s">
        <v>13</v>
      </c>
      <c r="G236" s="2">
        <v>58</v>
      </c>
      <c r="H236" s="2">
        <v>0.54</v>
      </c>
      <c r="I236" s="2">
        <v>5.66</v>
      </c>
      <c r="J236" s="2">
        <v>55</v>
      </c>
      <c r="K236" s="2">
        <v>47</v>
      </c>
      <c r="L236" s="6" t="s">
        <v>48</v>
      </c>
    </row>
    <row r="237" spans="1:12" ht="16">
      <c r="A237" s="2">
        <v>236</v>
      </c>
      <c r="B237" s="2" t="s">
        <v>7</v>
      </c>
      <c r="C237" s="2">
        <v>0</v>
      </c>
      <c r="D237" s="2" t="s">
        <v>16</v>
      </c>
      <c r="E237" s="2" t="s">
        <v>24</v>
      </c>
      <c r="F237" s="2" t="s">
        <v>22</v>
      </c>
      <c r="G237" s="2">
        <v>43</v>
      </c>
      <c r="H237" s="2">
        <v>2.31</v>
      </c>
      <c r="I237" s="2">
        <v>9.19</v>
      </c>
      <c r="J237" s="2">
        <v>63</v>
      </c>
      <c r="K237" s="2">
        <v>69</v>
      </c>
      <c r="L237" s="6" t="s">
        <v>49</v>
      </c>
    </row>
    <row r="238" spans="1:12" ht="16">
      <c r="A238" s="2">
        <v>237</v>
      </c>
      <c r="B238" s="2" t="s">
        <v>18</v>
      </c>
      <c r="C238" s="2">
        <v>1</v>
      </c>
      <c r="D238" s="2" t="s">
        <v>16</v>
      </c>
      <c r="E238" s="2" t="s">
        <v>32</v>
      </c>
      <c r="F238" s="2" t="s">
        <v>13</v>
      </c>
      <c r="G238" s="2">
        <v>49</v>
      </c>
      <c r="H238" s="2">
        <v>0.28999999999999998</v>
      </c>
      <c r="I238" s="2">
        <v>4.62</v>
      </c>
      <c r="J238" s="2">
        <v>44</v>
      </c>
      <c r="K238" s="2">
        <v>64</v>
      </c>
      <c r="L238" s="6" t="s">
        <v>50</v>
      </c>
    </row>
    <row r="239" spans="1:12" ht="16">
      <c r="A239" s="2">
        <v>238</v>
      </c>
      <c r="B239" s="2" t="s">
        <v>7</v>
      </c>
      <c r="C239" s="2">
        <v>0</v>
      </c>
      <c r="D239" s="2" t="s">
        <v>26</v>
      </c>
      <c r="E239" s="2" t="s">
        <v>9</v>
      </c>
      <c r="F239" s="2" t="s">
        <v>10</v>
      </c>
      <c r="G239" s="2">
        <v>47</v>
      </c>
      <c r="H239" s="2">
        <v>1.0900000000000001</v>
      </c>
      <c r="I239" s="2">
        <v>7.18</v>
      </c>
      <c r="J239" s="2">
        <v>71</v>
      </c>
      <c r="K239" s="2">
        <v>59</v>
      </c>
      <c r="L239" s="6" t="s">
        <v>49</v>
      </c>
    </row>
    <row r="240" spans="1:12" ht="16">
      <c r="A240" s="2">
        <v>239</v>
      </c>
      <c r="B240" s="2" t="s">
        <v>7</v>
      </c>
      <c r="C240" s="2">
        <v>0</v>
      </c>
      <c r="D240" s="2" t="s">
        <v>8</v>
      </c>
      <c r="E240" s="2" t="s">
        <v>39</v>
      </c>
      <c r="F240" s="2" t="s">
        <v>13</v>
      </c>
      <c r="G240" s="2">
        <v>62</v>
      </c>
      <c r="H240" s="2">
        <v>1.54</v>
      </c>
      <c r="I240" s="2">
        <v>8.7100000000000009</v>
      </c>
      <c r="J240" s="2">
        <v>53</v>
      </c>
      <c r="K240" s="2">
        <v>70</v>
      </c>
      <c r="L240" s="6" t="s">
        <v>49</v>
      </c>
    </row>
    <row r="241" spans="1:12" ht="16">
      <c r="A241" s="2">
        <v>240</v>
      </c>
      <c r="B241" s="2" t="s">
        <v>7</v>
      </c>
      <c r="C241" s="2">
        <v>0</v>
      </c>
      <c r="D241" s="2" t="s">
        <v>16</v>
      </c>
      <c r="E241" s="2" t="s">
        <v>24</v>
      </c>
      <c r="F241" s="2" t="s">
        <v>22</v>
      </c>
      <c r="G241" s="2">
        <v>43</v>
      </c>
      <c r="H241" s="2">
        <v>1.74</v>
      </c>
      <c r="I241" s="2">
        <v>4.3499999999999996</v>
      </c>
      <c r="J241" s="2">
        <v>42</v>
      </c>
      <c r="K241" s="2">
        <v>44</v>
      </c>
      <c r="L241" s="6" t="s">
        <v>49</v>
      </c>
    </row>
    <row r="242" spans="1:12" ht="16">
      <c r="A242" s="2">
        <v>241</v>
      </c>
      <c r="B242" s="2" t="s">
        <v>18</v>
      </c>
      <c r="C242" s="2">
        <v>1</v>
      </c>
      <c r="D242" s="2" t="s">
        <v>16</v>
      </c>
      <c r="E242" s="2" t="s">
        <v>9</v>
      </c>
      <c r="F242" s="2" t="s">
        <v>10</v>
      </c>
      <c r="G242" s="2">
        <v>41</v>
      </c>
      <c r="H242" s="2">
        <v>0.95</v>
      </c>
      <c r="I242" s="2">
        <v>8.48</v>
      </c>
      <c r="J242" s="2">
        <v>62</v>
      </c>
      <c r="K242" s="2">
        <v>100</v>
      </c>
      <c r="L242" s="6" t="s">
        <v>48</v>
      </c>
    </row>
    <row r="243" spans="1:12" ht="16">
      <c r="A243" s="2">
        <v>242</v>
      </c>
      <c r="B243" s="2" t="s">
        <v>7</v>
      </c>
      <c r="C243" s="2">
        <v>0</v>
      </c>
      <c r="D243" s="2" t="s">
        <v>16</v>
      </c>
      <c r="E243" s="2" t="s">
        <v>32</v>
      </c>
      <c r="F243" s="2" t="s">
        <v>13</v>
      </c>
      <c r="G243" s="2">
        <v>49</v>
      </c>
      <c r="H243" s="2">
        <v>1.07</v>
      </c>
      <c r="I243" s="2">
        <v>9.85</v>
      </c>
      <c r="J243" s="2">
        <v>49</v>
      </c>
      <c r="K243" s="2">
        <v>61</v>
      </c>
      <c r="L243" s="6" t="s">
        <v>48</v>
      </c>
    </row>
    <row r="244" spans="1:12" ht="16">
      <c r="A244" s="2">
        <v>243</v>
      </c>
      <c r="B244" s="2" t="s">
        <v>18</v>
      </c>
      <c r="C244" s="2">
        <v>1</v>
      </c>
      <c r="D244" s="2" t="s">
        <v>16</v>
      </c>
      <c r="E244" s="2" t="s">
        <v>17</v>
      </c>
      <c r="F244" s="2" t="s">
        <v>13</v>
      </c>
      <c r="G244" s="2">
        <v>55</v>
      </c>
      <c r="H244" s="2">
        <v>0</v>
      </c>
      <c r="I244" s="2">
        <v>4.13</v>
      </c>
      <c r="J244" s="2">
        <v>44</v>
      </c>
      <c r="K244" s="2">
        <v>57</v>
      </c>
      <c r="L244" s="6" t="s">
        <v>48</v>
      </c>
    </row>
    <row r="245" spans="1:12" ht="16">
      <c r="A245" s="2">
        <v>244</v>
      </c>
      <c r="B245" s="2" t="s">
        <v>7</v>
      </c>
      <c r="C245" s="2">
        <v>0</v>
      </c>
      <c r="D245" s="2" t="s">
        <v>16</v>
      </c>
      <c r="E245" s="2" t="s">
        <v>19</v>
      </c>
      <c r="F245" s="2" t="s">
        <v>20</v>
      </c>
      <c r="G245" s="2">
        <v>73</v>
      </c>
      <c r="H245" s="2">
        <v>1.9</v>
      </c>
      <c r="I245" s="2">
        <v>6.59</v>
      </c>
      <c r="J245" s="2">
        <v>53</v>
      </c>
      <c r="K245" s="2">
        <v>30</v>
      </c>
      <c r="L245" s="6" t="s">
        <v>48</v>
      </c>
    </row>
    <row r="246" spans="1:12" ht="16">
      <c r="A246" s="2">
        <v>245</v>
      </c>
      <c r="B246" s="2" t="s">
        <v>18</v>
      </c>
      <c r="C246" s="2">
        <v>1</v>
      </c>
      <c r="D246" s="2" t="s">
        <v>16</v>
      </c>
      <c r="E246" s="2" t="s">
        <v>23</v>
      </c>
      <c r="F246" s="2" t="s">
        <v>13</v>
      </c>
      <c r="G246" s="2">
        <v>58</v>
      </c>
      <c r="H246" s="2">
        <v>0.13</v>
      </c>
      <c r="I246" s="2">
        <v>9.65</v>
      </c>
      <c r="J246" s="2">
        <v>56</v>
      </c>
      <c r="K246" s="2">
        <v>62</v>
      </c>
      <c r="L246" s="6" t="s">
        <v>51</v>
      </c>
    </row>
    <row r="247" spans="1:12" ht="16">
      <c r="A247" s="2">
        <v>246</v>
      </c>
      <c r="B247" s="2" t="s">
        <v>7</v>
      </c>
      <c r="C247" s="2">
        <v>0</v>
      </c>
      <c r="D247" s="2" t="s">
        <v>11</v>
      </c>
      <c r="E247" s="2" t="s">
        <v>12</v>
      </c>
      <c r="F247" s="2" t="s">
        <v>13</v>
      </c>
      <c r="G247" s="2">
        <v>51</v>
      </c>
      <c r="H247" s="2">
        <v>2.11</v>
      </c>
      <c r="I247" s="2">
        <v>10.32</v>
      </c>
      <c r="J247" s="2">
        <v>44</v>
      </c>
      <c r="K247" s="2">
        <v>60</v>
      </c>
      <c r="L247" s="6" t="s">
        <v>48</v>
      </c>
    </row>
    <row r="248" spans="1:12" ht="16">
      <c r="A248" s="2">
        <v>247</v>
      </c>
      <c r="B248" s="2" t="s">
        <v>7</v>
      </c>
      <c r="C248" s="2">
        <v>0</v>
      </c>
      <c r="D248" s="2" t="s">
        <v>16</v>
      </c>
      <c r="E248" s="2" t="s">
        <v>12</v>
      </c>
      <c r="F248" s="2" t="s">
        <v>31</v>
      </c>
      <c r="G248" s="2">
        <v>63</v>
      </c>
      <c r="H248" s="2">
        <v>1.59</v>
      </c>
      <c r="I248" s="2">
        <v>8</v>
      </c>
      <c r="J248" s="2">
        <v>45</v>
      </c>
      <c r="K248" s="2">
        <v>46</v>
      </c>
      <c r="L248" s="6" t="s">
        <v>49</v>
      </c>
    </row>
    <row r="249" spans="1:12" ht="16">
      <c r="A249" s="2">
        <v>248</v>
      </c>
      <c r="B249" s="2" t="s">
        <v>18</v>
      </c>
      <c r="C249" s="2">
        <v>1</v>
      </c>
      <c r="D249" s="2" t="s">
        <v>11</v>
      </c>
      <c r="E249" s="2" t="s">
        <v>24</v>
      </c>
      <c r="F249" s="2" t="s">
        <v>25</v>
      </c>
      <c r="G249" s="2">
        <v>45</v>
      </c>
      <c r="H249" s="2">
        <v>0.28999999999999998</v>
      </c>
      <c r="I249" s="2">
        <v>7.31</v>
      </c>
      <c r="J249" s="2">
        <v>41</v>
      </c>
      <c r="K249" s="2">
        <v>62</v>
      </c>
      <c r="L249" s="6" t="s">
        <v>51</v>
      </c>
    </row>
    <row r="250" spans="1:12" ht="16">
      <c r="A250" s="2">
        <v>249</v>
      </c>
      <c r="B250" s="2" t="s">
        <v>18</v>
      </c>
      <c r="C250" s="2">
        <v>1</v>
      </c>
      <c r="D250" s="2" t="s">
        <v>28</v>
      </c>
      <c r="E250" s="2" t="s">
        <v>33</v>
      </c>
      <c r="F250" s="2" t="s">
        <v>31</v>
      </c>
      <c r="G250" s="2">
        <v>33</v>
      </c>
      <c r="H250" s="2">
        <v>0.56999999999999995</v>
      </c>
      <c r="I250" s="2">
        <v>8.9600000000000009</v>
      </c>
      <c r="J250" s="2">
        <v>45</v>
      </c>
      <c r="K250" s="2">
        <v>57</v>
      </c>
      <c r="L250" s="6" t="s">
        <v>49</v>
      </c>
    </row>
    <row r="251" spans="1:12" ht="16">
      <c r="A251" s="2">
        <v>250</v>
      </c>
      <c r="B251" s="2" t="s">
        <v>18</v>
      </c>
      <c r="C251" s="2">
        <v>1</v>
      </c>
      <c r="D251" s="2" t="s">
        <v>8</v>
      </c>
      <c r="E251" s="2" t="s">
        <v>39</v>
      </c>
      <c r="F251" s="2" t="s">
        <v>13</v>
      </c>
      <c r="G251" s="2">
        <v>62</v>
      </c>
      <c r="H251" s="2">
        <v>0.31</v>
      </c>
      <c r="I251" s="2">
        <v>5.22</v>
      </c>
      <c r="J251" s="2">
        <v>61</v>
      </c>
      <c r="K251" s="2">
        <v>51</v>
      </c>
      <c r="L251" s="6" t="s">
        <v>48</v>
      </c>
    </row>
    <row r="252" spans="1:12" ht="16">
      <c r="A252" s="2">
        <v>251</v>
      </c>
      <c r="B252" s="2" t="s">
        <v>18</v>
      </c>
      <c r="C252" s="2">
        <v>1</v>
      </c>
      <c r="D252" s="2" t="s">
        <v>16</v>
      </c>
      <c r="E252" s="2" t="s">
        <v>24</v>
      </c>
      <c r="F252" s="2" t="s">
        <v>25</v>
      </c>
      <c r="G252" s="2">
        <v>52</v>
      </c>
      <c r="H252" s="2">
        <v>0.72</v>
      </c>
      <c r="I252" s="2">
        <v>12.51</v>
      </c>
      <c r="J252" s="2">
        <v>39</v>
      </c>
      <c r="K252" s="2">
        <v>70</v>
      </c>
      <c r="L252" s="6" t="s">
        <v>48</v>
      </c>
    </row>
    <row r="253" spans="1:12" ht="16">
      <c r="A253" s="2">
        <v>252</v>
      </c>
      <c r="B253" s="2" t="s">
        <v>7</v>
      </c>
      <c r="C253" s="2">
        <v>0</v>
      </c>
      <c r="D253" s="2" t="s">
        <v>16</v>
      </c>
      <c r="E253" s="2" t="s">
        <v>12</v>
      </c>
      <c r="F253" s="2" t="s">
        <v>22</v>
      </c>
      <c r="G253" s="2">
        <v>50</v>
      </c>
      <c r="H253" s="2">
        <v>1.08</v>
      </c>
      <c r="I253" s="2">
        <v>9.5299999999999994</v>
      </c>
      <c r="J253" s="2">
        <v>62</v>
      </c>
      <c r="K253" s="2">
        <v>56</v>
      </c>
      <c r="L253" s="6" t="s">
        <v>48</v>
      </c>
    </row>
    <row r="254" spans="1:12" ht="16">
      <c r="A254" s="2">
        <v>253</v>
      </c>
      <c r="B254" s="2" t="s">
        <v>18</v>
      </c>
      <c r="C254" s="2">
        <v>1</v>
      </c>
      <c r="D254" s="2" t="s">
        <v>14</v>
      </c>
      <c r="E254" s="2" t="s">
        <v>40</v>
      </c>
      <c r="F254" s="2" t="s">
        <v>13</v>
      </c>
      <c r="G254" s="2">
        <v>35</v>
      </c>
      <c r="H254" s="2">
        <v>0.75</v>
      </c>
      <c r="I254" s="2">
        <v>7.05</v>
      </c>
      <c r="J254" s="2">
        <v>47</v>
      </c>
      <c r="K254" s="2">
        <v>78</v>
      </c>
      <c r="L254" s="6" t="s">
        <v>51</v>
      </c>
    </row>
    <row r="255" spans="1:12" ht="16">
      <c r="A255" s="2">
        <v>254</v>
      </c>
      <c r="B255" s="2" t="s">
        <v>7</v>
      </c>
      <c r="C255" s="2">
        <v>0</v>
      </c>
      <c r="D255" s="2" t="s">
        <v>11</v>
      </c>
      <c r="E255" s="2" t="s">
        <v>9</v>
      </c>
      <c r="F255" s="2" t="s">
        <v>13</v>
      </c>
      <c r="G255" s="2">
        <v>40</v>
      </c>
      <c r="H255" s="2">
        <v>1.71</v>
      </c>
      <c r="I255" s="2">
        <v>8.25</v>
      </c>
      <c r="J255" s="2">
        <v>51</v>
      </c>
      <c r="K255" s="2">
        <v>49</v>
      </c>
      <c r="L255" s="6" t="s">
        <v>48</v>
      </c>
    </row>
    <row r="256" spans="1:12" ht="16">
      <c r="A256" s="2">
        <v>255</v>
      </c>
      <c r="B256" s="2" t="s">
        <v>7</v>
      </c>
      <c r="C256" s="2">
        <v>0</v>
      </c>
      <c r="D256" s="2" t="s">
        <v>30</v>
      </c>
      <c r="E256" s="2" t="s">
        <v>24</v>
      </c>
      <c r="F256" s="2" t="s">
        <v>13</v>
      </c>
      <c r="G256" s="2">
        <v>59</v>
      </c>
      <c r="H256" s="2">
        <v>0.99</v>
      </c>
      <c r="I256" s="2">
        <v>5.87</v>
      </c>
      <c r="J256" s="2">
        <v>68</v>
      </c>
      <c r="K256" s="2">
        <v>65</v>
      </c>
      <c r="L256" s="6" t="s">
        <v>49</v>
      </c>
    </row>
    <row r="257" spans="1:12" ht="16">
      <c r="A257" s="2">
        <v>256</v>
      </c>
      <c r="B257" s="2" t="s">
        <v>18</v>
      </c>
      <c r="C257" s="2">
        <v>1</v>
      </c>
      <c r="D257" s="2" t="s">
        <v>26</v>
      </c>
      <c r="E257" s="2" t="s">
        <v>9</v>
      </c>
      <c r="F257" s="2" t="s">
        <v>10</v>
      </c>
      <c r="G257" s="2">
        <v>47</v>
      </c>
      <c r="H257" s="2">
        <v>0.97</v>
      </c>
      <c r="I257" s="2">
        <v>11.62</v>
      </c>
      <c r="J257" s="2">
        <v>45</v>
      </c>
      <c r="K257" s="2">
        <v>77</v>
      </c>
      <c r="L257" s="6" t="s">
        <v>49</v>
      </c>
    </row>
    <row r="258" spans="1:12" ht="16">
      <c r="A258" s="2">
        <v>257</v>
      </c>
      <c r="B258" s="2" t="s">
        <v>7</v>
      </c>
      <c r="C258" s="2">
        <v>0</v>
      </c>
      <c r="D258" s="2" t="s">
        <v>28</v>
      </c>
      <c r="E258" s="2" t="s">
        <v>38</v>
      </c>
      <c r="F258" s="2" t="s">
        <v>13</v>
      </c>
      <c r="G258" s="2">
        <v>34</v>
      </c>
      <c r="H258" s="2">
        <v>1.26</v>
      </c>
      <c r="I258" s="2">
        <v>8.8000000000000007</v>
      </c>
      <c r="J258" s="2">
        <v>56</v>
      </c>
      <c r="K258" s="2">
        <v>56</v>
      </c>
      <c r="L258" s="6" t="s">
        <v>49</v>
      </c>
    </row>
    <row r="259" spans="1:12" ht="16">
      <c r="A259" s="2">
        <v>258</v>
      </c>
      <c r="B259" s="2" t="s">
        <v>7</v>
      </c>
      <c r="C259" s="2">
        <v>0</v>
      </c>
      <c r="D259" s="2" t="s">
        <v>16</v>
      </c>
      <c r="E259" s="2" t="s">
        <v>24</v>
      </c>
      <c r="F259" s="2" t="s">
        <v>25</v>
      </c>
      <c r="G259" s="2">
        <v>52</v>
      </c>
      <c r="H259" s="2">
        <v>1.24</v>
      </c>
      <c r="I259" s="2">
        <v>6.9</v>
      </c>
      <c r="J259" s="2">
        <v>49</v>
      </c>
      <c r="K259" s="2">
        <v>68</v>
      </c>
      <c r="L259" s="6" t="s">
        <v>49</v>
      </c>
    </row>
    <row r="260" spans="1:12" ht="16">
      <c r="A260" s="2">
        <v>259</v>
      </c>
      <c r="B260" s="2" t="s">
        <v>7</v>
      </c>
      <c r="C260" s="2">
        <v>0</v>
      </c>
      <c r="D260" s="2" t="s">
        <v>16</v>
      </c>
      <c r="E260" s="2" t="s">
        <v>17</v>
      </c>
      <c r="F260" s="2" t="s">
        <v>13</v>
      </c>
      <c r="G260" s="2">
        <v>55</v>
      </c>
      <c r="H260" s="2">
        <v>1.02</v>
      </c>
      <c r="I260" s="2">
        <v>9.7799999999999994</v>
      </c>
      <c r="J260" s="2">
        <v>59</v>
      </c>
      <c r="K260" s="2">
        <v>51</v>
      </c>
      <c r="L260" s="6" t="s">
        <v>49</v>
      </c>
    </row>
    <row r="261" spans="1:12" ht="16">
      <c r="A261" s="2">
        <v>260</v>
      </c>
      <c r="B261" s="2" t="s">
        <v>18</v>
      </c>
      <c r="C261" s="2">
        <v>1</v>
      </c>
      <c r="D261" s="2" t="s">
        <v>16</v>
      </c>
      <c r="E261" s="2" t="s">
        <v>12</v>
      </c>
      <c r="F261" s="2" t="s">
        <v>31</v>
      </c>
      <c r="G261" s="2">
        <v>63</v>
      </c>
      <c r="H261" s="2">
        <v>1.03</v>
      </c>
      <c r="I261" s="2">
        <v>8.2899999999999991</v>
      </c>
      <c r="J261" s="2">
        <v>36</v>
      </c>
      <c r="K261" s="2">
        <v>63</v>
      </c>
      <c r="L261" s="6" t="s">
        <v>48</v>
      </c>
    </row>
    <row r="262" spans="1:12" ht="16">
      <c r="A262" s="2">
        <v>261</v>
      </c>
      <c r="B262" s="2" t="s">
        <v>7</v>
      </c>
      <c r="C262" s="2">
        <v>0</v>
      </c>
      <c r="D262" s="2" t="s">
        <v>26</v>
      </c>
      <c r="E262" s="2" t="s">
        <v>27</v>
      </c>
      <c r="F262" s="2" t="s">
        <v>13</v>
      </c>
      <c r="G262" s="2">
        <v>46</v>
      </c>
      <c r="H262" s="2">
        <v>0.93</v>
      </c>
      <c r="I262" s="2">
        <v>4.84</v>
      </c>
      <c r="J262" s="2">
        <v>61</v>
      </c>
      <c r="K262" s="2">
        <v>59</v>
      </c>
      <c r="L262" s="6" t="s">
        <v>48</v>
      </c>
    </row>
    <row r="263" spans="1:12" ht="16">
      <c r="A263" s="2">
        <v>262</v>
      </c>
      <c r="B263" s="2" t="s">
        <v>18</v>
      </c>
      <c r="C263" s="2">
        <v>1</v>
      </c>
      <c r="D263" s="2" t="s">
        <v>28</v>
      </c>
      <c r="E263" s="2" t="s">
        <v>33</v>
      </c>
      <c r="F263" s="2" t="s">
        <v>31</v>
      </c>
      <c r="G263" s="2">
        <v>33</v>
      </c>
      <c r="H263" s="2">
        <v>0.89</v>
      </c>
      <c r="I263" s="2">
        <v>9.77</v>
      </c>
      <c r="J263" s="2">
        <v>40</v>
      </c>
      <c r="K263" s="2">
        <v>65</v>
      </c>
      <c r="L263" s="6" t="s">
        <v>49</v>
      </c>
    </row>
    <row r="264" spans="1:12" ht="16">
      <c r="A264" s="2">
        <v>263</v>
      </c>
      <c r="B264" s="2" t="s">
        <v>7</v>
      </c>
      <c r="C264" s="2">
        <v>0</v>
      </c>
      <c r="D264" s="2" t="s">
        <v>8</v>
      </c>
      <c r="E264" s="2" t="s">
        <v>27</v>
      </c>
      <c r="F264" s="2" t="s">
        <v>13</v>
      </c>
      <c r="G264" s="2">
        <v>54</v>
      </c>
      <c r="H264" s="2">
        <v>1.02</v>
      </c>
      <c r="I264" s="2">
        <v>11.83</v>
      </c>
      <c r="J264" s="2">
        <v>55</v>
      </c>
      <c r="K264" s="2">
        <v>52</v>
      </c>
      <c r="L264" s="6" t="s">
        <v>49</v>
      </c>
    </row>
    <row r="265" spans="1:12" ht="16">
      <c r="A265" s="2">
        <v>264</v>
      </c>
      <c r="B265" s="2" t="s">
        <v>7</v>
      </c>
      <c r="C265" s="2">
        <v>0</v>
      </c>
      <c r="D265" s="2" t="s">
        <v>11</v>
      </c>
      <c r="E265" s="2" t="s">
        <v>24</v>
      </c>
      <c r="F265" s="2" t="s">
        <v>25</v>
      </c>
      <c r="G265" s="2">
        <v>45</v>
      </c>
      <c r="H265" s="2">
        <v>1.46</v>
      </c>
      <c r="I265" s="2">
        <v>6.02</v>
      </c>
      <c r="J265" s="2">
        <v>38</v>
      </c>
      <c r="K265" s="2">
        <v>39</v>
      </c>
      <c r="L265" s="6" t="s">
        <v>49</v>
      </c>
    </row>
    <row r="266" spans="1:12" ht="16">
      <c r="A266" s="2">
        <v>265</v>
      </c>
      <c r="B266" s="2" t="s">
        <v>18</v>
      </c>
      <c r="C266" s="2">
        <v>1</v>
      </c>
      <c r="D266" s="2" t="s">
        <v>14</v>
      </c>
      <c r="E266" s="2" t="s">
        <v>34</v>
      </c>
      <c r="F266" s="2" t="s">
        <v>13</v>
      </c>
      <c r="G266" s="2">
        <v>36</v>
      </c>
      <c r="H266" s="2">
        <v>1.1299999999999999</v>
      </c>
      <c r="I266" s="2">
        <v>10.61</v>
      </c>
      <c r="J266" s="2">
        <v>37</v>
      </c>
      <c r="K266" s="2">
        <v>54</v>
      </c>
      <c r="L266" s="6" t="s">
        <v>49</v>
      </c>
    </row>
    <row r="267" spans="1:12" ht="16">
      <c r="A267" s="2">
        <v>266</v>
      </c>
      <c r="B267" s="2" t="s">
        <v>18</v>
      </c>
      <c r="C267" s="2">
        <v>1</v>
      </c>
      <c r="D267" s="2" t="s">
        <v>16</v>
      </c>
      <c r="E267" s="2" t="s">
        <v>32</v>
      </c>
      <c r="F267" s="2" t="s">
        <v>22</v>
      </c>
      <c r="G267" s="2">
        <v>38</v>
      </c>
      <c r="H267" s="2">
        <v>0.43</v>
      </c>
      <c r="I267" s="2">
        <v>7.62</v>
      </c>
      <c r="J267" s="2">
        <v>53</v>
      </c>
      <c r="K267" s="2">
        <v>65</v>
      </c>
      <c r="L267" s="6" t="s">
        <v>49</v>
      </c>
    </row>
    <row r="268" spans="1:12" ht="16">
      <c r="A268" s="2">
        <v>267</v>
      </c>
      <c r="B268" s="2" t="s">
        <v>7</v>
      </c>
      <c r="C268" s="2">
        <v>0</v>
      </c>
      <c r="D268" s="2" t="s">
        <v>30</v>
      </c>
      <c r="E268" s="2" t="s">
        <v>24</v>
      </c>
      <c r="F268" s="2" t="s">
        <v>13</v>
      </c>
      <c r="G268" s="2">
        <v>59</v>
      </c>
      <c r="H268" s="2">
        <v>0.54</v>
      </c>
      <c r="I268" s="2">
        <v>9.09</v>
      </c>
      <c r="J268" s="2">
        <v>69</v>
      </c>
      <c r="K268" s="2">
        <v>57</v>
      </c>
      <c r="L268" s="6" t="s">
        <v>48</v>
      </c>
    </row>
    <row r="269" spans="1:12" ht="16">
      <c r="A269" s="2">
        <v>268</v>
      </c>
      <c r="B269" s="2" t="s">
        <v>18</v>
      </c>
      <c r="C269" s="2">
        <v>1</v>
      </c>
      <c r="D269" s="2" t="s">
        <v>16</v>
      </c>
      <c r="E269" s="2" t="s">
        <v>24</v>
      </c>
      <c r="F269" s="2" t="s">
        <v>25</v>
      </c>
      <c r="G269" s="2">
        <v>52</v>
      </c>
      <c r="H269" s="2">
        <v>0.39</v>
      </c>
      <c r="I269" s="2">
        <v>6.22</v>
      </c>
      <c r="J269" s="2">
        <v>48</v>
      </c>
      <c r="K269" s="2">
        <v>53</v>
      </c>
      <c r="L269" s="6" t="s">
        <v>48</v>
      </c>
    </row>
    <row r="270" spans="1:12" ht="16">
      <c r="A270" s="2">
        <v>269</v>
      </c>
      <c r="B270" s="2" t="s">
        <v>18</v>
      </c>
      <c r="C270" s="2">
        <v>1</v>
      </c>
      <c r="D270" s="2" t="s">
        <v>16</v>
      </c>
      <c r="E270" s="2" t="s">
        <v>17</v>
      </c>
      <c r="F270" s="2" t="s">
        <v>13</v>
      </c>
      <c r="G270" s="2">
        <v>55</v>
      </c>
      <c r="H270" s="2">
        <v>-0.15</v>
      </c>
      <c r="I270" s="2">
        <v>7.05</v>
      </c>
      <c r="J270" s="2">
        <v>53</v>
      </c>
      <c r="K270" s="2">
        <v>73</v>
      </c>
      <c r="L270" s="6" t="s">
        <v>49</v>
      </c>
    </row>
    <row r="271" spans="1:12" ht="16">
      <c r="A271" s="2">
        <v>270</v>
      </c>
      <c r="B271" s="2" t="s">
        <v>7</v>
      </c>
      <c r="C271" s="2">
        <v>0</v>
      </c>
      <c r="D271" s="2" t="s">
        <v>11</v>
      </c>
      <c r="E271" s="2" t="s">
        <v>12</v>
      </c>
      <c r="F271" s="2" t="s">
        <v>13</v>
      </c>
      <c r="G271" s="2">
        <v>51</v>
      </c>
      <c r="H271" s="2">
        <v>2.31</v>
      </c>
      <c r="I271" s="2">
        <v>6.01</v>
      </c>
      <c r="J271" s="2">
        <v>41</v>
      </c>
      <c r="K271" s="2">
        <v>51</v>
      </c>
      <c r="L271" s="6" t="s">
        <v>50</v>
      </c>
    </row>
    <row r="272" spans="1:12" ht="16">
      <c r="A272" s="2">
        <v>271</v>
      </c>
      <c r="B272" s="2" t="s">
        <v>18</v>
      </c>
      <c r="C272" s="2">
        <v>1</v>
      </c>
      <c r="D272" s="2" t="s">
        <v>28</v>
      </c>
      <c r="E272" s="2" t="s">
        <v>27</v>
      </c>
      <c r="F272" s="2" t="s">
        <v>13</v>
      </c>
      <c r="G272" s="2">
        <v>53</v>
      </c>
      <c r="H272" s="2">
        <v>1.24</v>
      </c>
      <c r="I272" s="2">
        <v>6.62</v>
      </c>
      <c r="J272" s="2">
        <v>41</v>
      </c>
      <c r="K272" s="2">
        <v>60</v>
      </c>
      <c r="L272" s="6" t="s">
        <v>50</v>
      </c>
    </row>
    <row r="273" spans="1:12" ht="16">
      <c r="A273" s="2">
        <v>272</v>
      </c>
      <c r="B273" s="2" t="s">
        <v>7</v>
      </c>
      <c r="C273" s="2">
        <v>0</v>
      </c>
      <c r="D273" s="2" t="s">
        <v>16</v>
      </c>
      <c r="E273" s="2" t="s">
        <v>17</v>
      </c>
      <c r="F273" s="2" t="s">
        <v>13</v>
      </c>
      <c r="G273" s="2">
        <v>55</v>
      </c>
      <c r="H273" s="2">
        <v>1.26</v>
      </c>
      <c r="I273" s="2">
        <v>11.07</v>
      </c>
      <c r="J273" s="2">
        <v>66</v>
      </c>
      <c r="K273" s="2">
        <v>65</v>
      </c>
      <c r="L273" s="6" t="s">
        <v>48</v>
      </c>
    </row>
    <row r="274" spans="1:12" ht="16">
      <c r="A274" s="2">
        <v>273</v>
      </c>
      <c r="B274" s="2" t="s">
        <v>7</v>
      </c>
      <c r="C274" s="2">
        <v>0</v>
      </c>
      <c r="D274" s="2" t="s">
        <v>26</v>
      </c>
      <c r="E274" s="2" t="s">
        <v>27</v>
      </c>
      <c r="F274" s="2" t="s">
        <v>13</v>
      </c>
      <c r="G274" s="2">
        <v>46</v>
      </c>
      <c r="H274" s="2">
        <v>1.41</v>
      </c>
      <c r="I274" s="2">
        <v>3.18</v>
      </c>
      <c r="J274" s="2">
        <v>64</v>
      </c>
      <c r="K274" s="2">
        <v>64</v>
      </c>
      <c r="L274" s="6" t="s">
        <v>51</v>
      </c>
    </row>
    <row r="275" spans="1:12" ht="16">
      <c r="A275" s="2">
        <v>274</v>
      </c>
      <c r="B275" s="2" t="s">
        <v>7</v>
      </c>
      <c r="C275" s="2">
        <v>0</v>
      </c>
      <c r="D275" s="2" t="s">
        <v>14</v>
      </c>
      <c r="E275" s="2" t="s">
        <v>34</v>
      </c>
      <c r="F275" s="2" t="s">
        <v>13</v>
      </c>
      <c r="G275" s="2">
        <v>36</v>
      </c>
      <c r="H275" s="2">
        <v>1.22</v>
      </c>
      <c r="I275" s="2">
        <v>7.54</v>
      </c>
      <c r="J275" s="2">
        <v>64</v>
      </c>
      <c r="K275" s="2">
        <v>49</v>
      </c>
      <c r="L275" s="6" t="s">
        <v>48</v>
      </c>
    </row>
    <row r="276" spans="1:12" ht="16">
      <c r="A276" s="2">
        <v>275</v>
      </c>
      <c r="B276" s="2" t="s">
        <v>7</v>
      </c>
      <c r="C276" s="2">
        <v>0</v>
      </c>
      <c r="D276" s="2" t="s">
        <v>16</v>
      </c>
      <c r="E276" s="2" t="s">
        <v>24</v>
      </c>
      <c r="F276" s="2" t="s">
        <v>25</v>
      </c>
      <c r="G276" s="2">
        <v>52</v>
      </c>
      <c r="H276" s="2">
        <v>1.51</v>
      </c>
      <c r="I276" s="2">
        <v>8.44</v>
      </c>
      <c r="J276" s="2">
        <v>63</v>
      </c>
      <c r="K276" s="2">
        <v>69</v>
      </c>
      <c r="L276" s="6" t="s">
        <v>48</v>
      </c>
    </row>
    <row r="277" spans="1:12" ht="16">
      <c r="A277" s="2">
        <v>276</v>
      </c>
      <c r="B277" s="2" t="s">
        <v>18</v>
      </c>
      <c r="C277" s="2">
        <v>1</v>
      </c>
      <c r="D277" s="2" t="s">
        <v>11</v>
      </c>
      <c r="E277" s="2" t="s">
        <v>12</v>
      </c>
      <c r="F277" s="2" t="s">
        <v>13</v>
      </c>
      <c r="G277" s="2">
        <v>51</v>
      </c>
      <c r="H277" s="2">
        <v>0.7</v>
      </c>
      <c r="I277" s="2">
        <v>10.96</v>
      </c>
      <c r="J277" s="2">
        <v>60</v>
      </c>
      <c r="K277" s="2">
        <v>60</v>
      </c>
      <c r="L277" s="6" t="s">
        <v>48</v>
      </c>
    </row>
    <row r="278" spans="1:12" ht="16">
      <c r="A278" s="2">
        <v>277</v>
      </c>
      <c r="B278" s="2" t="s">
        <v>7</v>
      </c>
      <c r="C278" s="2">
        <v>0</v>
      </c>
      <c r="D278" s="2" t="s">
        <v>11</v>
      </c>
      <c r="E278" s="2" t="s">
        <v>38</v>
      </c>
      <c r="F278" s="2" t="s">
        <v>13</v>
      </c>
      <c r="G278" s="2">
        <v>42</v>
      </c>
      <c r="H278" s="2">
        <v>1.52</v>
      </c>
      <c r="I278" s="2">
        <v>6.32</v>
      </c>
      <c r="J278" s="2">
        <v>44</v>
      </c>
      <c r="K278" s="2">
        <v>43</v>
      </c>
      <c r="L278" s="6" t="s">
        <v>49</v>
      </c>
    </row>
    <row r="279" spans="1:12" ht="16">
      <c r="A279" s="2">
        <v>278</v>
      </c>
      <c r="B279" s="2" t="s">
        <v>7</v>
      </c>
      <c r="C279" s="2">
        <v>0</v>
      </c>
      <c r="D279" s="2" t="s">
        <v>28</v>
      </c>
      <c r="E279" s="2" t="s">
        <v>19</v>
      </c>
      <c r="F279" s="2" t="s">
        <v>29</v>
      </c>
      <c r="G279" s="2">
        <v>44</v>
      </c>
      <c r="H279" s="2">
        <v>1.36</v>
      </c>
      <c r="I279" s="2">
        <v>8.24</v>
      </c>
      <c r="J279" s="2">
        <v>55</v>
      </c>
      <c r="K279" s="2">
        <v>54</v>
      </c>
      <c r="L279" s="6" t="s">
        <v>48</v>
      </c>
    </row>
    <row r="280" spans="1:12" ht="16">
      <c r="A280" s="2">
        <v>279</v>
      </c>
      <c r="B280" s="2" t="s">
        <v>7</v>
      </c>
      <c r="C280" s="2">
        <v>0</v>
      </c>
      <c r="D280" s="2" t="s">
        <v>28</v>
      </c>
      <c r="E280" s="2" t="s">
        <v>38</v>
      </c>
      <c r="F280" s="2" t="s">
        <v>13</v>
      </c>
      <c r="G280" s="2">
        <v>34</v>
      </c>
      <c r="H280" s="2">
        <v>1.66</v>
      </c>
      <c r="I280" s="2">
        <v>9.64</v>
      </c>
      <c r="J280" s="2">
        <v>45</v>
      </c>
      <c r="K280" s="2">
        <v>50</v>
      </c>
      <c r="L280" s="6" t="s">
        <v>48</v>
      </c>
    </row>
    <row r="281" spans="1:12" ht="16">
      <c r="A281" s="2">
        <v>280</v>
      </c>
      <c r="B281" s="2" t="s">
        <v>7</v>
      </c>
      <c r="C281" s="2">
        <v>0</v>
      </c>
      <c r="D281" s="2" t="s">
        <v>26</v>
      </c>
      <c r="E281" s="2" t="s">
        <v>9</v>
      </c>
      <c r="F281" s="2" t="s">
        <v>10</v>
      </c>
      <c r="G281" s="2">
        <v>47</v>
      </c>
      <c r="H281" s="2">
        <v>0.72</v>
      </c>
      <c r="I281" s="2">
        <v>10.76</v>
      </c>
      <c r="J281" s="2">
        <v>62</v>
      </c>
      <c r="K281" s="2">
        <v>49</v>
      </c>
      <c r="L281" s="6" t="s">
        <v>48</v>
      </c>
    </row>
    <row r="282" spans="1:12" ht="16">
      <c r="A282" s="2">
        <v>281</v>
      </c>
      <c r="B282" s="2" t="s">
        <v>7</v>
      </c>
      <c r="C282" s="2">
        <v>0</v>
      </c>
      <c r="D282" s="2" t="s">
        <v>16</v>
      </c>
      <c r="E282" s="2" t="s">
        <v>12</v>
      </c>
      <c r="F282" s="2" t="s">
        <v>22</v>
      </c>
      <c r="G282" s="2">
        <v>50</v>
      </c>
      <c r="H282" s="2">
        <v>1.24</v>
      </c>
      <c r="I282" s="2">
        <v>5.95</v>
      </c>
      <c r="J282" s="2">
        <v>79</v>
      </c>
      <c r="K282" s="2">
        <v>73</v>
      </c>
      <c r="L282" s="6" t="s">
        <v>49</v>
      </c>
    </row>
    <row r="283" spans="1:12" ht="16">
      <c r="A283" s="2">
        <v>282</v>
      </c>
      <c r="B283" s="2" t="s">
        <v>18</v>
      </c>
      <c r="C283" s="2">
        <v>1</v>
      </c>
      <c r="D283" s="2" t="s">
        <v>26</v>
      </c>
      <c r="E283" s="2" t="s">
        <v>27</v>
      </c>
      <c r="F283" s="2" t="s">
        <v>13</v>
      </c>
      <c r="G283" s="2">
        <v>46</v>
      </c>
      <c r="H283" s="2">
        <v>1</v>
      </c>
      <c r="I283" s="2">
        <v>8.77</v>
      </c>
      <c r="J283" s="2">
        <v>54</v>
      </c>
      <c r="K283" s="2">
        <v>78</v>
      </c>
      <c r="L283" s="6" t="s">
        <v>51</v>
      </c>
    </row>
    <row r="284" spans="1:12" ht="16">
      <c r="A284" s="2">
        <v>283</v>
      </c>
      <c r="B284" s="2" t="s">
        <v>7</v>
      </c>
      <c r="C284" s="2">
        <v>0</v>
      </c>
      <c r="D284" s="2" t="s">
        <v>26</v>
      </c>
      <c r="E284" s="2" t="s">
        <v>9</v>
      </c>
      <c r="F284" s="2" t="s">
        <v>10</v>
      </c>
      <c r="G284" s="2">
        <v>47</v>
      </c>
      <c r="H284" s="2">
        <v>1.45</v>
      </c>
      <c r="I284" s="2">
        <v>5.83</v>
      </c>
      <c r="J284" s="2">
        <v>50</v>
      </c>
      <c r="K284" s="2">
        <v>66</v>
      </c>
      <c r="L284" s="6" t="s">
        <v>49</v>
      </c>
    </row>
    <row r="285" spans="1:12" ht="16">
      <c r="A285" s="2">
        <v>284</v>
      </c>
      <c r="B285" s="2" t="s">
        <v>7</v>
      </c>
      <c r="C285" s="2">
        <v>0</v>
      </c>
      <c r="D285" s="2" t="s">
        <v>16</v>
      </c>
      <c r="E285" s="2" t="s">
        <v>24</v>
      </c>
      <c r="F285" s="2" t="s">
        <v>22</v>
      </c>
      <c r="G285" s="2">
        <v>43</v>
      </c>
      <c r="H285" s="2">
        <v>1.56</v>
      </c>
      <c r="I285" s="2">
        <v>6.6</v>
      </c>
      <c r="J285" s="2">
        <v>46</v>
      </c>
      <c r="K285" s="2">
        <v>52</v>
      </c>
      <c r="L285" s="6" t="s">
        <v>50</v>
      </c>
    </row>
    <row r="286" spans="1:12" ht="16">
      <c r="A286" s="2">
        <v>285</v>
      </c>
      <c r="B286" s="2" t="s">
        <v>18</v>
      </c>
      <c r="C286" s="2">
        <v>1</v>
      </c>
      <c r="D286" s="2" t="s">
        <v>28</v>
      </c>
      <c r="E286" s="2" t="s">
        <v>19</v>
      </c>
      <c r="F286" s="2" t="s">
        <v>22</v>
      </c>
      <c r="G286" s="2">
        <v>68</v>
      </c>
      <c r="H286" s="2">
        <v>0.78</v>
      </c>
      <c r="I286" s="2">
        <v>8.49</v>
      </c>
      <c r="J286" s="2">
        <v>44</v>
      </c>
      <c r="K286" s="2">
        <v>100</v>
      </c>
      <c r="L286" s="6" t="s">
        <v>49</v>
      </c>
    </row>
    <row r="287" spans="1:12" ht="16">
      <c r="A287" s="2">
        <v>286</v>
      </c>
      <c r="B287" s="2" t="s">
        <v>7</v>
      </c>
      <c r="C287" s="2">
        <v>0</v>
      </c>
      <c r="D287" s="2" t="s">
        <v>26</v>
      </c>
      <c r="E287" s="2" t="s">
        <v>9</v>
      </c>
      <c r="F287" s="2" t="s">
        <v>10</v>
      </c>
      <c r="G287" s="2">
        <v>47</v>
      </c>
      <c r="H287" s="2">
        <v>1.22</v>
      </c>
      <c r="I287" s="2">
        <v>7.33</v>
      </c>
      <c r="J287" s="2">
        <v>50</v>
      </c>
      <c r="K287" s="2">
        <v>58</v>
      </c>
      <c r="L287" s="6" t="s">
        <v>48</v>
      </c>
    </row>
    <row r="288" spans="1:12" ht="16">
      <c r="A288" s="2">
        <v>287</v>
      </c>
      <c r="B288" s="2" t="s">
        <v>18</v>
      </c>
      <c r="C288" s="2">
        <v>1</v>
      </c>
      <c r="D288" s="2" t="s">
        <v>28</v>
      </c>
      <c r="E288" s="2" t="s">
        <v>27</v>
      </c>
      <c r="F288" s="2" t="s">
        <v>13</v>
      </c>
      <c r="G288" s="2">
        <v>53</v>
      </c>
      <c r="H288" s="2">
        <v>1.29</v>
      </c>
      <c r="I288" s="2">
        <v>8.3000000000000007</v>
      </c>
      <c r="J288" s="2">
        <v>43</v>
      </c>
      <c r="K288" s="2">
        <v>70</v>
      </c>
      <c r="L288" s="6" t="s">
        <v>48</v>
      </c>
    </row>
    <row r="289" spans="1:12" ht="16">
      <c r="A289" s="2">
        <v>288</v>
      </c>
      <c r="B289" s="2" t="s">
        <v>18</v>
      </c>
      <c r="C289" s="2">
        <v>1</v>
      </c>
      <c r="D289" s="2" t="s">
        <v>16</v>
      </c>
      <c r="E289" s="2" t="s">
        <v>9</v>
      </c>
      <c r="F289" s="2" t="s">
        <v>13</v>
      </c>
      <c r="G289" s="2">
        <v>48</v>
      </c>
      <c r="H289" s="2">
        <v>0.32</v>
      </c>
      <c r="I289" s="2">
        <v>9.27</v>
      </c>
      <c r="J289" s="2">
        <v>34</v>
      </c>
      <c r="K289" s="2">
        <v>58</v>
      </c>
      <c r="L289" s="6" t="s">
        <v>49</v>
      </c>
    </row>
    <row r="290" spans="1:12" ht="16">
      <c r="A290" s="2">
        <v>289</v>
      </c>
      <c r="B290" s="2" t="s">
        <v>7</v>
      </c>
      <c r="C290" s="2">
        <v>0</v>
      </c>
      <c r="D290" s="2" t="s">
        <v>16</v>
      </c>
      <c r="E290" s="2" t="s">
        <v>24</v>
      </c>
      <c r="F290" s="2" t="s">
        <v>25</v>
      </c>
      <c r="G290" s="2">
        <v>52</v>
      </c>
      <c r="H290" s="2">
        <v>1.47</v>
      </c>
      <c r="I290" s="2">
        <v>9.2899999999999991</v>
      </c>
      <c r="J290" s="2">
        <v>42</v>
      </c>
      <c r="K290" s="2">
        <v>52</v>
      </c>
      <c r="L290" s="6" t="s">
        <v>48</v>
      </c>
    </row>
    <row r="291" spans="1:12" ht="16">
      <c r="A291" s="2">
        <v>290</v>
      </c>
      <c r="B291" s="2" t="s">
        <v>18</v>
      </c>
      <c r="C291" s="2">
        <v>1</v>
      </c>
      <c r="D291" s="2" t="s">
        <v>11</v>
      </c>
      <c r="E291" s="2" t="s">
        <v>24</v>
      </c>
      <c r="F291" s="2" t="s">
        <v>25</v>
      </c>
      <c r="G291" s="2">
        <v>45</v>
      </c>
      <c r="H291" s="2">
        <v>0.87</v>
      </c>
      <c r="I291" s="2">
        <v>7.6</v>
      </c>
      <c r="J291" s="2">
        <v>57</v>
      </c>
      <c r="K291" s="2">
        <v>71</v>
      </c>
      <c r="L291" s="6" t="s">
        <v>49</v>
      </c>
    </row>
    <row r="292" spans="1:12" ht="16">
      <c r="A292" s="2">
        <v>291</v>
      </c>
      <c r="B292" s="2" t="s">
        <v>7</v>
      </c>
      <c r="C292" s="2">
        <v>0</v>
      </c>
      <c r="D292" s="2" t="s">
        <v>16</v>
      </c>
      <c r="E292" s="2" t="s">
        <v>17</v>
      </c>
      <c r="F292" s="2" t="s">
        <v>13</v>
      </c>
      <c r="G292" s="2">
        <v>55</v>
      </c>
      <c r="H292" s="2">
        <v>1.33</v>
      </c>
      <c r="I292" s="2">
        <v>3.67</v>
      </c>
      <c r="J292" s="2">
        <v>43</v>
      </c>
      <c r="K292" s="2">
        <v>68</v>
      </c>
      <c r="L292" s="6" t="s">
        <v>49</v>
      </c>
    </row>
    <row r="293" spans="1:12" ht="16">
      <c r="A293" s="2">
        <v>292</v>
      </c>
      <c r="B293" s="2" t="s">
        <v>18</v>
      </c>
      <c r="C293" s="2">
        <v>1</v>
      </c>
      <c r="D293" s="2" t="s">
        <v>16</v>
      </c>
      <c r="E293" s="2" t="s">
        <v>9</v>
      </c>
      <c r="F293" s="2" t="s">
        <v>13</v>
      </c>
      <c r="G293" s="2">
        <v>48</v>
      </c>
      <c r="H293" s="2">
        <v>0.89</v>
      </c>
      <c r="I293" s="2">
        <v>6.48</v>
      </c>
      <c r="J293" s="2">
        <v>47</v>
      </c>
      <c r="K293" s="2">
        <v>61</v>
      </c>
      <c r="L293" s="6" t="s">
        <v>49</v>
      </c>
    </row>
    <row r="294" spans="1:12" ht="16">
      <c r="A294" s="2">
        <v>293</v>
      </c>
      <c r="B294" s="2" t="s">
        <v>7</v>
      </c>
      <c r="C294" s="2">
        <v>0</v>
      </c>
      <c r="D294" s="2" t="s">
        <v>16</v>
      </c>
      <c r="E294" s="2" t="s">
        <v>36</v>
      </c>
      <c r="F294" s="2" t="s">
        <v>37</v>
      </c>
      <c r="G294" s="2">
        <v>66</v>
      </c>
      <c r="H294" s="2">
        <v>0.85</v>
      </c>
      <c r="I294" s="2">
        <v>8.15</v>
      </c>
      <c r="J294" s="2">
        <v>50</v>
      </c>
      <c r="K294" s="2">
        <v>50</v>
      </c>
      <c r="L294" s="6" t="s">
        <v>48</v>
      </c>
    </row>
    <row r="295" spans="1:12" ht="16">
      <c r="A295" s="2">
        <v>294</v>
      </c>
      <c r="B295" s="2" t="s">
        <v>18</v>
      </c>
      <c r="C295" s="2">
        <v>1</v>
      </c>
      <c r="D295" s="2" t="s">
        <v>11</v>
      </c>
      <c r="E295" s="2" t="s">
        <v>24</v>
      </c>
      <c r="F295" s="2" t="s">
        <v>25</v>
      </c>
      <c r="G295" s="2">
        <v>45</v>
      </c>
      <c r="H295" s="2">
        <v>1.1100000000000001</v>
      </c>
      <c r="I295" s="2">
        <v>4.17</v>
      </c>
      <c r="J295" s="2">
        <v>54</v>
      </c>
      <c r="K295" s="2">
        <v>67</v>
      </c>
      <c r="L295" s="6" t="s">
        <v>49</v>
      </c>
    </row>
    <row r="296" spans="1:12" ht="16">
      <c r="A296" s="2">
        <v>295</v>
      </c>
      <c r="B296" s="2" t="s">
        <v>7</v>
      </c>
      <c r="C296" s="2">
        <v>0</v>
      </c>
      <c r="D296" s="2" t="s">
        <v>11</v>
      </c>
      <c r="E296" s="2" t="s">
        <v>9</v>
      </c>
      <c r="F296" s="2" t="s">
        <v>13</v>
      </c>
      <c r="G296" s="2">
        <v>40</v>
      </c>
      <c r="H296" s="2">
        <v>1.63</v>
      </c>
      <c r="I296" s="2">
        <v>10.82</v>
      </c>
      <c r="J296" s="2">
        <v>44</v>
      </c>
      <c r="K296" s="2">
        <v>55</v>
      </c>
      <c r="L296" s="6" t="s">
        <v>49</v>
      </c>
    </row>
    <row r="297" spans="1:12" ht="16">
      <c r="A297" s="2">
        <v>296</v>
      </c>
      <c r="B297" s="2" t="s">
        <v>18</v>
      </c>
      <c r="C297" s="2">
        <v>1</v>
      </c>
      <c r="D297" s="2" t="s">
        <v>8</v>
      </c>
      <c r="E297" s="2" t="s">
        <v>9</v>
      </c>
      <c r="F297" s="2" t="s">
        <v>13</v>
      </c>
      <c r="G297" s="2">
        <v>60</v>
      </c>
      <c r="H297" s="2">
        <v>-0.05</v>
      </c>
      <c r="I297" s="2">
        <v>5.28</v>
      </c>
      <c r="J297" s="2">
        <v>49</v>
      </c>
      <c r="K297" s="2">
        <v>60</v>
      </c>
      <c r="L297" s="6" t="s">
        <v>51</v>
      </c>
    </row>
    <row r="298" spans="1:12" ht="16">
      <c r="A298" s="2">
        <v>297</v>
      </c>
      <c r="B298" s="2" t="s">
        <v>18</v>
      </c>
      <c r="C298" s="2">
        <v>1</v>
      </c>
      <c r="D298" s="2" t="s">
        <v>16</v>
      </c>
      <c r="E298" s="2" t="s">
        <v>21</v>
      </c>
      <c r="F298" s="2" t="s">
        <v>13</v>
      </c>
      <c r="G298" s="2">
        <v>56</v>
      </c>
      <c r="H298" s="2">
        <v>0.32</v>
      </c>
      <c r="I298" s="2">
        <v>6.44</v>
      </c>
      <c r="J298" s="2">
        <v>62</v>
      </c>
      <c r="K298" s="2">
        <v>58</v>
      </c>
      <c r="L298" s="6" t="s">
        <v>49</v>
      </c>
    </row>
    <row r="299" spans="1:12" ht="16">
      <c r="A299" s="2">
        <v>298</v>
      </c>
      <c r="B299" s="2" t="s">
        <v>7</v>
      </c>
      <c r="C299" s="2">
        <v>0</v>
      </c>
      <c r="D299" s="2" t="s">
        <v>26</v>
      </c>
      <c r="E299" s="2" t="s">
        <v>27</v>
      </c>
      <c r="F299" s="2" t="s">
        <v>13</v>
      </c>
      <c r="G299" s="2">
        <v>46</v>
      </c>
      <c r="H299" s="2">
        <v>0.8</v>
      </c>
      <c r="I299" s="2">
        <v>9.91</v>
      </c>
      <c r="J299" s="2">
        <v>65</v>
      </c>
      <c r="K299" s="2">
        <v>67</v>
      </c>
      <c r="L299" s="6" t="s">
        <v>48</v>
      </c>
    </row>
    <row r="300" spans="1:12" ht="16">
      <c r="A300" s="2">
        <v>299</v>
      </c>
      <c r="B300" s="2" t="s">
        <v>7</v>
      </c>
      <c r="C300" s="2">
        <v>0</v>
      </c>
      <c r="D300" s="2" t="s">
        <v>26</v>
      </c>
      <c r="E300" s="2" t="s">
        <v>32</v>
      </c>
      <c r="F300" s="2" t="s">
        <v>10</v>
      </c>
      <c r="G300" s="2">
        <v>64</v>
      </c>
      <c r="H300" s="2">
        <v>0.73</v>
      </c>
      <c r="I300" s="2">
        <v>6.64</v>
      </c>
      <c r="J300" s="2">
        <v>59</v>
      </c>
      <c r="K300" s="2">
        <v>74</v>
      </c>
      <c r="L300" s="6" t="s">
        <v>49</v>
      </c>
    </row>
    <row r="301" spans="1:12" ht="16">
      <c r="A301" s="2">
        <v>300</v>
      </c>
      <c r="B301" s="2" t="s">
        <v>18</v>
      </c>
      <c r="C301" s="2">
        <v>1</v>
      </c>
      <c r="D301" s="2" t="s">
        <v>28</v>
      </c>
      <c r="E301" s="2" t="s">
        <v>33</v>
      </c>
      <c r="F301" s="2" t="s">
        <v>31</v>
      </c>
      <c r="G301" s="2">
        <v>33</v>
      </c>
      <c r="H301" s="2">
        <v>1.33</v>
      </c>
      <c r="I301" s="2">
        <v>5.24</v>
      </c>
      <c r="J301" s="2">
        <v>43</v>
      </c>
      <c r="K301" s="2">
        <v>64</v>
      </c>
      <c r="L301" s="6" t="s">
        <v>51</v>
      </c>
    </row>
    <row r="302" spans="1:12" ht="16">
      <c r="A302" s="2">
        <v>301</v>
      </c>
      <c r="B302" s="2" t="s">
        <v>7</v>
      </c>
      <c r="C302" s="2">
        <v>0</v>
      </c>
      <c r="D302" s="2" t="s">
        <v>26</v>
      </c>
      <c r="E302" s="2" t="s">
        <v>32</v>
      </c>
      <c r="F302" s="2" t="s">
        <v>10</v>
      </c>
      <c r="G302" s="2">
        <v>64</v>
      </c>
      <c r="H302" s="2">
        <v>1.55</v>
      </c>
      <c r="I302" s="2">
        <v>6.9</v>
      </c>
      <c r="J302" s="2">
        <v>50</v>
      </c>
      <c r="K302" s="2">
        <v>47</v>
      </c>
      <c r="L302" s="6" t="s">
        <v>48</v>
      </c>
    </row>
    <row r="303" spans="1:12" ht="16">
      <c r="A303" s="2">
        <v>302</v>
      </c>
      <c r="B303" s="2" t="s">
        <v>18</v>
      </c>
      <c r="C303" s="2">
        <v>1</v>
      </c>
      <c r="D303" s="2" t="s">
        <v>16</v>
      </c>
      <c r="E303" s="2" t="s">
        <v>9</v>
      </c>
      <c r="F303" s="2" t="s">
        <v>13</v>
      </c>
      <c r="G303" s="2">
        <v>48</v>
      </c>
      <c r="H303" s="2">
        <v>1.22</v>
      </c>
      <c r="I303" s="2">
        <v>8.43</v>
      </c>
      <c r="J303" s="2">
        <v>43</v>
      </c>
      <c r="K303" s="2">
        <v>60</v>
      </c>
      <c r="L303" s="6" t="s">
        <v>49</v>
      </c>
    </row>
    <row r="304" spans="1:12" ht="16">
      <c r="A304" s="2">
        <v>303</v>
      </c>
      <c r="B304" s="2" t="s">
        <v>7</v>
      </c>
      <c r="C304" s="2">
        <v>0</v>
      </c>
      <c r="D304" s="2" t="s">
        <v>8</v>
      </c>
      <c r="E304" s="2" t="s">
        <v>9</v>
      </c>
      <c r="F304" s="2" t="s">
        <v>10</v>
      </c>
      <c r="G304" s="2">
        <v>57</v>
      </c>
      <c r="H304" s="2">
        <v>1.94</v>
      </c>
      <c r="I304" s="2">
        <v>6.17</v>
      </c>
      <c r="J304" s="2">
        <v>46</v>
      </c>
      <c r="K304" s="2">
        <v>69</v>
      </c>
      <c r="L304" s="6" t="s">
        <v>50</v>
      </c>
    </row>
    <row r="305" spans="1:12" ht="16">
      <c r="A305" s="2">
        <v>304</v>
      </c>
      <c r="B305" s="2" t="s">
        <v>7</v>
      </c>
      <c r="C305" s="2">
        <v>0</v>
      </c>
      <c r="D305" s="2" t="s">
        <v>16</v>
      </c>
      <c r="E305" s="2" t="s">
        <v>9</v>
      </c>
      <c r="F305" s="2" t="s">
        <v>10</v>
      </c>
      <c r="G305" s="2">
        <v>41</v>
      </c>
      <c r="H305" s="2">
        <v>1.6</v>
      </c>
      <c r="I305" s="2">
        <v>7.93</v>
      </c>
      <c r="J305" s="2">
        <v>49</v>
      </c>
      <c r="K305" s="2">
        <v>68</v>
      </c>
      <c r="L305" s="6" t="s">
        <v>48</v>
      </c>
    </row>
    <row r="306" spans="1:12" ht="16">
      <c r="A306" s="2">
        <v>305</v>
      </c>
      <c r="B306" s="2" t="s">
        <v>18</v>
      </c>
      <c r="C306" s="2">
        <v>1</v>
      </c>
      <c r="D306" s="2" t="s">
        <v>26</v>
      </c>
      <c r="E306" s="2" t="s">
        <v>9</v>
      </c>
      <c r="F306" s="2" t="s">
        <v>10</v>
      </c>
      <c r="G306" s="2">
        <v>47</v>
      </c>
      <c r="H306" s="2">
        <v>0.84</v>
      </c>
      <c r="I306" s="2">
        <v>5</v>
      </c>
      <c r="J306" s="2">
        <v>27</v>
      </c>
      <c r="K306" s="2">
        <v>48</v>
      </c>
      <c r="L306" s="6" t="s">
        <v>48</v>
      </c>
    </row>
    <row r="307" spans="1:12" ht="16">
      <c r="A307" s="2">
        <v>306</v>
      </c>
      <c r="B307" s="2" t="s">
        <v>7</v>
      </c>
      <c r="C307" s="2">
        <v>0</v>
      </c>
      <c r="D307" s="2" t="s">
        <v>16</v>
      </c>
      <c r="E307" s="2" t="s">
        <v>23</v>
      </c>
      <c r="F307" s="2" t="s">
        <v>13</v>
      </c>
      <c r="G307" s="2">
        <v>58</v>
      </c>
      <c r="H307" s="2">
        <v>0.9</v>
      </c>
      <c r="I307" s="2">
        <v>8.85</v>
      </c>
      <c r="J307" s="2">
        <v>45</v>
      </c>
      <c r="K307" s="2">
        <v>53</v>
      </c>
      <c r="L307" s="6" t="s">
        <v>48</v>
      </c>
    </row>
    <row r="308" spans="1:12" ht="16">
      <c r="A308" s="2">
        <v>307</v>
      </c>
      <c r="B308" s="2" t="s">
        <v>18</v>
      </c>
      <c r="C308" s="2">
        <v>1</v>
      </c>
      <c r="D308" s="2" t="s">
        <v>16</v>
      </c>
      <c r="E308" s="2" t="s">
        <v>32</v>
      </c>
      <c r="F308" s="2" t="s">
        <v>22</v>
      </c>
      <c r="G308" s="2">
        <v>38</v>
      </c>
      <c r="H308" s="2">
        <v>1.54</v>
      </c>
      <c r="I308" s="2">
        <v>10.36</v>
      </c>
      <c r="J308" s="2">
        <v>38</v>
      </c>
      <c r="K308" s="2">
        <v>43</v>
      </c>
      <c r="L308" s="6" t="s">
        <v>48</v>
      </c>
    </row>
    <row r="309" spans="1:12" ht="16">
      <c r="A309" s="2">
        <v>308</v>
      </c>
      <c r="B309" s="2" t="s">
        <v>18</v>
      </c>
      <c r="C309" s="2">
        <v>1</v>
      </c>
      <c r="D309" s="2" t="s">
        <v>16</v>
      </c>
      <c r="E309" s="2" t="s">
        <v>32</v>
      </c>
      <c r="F309" s="2" t="s">
        <v>13</v>
      </c>
      <c r="G309" s="2">
        <v>49</v>
      </c>
      <c r="H309" s="2">
        <v>0.46</v>
      </c>
      <c r="I309" s="2">
        <v>10.63</v>
      </c>
      <c r="J309" s="2">
        <v>53</v>
      </c>
      <c r="K309" s="2">
        <v>48</v>
      </c>
      <c r="L309" s="6" t="s">
        <v>49</v>
      </c>
    </row>
    <row r="310" spans="1:12" ht="16">
      <c r="A310" s="2">
        <v>309</v>
      </c>
      <c r="B310" s="2" t="s">
        <v>7</v>
      </c>
      <c r="C310" s="2">
        <v>0</v>
      </c>
      <c r="D310" s="2" t="s">
        <v>16</v>
      </c>
      <c r="E310" s="2" t="s">
        <v>32</v>
      </c>
      <c r="F310" s="2" t="s">
        <v>25</v>
      </c>
      <c r="G310" s="2">
        <v>39</v>
      </c>
      <c r="H310" s="2">
        <v>1.17</v>
      </c>
      <c r="I310" s="2">
        <v>13.18</v>
      </c>
      <c r="J310" s="2">
        <v>62</v>
      </c>
      <c r="K310" s="2">
        <v>51</v>
      </c>
      <c r="L310" s="6" t="s">
        <v>48</v>
      </c>
    </row>
    <row r="311" spans="1:12" ht="16">
      <c r="A311" s="2">
        <v>310</v>
      </c>
      <c r="B311" s="2" t="s">
        <v>18</v>
      </c>
      <c r="C311" s="2">
        <v>1</v>
      </c>
      <c r="D311" s="2" t="s">
        <v>26</v>
      </c>
      <c r="E311" s="2" t="s">
        <v>27</v>
      </c>
      <c r="F311" s="2" t="s">
        <v>13</v>
      </c>
      <c r="G311" s="2">
        <v>46</v>
      </c>
      <c r="H311" s="2">
        <v>0.92</v>
      </c>
      <c r="I311" s="2">
        <v>9.31</v>
      </c>
      <c r="J311" s="2">
        <v>46</v>
      </c>
      <c r="K311" s="2">
        <v>59</v>
      </c>
      <c r="L311" s="6" t="s">
        <v>49</v>
      </c>
    </row>
    <row r="312" spans="1:12" ht="16">
      <c r="A312" s="2">
        <v>311</v>
      </c>
      <c r="B312" s="2" t="s">
        <v>7</v>
      </c>
      <c r="C312" s="2">
        <v>0</v>
      </c>
      <c r="D312" s="2" t="s">
        <v>16</v>
      </c>
      <c r="E312" s="2" t="s">
        <v>24</v>
      </c>
      <c r="F312" s="2" t="s">
        <v>20</v>
      </c>
      <c r="G312" s="2">
        <v>65</v>
      </c>
      <c r="H312" s="2">
        <v>0.79</v>
      </c>
      <c r="I312" s="2">
        <v>7.55</v>
      </c>
      <c r="J312" s="2">
        <v>67</v>
      </c>
      <c r="K312" s="2">
        <v>66</v>
      </c>
      <c r="L312" s="6" t="s">
        <v>51</v>
      </c>
    </row>
    <row r="313" spans="1:12" ht="16">
      <c r="A313" s="2">
        <v>312</v>
      </c>
      <c r="B313" s="2" t="s">
        <v>18</v>
      </c>
      <c r="C313" s="2">
        <v>1</v>
      </c>
      <c r="D313" s="2" t="s">
        <v>16</v>
      </c>
      <c r="E313" s="2" t="s">
        <v>24</v>
      </c>
      <c r="F313" s="2" t="s">
        <v>25</v>
      </c>
      <c r="G313" s="2">
        <v>52</v>
      </c>
      <c r="H313" s="2">
        <v>0.46</v>
      </c>
      <c r="I313" s="2">
        <v>8.81</v>
      </c>
      <c r="J313" s="2">
        <v>62</v>
      </c>
      <c r="K313" s="2">
        <v>59</v>
      </c>
      <c r="L313" s="6" t="s">
        <v>48</v>
      </c>
    </row>
    <row r="314" spans="1:12" ht="16">
      <c r="A314" s="2">
        <v>313</v>
      </c>
      <c r="B314" s="2" t="s">
        <v>18</v>
      </c>
      <c r="C314" s="2">
        <v>1</v>
      </c>
      <c r="D314" s="2" t="s">
        <v>16</v>
      </c>
      <c r="E314" s="2" t="s">
        <v>12</v>
      </c>
      <c r="F314" s="2" t="s">
        <v>22</v>
      </c>
      <c r="G314" s="2">
        <v>50</v>
      </c>
      <c r="H314" s="2">
        <v>1.69</v>
      </c>
      <c r="I314" s="2">
        <v>6.89</v>
      </c>
      <c r="J314" s="2">
        <v>27</v>
      </c>
      <c r="K314" s="2">
        <v>70</v>
      </c>
      <c r="L314" s="6" t="s">
        <v>48</v>
      </c>
    </row>
    <row r="315" spans="1:12" ht="16">
      <c r="A315" s="2">
        <v>314</v>
      </c>
      <c r="B315" s="2" t="s">
        <v>18</v>
      </c>
      <c r="C315" s="2">
        <v>1</v>
      </c>
      <c r="D315" s="2" t="s">
        <v>26</v>
      </c>
      <c r="E315" s="2" t="s">
        <v>9</v>
      </c>
      <c r="F315" s="2" t="s">
        <v>10</v>
      </c>
      <c r="G315" s="2">
        <v>47</v>
      </c>
      <c r="H315" s="2">
        <v>0.65</v>
      </c>
      <c r="I315" s="2">
        <v>7.64</v>
      </c>
      <c r="J315" s="2">
        <v>49</v>
      </c>
      <c r="K315" s="2">
        <v>74</v>
      </c>
      <c r="L315" s="6" t="s">
        <v>50</v>
      </c>
    </row>
    <row r="316" spans="1:12" ht="16">
      <c r="A316" s="2">
        <v>315</v>
      </c>
      <c r="B316" s="2" t="s">
        <v>7</v>
      </c>
      <c r="C316" s="2">
        <v>0</v>
      </c>
      <c r="D316" s="2" t="s">
        <v>28</v>
      </c>
      <c r="E316" s="2" t="s">
        <v>19</v>
      </c>
      <c r="F316" s="2" t="s">
        <v>22</v>
      </c>
      <c r="G316" s="2">
        <v>68</v>
      </c>
      <c r="H316" s="2">
        <v>1.36</v>
      </c>
      <c r="I316" s="2">
        <v>5.51</v>
      </c>
      <c r="J316" s="2">
        <v>38</v>
      </c>
      <c r="K316" s="2">
        <v>52</v>
      </c>
      <c r="L316" s="6" t="s">
        <v>49</v>
      </c>
    </row>
    <row r="317" spans="1:12" ht="16">
      <c r="A317" s="2">
        <v>316</v>
      </c>
      <c r="B317" s="2" t="s">
        <v>18</v>
      </c>
      <c r="C317" s="2">
        <v>1</v>
      </c>
      <c r="D317" s="2" t="s">
        <v>26</v>
      </c>
      <c r="E317" s="2" t="s">
        <v>9</v>
      </c>
      <c r="F317" s="2" t="s">
        <v>10</v>
      </c>
      <c r="G317" s="2">
        <v>47</v>
      </c>
      <c r="H317" s="2">
        <v>0.57999999999999996</v>
      </c>
      <c r="I317" s="2">
        <v>8.85</v>
      </c>
      <c r="J317" s="2">
        <v>54</v>
      </c>
      <c r="K317" s="2">
        <v>57</v>
      </c>
      <c r="L317" s="6" t="s">
        <v>49</v>
      </c>
    </row>
    <row r="318" spans="1:12" ht="16">
      <c r="A318" s="2">
        <v>317</v>
      </c>
      <c r="B318" s="2" t="s">
        <v>18</v>
      </c>
      <c r="C318" s="2">
        <v>1</v>
      </c>
      <c r="D318" s="2" t="s">
        <v>28</v>
      </c>
      <c r="E318" s="2" t="s">
        <v>27</v>
      </c>
      <c r="F318" s="2" t="s">
        <v>13</v>
      </c>
      <c r="G318" s="2">
        <v>53</v>
      </c>
      <c r="H318" s="2">
        <v>0.56000000000000005</v>
      </c>
      <c r="I318" s="2">
        <v>7.81</v>
      </c>
      <c r="J318" s="2">
        <v>24</v>
      </c>
      <c r="K318" s="2">
        <v>70</v>
      </c>
      <c r="L318" s="6" t="s">
        <v>49</v>
      </c>
    </row>
    <row r="319" spans="1:12" ht="16">
      <c r="A319" s="2">
        <v>318</v>
      </c>
      <c r="B319" s="2" t="s">
        <v>7</v>
      </c>
      <c r="C319" s="2">
        <v>0</v>
      </c>
      <c r="D319" s="2" t="s">
        <v>28</v>
      </c>
      <c r="E319" s="2" t="s">
        <v>27</v>
      </c>
      <c r="F319" s="2" t="s">
        <v>13</v>
      </c>
      <c r="G319" s="2">
        <v>53</v>
      </c>
      <c r="H319" s="2">
        <v>1.29</v>
      </c>
      <c r="I319" s="2">
        <v>9.16</v>
      </c>
      <c r="J319" s="2">
        <v>45</v>
      </c>
      <c r="K319" s="2">
        <v>62</v>
      </c>
      <c r="L319" s="6" t="s">
        <v>48</v>
      </c>
    </row>
    <row r="320" spans="1:12" ht="16">
      <c r="A320" s="2">
        <v>319</v>
      </c>
      <c r="B320" s="2" t="s">
        <v>7</v>
      </c>
      <c r="C320" s="2">
        <v>0</v>
      </c>
      <c r="D320" s="2" t="s">
        <v>16</v>
      </c>
      <c r="E320" s="2" t="s">
        <v>32</v>
      </c>
      <c r="F320" s="2" t="s">
        <v>13</v>
      </c>
      <c r="G320" s="2">
        <v>49</v>
      </c>
      <c r="H320" s="2">
        <v>1.2</v>
      </c>
      <c r="I320" s="2">
        <v>10.119999999999999</v>
      </c>
      <c r="J320" s="2">
        <v>71</v>
      </c>
      <c r="K320" s="2">
        <v>49</v>
      </c>
      <c r="L320" s="6" t="s">
        <v>48</v>
      </c>
    </row>
    <row r="321" spans="1:12" ht="16">
      <c r="A321" s="2">
        <v>320</v>
      </c>
      <c r="B321" s="2" t="s">
        <v>18</v>
      </c>
      <c r="C321" s="2">
        <v>1</v>
      </c>
      <c r="D321" s="2" t="s">
        <v>11</v>
      </c>
      <c r="E321" s="2" t="s">
        <v>9</v>
      </c>
      <c r="F321" s="2" t="s">
        <v>13</v>
      </c>
      <c r="G321" s="2">
        <v>40</v>
      </c>
      <c r="H321" s="2">
        <v>-0.17</v>
      </c>
      <c r="I321" s="2">
        <v>8.33</v>
      </c>
      <c r="J321" s="2">
        <v>49</v>
      </c>
      <c r="K321" s="2">
        <v>53</v>
      </c>
      <c r="L321" s="6" t="s">
        <v>48</v>
      </c>
    </row>
    <row r="322" spans="1:12" ht="16">
      <c r="A322" s="2">
        <v>321</v>
      </c>
      <c r="B322" s="2" t="s">
        <v>18</v>
      </c>
      <c r="C322" s="2">
        <v>1</v>
      </c>
      <c r="D322" s="2" t="s">
        <v>16</v>
      </c>
      <c r="E322" s="2" t="s">
        <v>17</v>
      </c>
      <c r="F322" s="2" t="s">
        <v>13</v>
      </c>
      <c r="G322" s="2">
        <v>55</v>
      </c>
      <c r="H322" s="2">
        <v>0.83</v>
      </c>
      <c r="I322" s="2">
        <v>5.49</v>
      </c>
      <c r="J322" s="2">
        <v>46</v>
      </c>
      <c r="K322" s="2">
        <v>68</v>
      </c>
      <c r="L322" s="6" t="s">
        <v>48</v>
      </c>
    </row>
    <row r="323" spans="1:12" ht="16">
      <c r="A323" s="2">
        <v>322</v>
      </c>
      <c r="B323" s="2" t="s">
        <v>7</v>
      </c>
      <c r="C323" s="2">
        <v>0</v>
      </c>
      <c r="D323" s="2" t="s">
        <v>8</v>
      </c>
      <c r="E323" s="2" t="s">
        <v>23</v>
      </c>
      <c r="F323" s="2" t="s">
        <v>13</v>
      </c>
      <c r="G323" s="2">
        <v>31</v>
      </c>
      <c r="H323" s="2">
        <v>1.51</v>
      </c>
      <c r="I323" s="2">
        <v>7</v>
      </c>
      <c r="J323" s="2">
        <v>54</v>
      </c>
      <c r="K323" s="2">
        <v>61</v>
      </c>
      <c r="L323" s="6" t="s">
        <v>51</v>
      </c>
    </row>
    <row r="324" spans="1:12" ht="16">
      <c r="A324" s="2">
        <v>323</v>
      </c>
      <c r="B324" s="2" t="s">
        <v>7</v>
      </c>
      <c r="C324" s="2">
        <v>0</v>
      </c>
      <c r="D324" s="2" t="s">
        <v>14</v>
      </c>
      <c r="E324" s="2" t="s">
        <v>34</v>
      </c>
      <c r="F324" s="2" t="s">
        <v>13</v>
      </c>
      <c r="G324" s="2">
        <v>36</v>
      </c>
      <c r="H324" s="2">
        <v>0.84</v>
      </c>
      <c r="I324" s="2">
        <v>5.6</v>
      </c>
      <c r="J324" s="2">
        <v>68</v>
      </c>
      <c r="K324" s="2">
        <v>56</v>
      </c>
      <c r="L324" s="6" t="s">
        <v>48</v>
      </c>
    </row>
    <row r="325" spans="1:12" ht="16">
      <c r="A325" s="2">
        <v>324</v>
      </c>
      <c r="B325" s="2" t="s">
        <v>7</v>
      </c>
      <c r="C325" s="2">
        <v>0</v>
      </c>
      <c r="D325" s="2" t="s">
        <v>16</v>
      </c>
      <c r="E325" s="2" t="s">
        <v>17</v>
      </c>
      <c r="F325" s="2" t="s">
        <v>13</v>
      </c>
      <c r="G325" s="2">
        <v>55</v>
      </c>
      <c r="H325" s="2">
        <v>1.46</v>
      </c>
      <c r="I325" s="2">
        <v>6.89</v>
      </c>
      <c r="J325" s="2">
        <v>47</v>
      </c>
      <c r="K325" s="2">
        <v>52</v>
      </c>
      <c r="L325" s="6" t="s">
        <v>49</v>
      </c>
    </row>
    <row r="326" spans="1:12" ht="16">
      <c r="A326" s="2">
        <v>325</v>
      </c>
      <c r="B326" s="2" t="s">
        <v>18</v>
      </c>
      <c r="C326" s="2">
        <v>1</v>
      </c>
      <c r="D326" s="2" t="s">
        <v>8</v>
      </c>
      <c r="E326" s="2" t="s">
        <v>27</v>
      </c>
      <c r="F326" s="2" t="s">
        <v>13</v>
      </c>
      <c r="G326" s="2">
        <v>54</v>
      </c>
      <c r="H326" s="2">
        <v>1</v>
      </c>
      <c r="I326" s="2">
        <v>11.8</v>
      </c>
      <c r="J326" s="2">
        <v>42</v>
      </c>
      <c r="K326" s="2">
        <v>46</v>
      </c>
      <c r="L326" s="6" t="s">
        <v>51</v>
      </c>
    </row>
    <row r="327" spans="1:12" ht="16">
      <c r="A327" s="2">
        <v>326</v>
      </c>
      <c r="B327" s="2" t="s">
        <v>7</v>
      </c>
      <c r="C327" s="2">
        <v>0</v>
      </c>
      <c r="D327" s="2" t="s">
        <v>30</v>
      </c>
      <c r="E327" s="2" t="s">
        <v>24</v>
      </c>
      <c r="F327" s="2" t="s">
        <v>13</v>
      </c>
      <c r="G327" s="2">
        <v>59</v>
      </c>
      <c r="H327" s="2">
        <v>1.58</v>
      </c>
      <c r="I327" s="2">
        <v>5.29</v>
      </c>
      <c r="J327" s="2">
        <v>33</v>
      </c>
      <c r="K327" s="2">
        <v>53</v>
      </c>
      <c r="L327" s="6" t="s">
        <v>49</v>
      </c>
    </row>
    <row r="328" spans="1:12" ht="16">
      <c r="A328" s="2">
        <v>327</v>
      </c>
      <c r="B328" s="2" t="s">
        <v>7</v>
      </c>
      <c r="C328" s="2">
        <v>0</v>
      </c>
      <c r="D328" s="2" t="s">
        <v>11</v>
      </c>
      <c r="E328" s="2" t="s">
        <v>12</v>
      </c>
      <c r="F328" s="2" t="s">
        <v>13</v>
      </c>
      <c r="G328" s="2">
        <v>51</v>
      </c>
      <c r="H328" s="2">
        <v>2.11</v>
      </c>
      <c r="I328" s="2">
        <v>10.11</v>
      </c>
      <c r="J328" s="2">
        <v>56</v>
      </c>
      <c r="K328" s="2">
        <v>64</v>
      </c>
      <c r="L328" s="6" t="s">
        <v>48</v>
      </c>
    </row>
    <row r="329" spans="1:12" ht="16">
      <c r="A329" s="2">
        <v>328</v>
      </c>
      <c r="B329" s="2" t="s">
        <v>18</v>
      </c>
      <c r="C329" s="2">
        <v>1</v>
      </c>
      <c r="D329" s="2" t="s">
        <v>28</v>
      </c>
      <c r="E329" s="2" t="s">
        <v>19</v>
      </c>
      <c r="F329" s="2" t="s">
        <v>29</v>
      </c>
      <c r="G329" s="2">
        <v>44</v>
      </c>
      <c r="H329" s="2">
        <v>1.36</v>
      </c>
      <c r="I329" s="2">
        <v>6.69</v>
      </c>
      <c r="J329" s="2">
        <v>35</v>
      </c>
      <c r="K329" s="2">
        <v>67</v>
      </c>
      <c r="L329" s="6" t="s">
        <v>48</v>
      </c>
    </row>
    <row r="330" spans="1:12" ht="16">
      <c r="A330" s="2">
        <v>329</v>
      </c>
      <c r="B330" s="2" t="s">
        <v>7</v>
      </c>
      <c r="C330" s="2">
        <v>0</v>
      </c>
      <c r="D330" s="2" t="s">
        <v>16</v>
      </c>
      <c r="E330" s="2" t="s">
        <v>24</v>
      </c>
      <c r="F330" s="2" t="s">
        <v>25</v>
      </c>
      <c r="G330" s="2">
        <v>52</v>
      </c>
      <c r="H330" s="2">
        <v>1.04</v>
      </c>
      <c r="I330" s="2">
        <v>8.48</v>
      </c>
      <c r="J330" s="2">
        <v>63</v>
      </c>
      <c r="K330" s="2">
        <v>46</v>
      </c>
      <c r="L330" s="6" t="s">
        <v>48</v>
      </c>
    </row>
    <row r="331" spans="1:12" ht="16">
      <c r="A331" s="2">
        <v>330</v>
      </c>
      <c r="B331" s="2" t="s">
        <v>18</v>
      </c>
      <c r="C331" s="2">
        <v>1</v>
      </c>
      <c r="D331" s="2" t="s">
        <v>11</v>
      </c>
      <c r="E331" s="2" t="s">
        <v>15</v>
      </c>
      <c r="F331" s="2" t="s">
        <v>13</v>
      </c>
      <c r="G331" s="2">
        <v>78</v>
      </c>
      <c r="H331" s="2">
        <v>0.3</v>
      </c>
      <c r="I331" s="2">
        <v>7.37</v>
      </c>
      <c r="J331" s="2">
        <v>32</v>
      </c>
      <c r="K331" s="2">
        <v>67</v>
      </c>
      <c r="L331" s="6" t="s">
        <v>51</v>
      </c>
    </row>
    <row r="332" spans="1:12" ht="16">
      <c r="A332" s="2">
        <v>331</v>
      </c>
      <c r="B332" s="2" t="s">
        <v>18</v>
      </c>
      <c r="C332" s="2">
        <v>1</v>
      </c>
      <c r="D332" s="2" t="s">
        <v>16</v>
      </c>
      <c r="E332" s="2" t="s">
        <v>24</v>
      </c>
      <c r="F332" s="2" t="s">
        <v>13</v>
      </c>
      <c r="G332" s="2">
        <v>61</v>
      </c>
      <c r="H332" s="2">
        <v>1.01</v>
      </c>
      <c r="I332" s="2">
        <v>8.56</v>
      </c>
      <c r="J332" s="2">
        <v>44</v>
      </c>
      <c r="K332" s="2">
        <v>75</v>
      </c>
      <c r="L332" s="6" t="s">
        <v>48</v>
      </c>
    </row>
    <row r="333" spans="1:12" ht="16">
      <c r="A333" s="2">
        <v>332</v>
      </c>
      <c r="B333" s="2" t="s">
        <v>18</v>
      </c>
      <c r="C333" s="2">
        <v>1</v>
      </c>
      <c r="D333" s="2" t="s">
        <v>11</v>
      </c>
      <c r="E333" s="2" t="s">
        <v>12</v>
      </c>
      <c r="F333" s="2" t="s">
        <v>13</v>
      </c>
      <c r="G333" s="2">
        <v>51</v>
      </c>
      <c r="H333" s="2">
        <v>0.69</v>
      </c>
      <c r="I333" s="2">
        <v>7.42</v>
      </c>
      <c r="J333" s="2">
        <v>53</v>
      </c>
      <c r="K333" s="2">
        <v>55</v>
      </c>
      <c r="L333" s="6" t="s">
        <v>49</v>
      </c>
    </row>
    <row r="334" spans="1:12" ht="16">
      <c r="A334" s="2">
        <v>333</v>
      </c>
      <c r="B334" s="2" t="s">
        <v>18</v>
      </c>
      <c r="C334" s="2">
        <v>1</v>
      </c>
      <c r="D334" s="2" t="s">
        <v>26</v>
      </c>
      <c r="E334" s="2" t="s">
        <v>9</v>
      </c>
      <c r="F334" s="2" t="s">
        <v>10</v>
      </c>
      <c r="G334" s="2">
        <v>47</v>
      </c>
      <c r="H334" s="2">
        <v>0.49</v>
      </c>
      <c r="I334" s="2">
        <v>5.79</v>
      </c>
      <c r="J334" s="2">
        <v>45</v>
      </c>
      <c r="K334" s="2">
        <v>53</v>
      </c>
      <c r="L334" s="6" t="s">
        <v>48</v>
      </c>
    </row>
    <row r="335" spans="1:12" ht="16">
      <c r="A335" s="2">
        <v>334</v>
      </c>
      <c r="B335" s="2" t="s">
        <v>7</v>
      </c>
      <c r="C335" s="2">
        <v>0</v>
      </c>
      <c r="D335" s="2" t="s">
        <v>28</v>
      </c>
      <c r="E335" s="2" t="s">
        <v>19</v>
      </c>
      <c r="F335" s="2" t="s">
        <v>13</v>
      </c>
      <c r="G335" s="2">
        <v>76</v>
      </c>
      <c r="H335" s="2">
        <v>0.83</v>
      </c>
      <c r="I335" s="2">
        <v>6.9</v>
      </c>
      <c r="J335" s="2">
        <v>50</v>
      </c>
      <c r="K335" s="2">
        <v>56</v>
      </c>
      <c r="L335" s="6" t="s">
        <v>49</v>
      </c>
    </row>
    <row r="336" spans="1:12" ht="16">
      <c r="A336" s="2">
        <v>335</v>
      </c>
      <c r="B336" s="2" t="s">
        <v>18</v>
      </c>
      <c r="C336" s="2">
        <v>1</v>
      </c>
      <c r="D336" s="2" t="s">
        <v>16</v>
      </c>
      <c r="E336" s="2" t="s">
        <v>19</v>
      </c>
      <c r="F336" s="2" t="s">
        <v>13</v>
      </c>
      <c r="G336" s="2">
        <v>32</v>
      </c>
      <c r="H336" s="2">
        <v>0.32</v>
      </c>
      <c r="I336" s="2">
        <v>6.71</v>
      </c>
      <c r="J336" s="2">
        <v>38</v>
      </c>
      <c r="K336" s="2">
        <v>70</v>
      </c>
      <c r="L336" s="6" t="s">
        <v>48</v>
      </c>
    </row>
    <row r="337" spans="1:12" ht="16">
      <c r="A337" s="2">
        <v>336</v>
      </c>
      <c r="B337" s="2" t="s">
        <v>7</v>
      </c>
      <c r="C337" s="2">
        <v>0</v>
      </c>
      <c r="D337" s="2" t="s">
        <v>16</v>
      </c>
      <c r="E337" s="2" t="s">
        <v>9</v>
      </c>
      <c r="F337" s="2" t="s">
        <v>10</v>
      </c>
      <c r="G337" s="2">
        <v>41</v>
      </c>
      <c r="H337" s="2">
        <v>1.56</v>
      </c>
      <c r="I337" s="2">
        <v>7.06</v>
      </c>
      <c r="J337" s="2">
        <v>44</v>
      </c>
      <c r="K337" s="2">
        <v>73</v>
      </c>
      <c r="L337" s="6" t="s">
        <v>48</v>
      </c>
    </row>
    <row r="338" spans="1:12" ht="16">
      <c r="A338" s="2">
        <v>337</v>
      </c>
      <c r="B338" s="2" t="s">
        <v>18</v>
      </c>
      <c r="C338" s="2">
        <v>1</v>
      </c>
      <c r="D338" s="2" t="s">
        <v>26</v>
      </c>
      <c r="E338" s="2" t="s">
        <v>9</v>
      </c>
      <c r="F338" s="2" t="s">
        <v>13</v>
      </c>
      <c r="G338" s="2">
        <v>27</v>
      </c>
      <c r="H338" s="2">
        <v>0.75</v>
      </c>
      <c r="I338" s="2">
        <v>6.78</v>
      </c>
      <c r="J338" s="2">
        <v>51</v>
      </c>
      <c r="K338" s="2">
        <v>71</v>
      </c>
      <c r="L338" s="6" t="s">
        <v>49</v>
      </c>
    </row>
    <row r="339" spans="1:12" ht="16">
      <c r="A339" s="2">
        <v>338</v>
      </c>
      <c r="B339" s="2" t="s">
        <v>7</v>
      </c>
      <c r="C339" s="2">
        <v>0</v>
      </c>
      <c r="D339" s="2" t="s">
        <v>16</v>
      </c>
      <c r="E339" s="2" t="s">
        <v>9</v>
      </c>
      <c r="F339" s="2" t="s">
        <v>10</v>
      </c>
      <c r="G339" s="2">
        <v>41</v>
      </c>
      <c r="H339" s="2">
        <v>1.34</v>
      </c>
      <c r="I339" s="2">
        <v>7.16</v>
      </c>
      <c r="J339" s="2">
        <v>55</v>
      </c>
      <c r="K339" s="2">
        <v>69</v>
      </c>
      <c r="L339" s="6" t="s">
        <v>49</v>
      </c>
    </row>
    <row r="340" spans="1:12" ht="16">
      <c r="A340" s="2">
        <v>339</v>
      </c>
      <c r="B340" s="2" t="s">
        <v>18</v>
      </c>
      <c r="C340" s="2">
        <v>1</v>
      </c>
      <c r="D340" s="2" t="s">
        <v>11</v>
      </c>
      <c r="E340" s="2" t="s">
        <v>38</v>
      </c>
      <c r="F340" s="2" t="s">
        <v>13</v>
      </c>
      <c r="G340" s="2">
        <v>42</v>
      </c>
      <c r="H340" s="2">
        <v>0.76</v>
      </c>
      <c r="I340" s="2">
        <v>8.3699999999999992</v>
      </c>
      <c r="J340" s="2">
        <v>45</v>
      </c>
      <c r="K340" s="2">
        <v>60</v>
      </c>
      <c r="L340" s="6" t="s">
        <v>49</v>
      </c>
    </row>
    <row r="341" spans="1:12" ht="16">
      <c r="A341" s="2">
        <v>340</v>
      </c>
      <c r="B341" s="2" t="s">
        <v>7</v>
      </c>
      <c r="C341" s="2">
        <v>0</v>
      </c>
      <c r="D341" s="2" t="s">
        <v>8</v>
      </c>
      <c r="E341" s="2" t="s">
        <v>27</v>
      </c>
      <c r="F341" s="2" t="s">
        <v>13</v>
      </c>
      <c r="G341" s="2">
        <v>54</v>
      </c>
      <c r="H341" s="2">
        <v>0.26</v>
      </c>
      <c r="I341" s="2">
        <v>11.3</v>
      </c>
      <c r="J341" s="2">
        <v>71</v>
      </c>
      <c r="K341" s="2">
        <v>53</v>
      </c>
      <c r="L341" s="6" t="s">
        <v>48</v>
      </c>
    </row>
    <row r="342" spans="1:12" ht="16">
      <c r="A342" s="2">
        <v>341</v>
      </c>
      <c r="B342" s="2" t="s">
        <v>7</v>
      </c>
      <c r="C342" s="2">
        <v>0</v>
      </c>
      <c r="D342" s="2" t="s">
        <v>16</v>
      </c>
      <c r="E342" s="2" t="s">
        <v>21</v>
      </c>
      <c r="F342" s="2" t="s">
        <v>13</v>
      </c>
      <c r="G342" s="2">
        <v>56</v>
      </c>
      <c r="H342" s="2">
        <v>1.26</v>
      </c>
      <c r="I342" s="2">
        <v>10.78</v>
      </c>
      <c r="J342" s="2">
        <v>49</v>
      </c>
      <c r="K342" s="2">
        <v>60</v>
      </c>
      <c r="L342" s="6" t="s">
        <v>49</v>
      </c>
    </row>
    <row r="343" spans="1:12" ht="16">
      <c r="A343" s="2">
        <v>342</v>
      </c>
      <c r="B343" s="2" t="s">
        <v>7</v>
      </c>
      <c r="C343" s="2">
        <v>0</v>
      </c>
      <c r="D343" s="2" t="s">
        <v>16</v>
      </c>
      <c r="E343" s="2" t="s">
        <v>24</v>
      </c>
      <c r="F343" s="2" t="s">
        <v>20</v>
      </c>
      <c r="G343" s="2">
        <v>65</v>
      </c>
      <c r="H343" s="2">
        <v>0.85</v>
      </c>
      <c r="I343" s="2">
        <v>12.11</v>
      </c>
      <c r="J343" s="2">
        <v>58</v>
      </c>
      <c r="K343" s="2">
        <v>60</v>
      </c>
      <c r="L343" s="6" t="s">
        <v>48</v>
      </c>
    </row>
    <row r="344" spans="1:12" ht="16">
      <c r="A344" s="2">
        <v>343</v>
      </c>
      <c r="B344" s="2" t="s">
        <v>7</v>
      </c>
      <c r="C344" s="2">
        <v>0</v>
      </c>
      <c r="D344" s="2" t="s">
        <v>16</v>
      </c>
      <c r="E344" s="2" t="s">
        <v>24</v>
      </c>
      <c r="F344" s="2" t="s">
        <v>13</v>
      </c>
      <c r="G344" s="2">
        <v>61</v>
      </c>
      <c r="H344" s="2">
        <v>1.39</v>
      </c>
      <c r="I344" s="2">
        <v>9.5500000000000007</v>
      </c>
      <c r="J344" s="2">
        <v>58</v>
      </c>
      <c r="K344" s="2">
        <v>58</v>
      </c>
      <c r="L344" s="6" t="s">
        <v>48</v>
      </c>
    </row>
    <row r="345" spans="1:12" ht="16">
      <c r="A345" s="2">
        <v>344</v>
      </c>
      <c r="B345" s="2" t="s">
        <v>7</v>
      </c>
      <c r="C345" s="2">
        <v>0</v>
      </c>
      <c r="D345" s="2" t="s">
        <v>16</v>
      </c>
      <c r="E345" s="2" t="s">
        <v>33</v>
      </c>
      <c r="F345" s="2" t="s">
        <v>10</v>
      </c>
      <c r="G345" s="2">
        <v>72</v>
      </c>
      <c r="H345" s="2">
        <v>0.66</v>
      </c>
      <c r="I345" s="2">
        <v>5.51</v>
      </c>
      <c r="J345" s="2">
        <v>53</v>
      </c>
      <c r="K345" s="2">
        <v>62</v>
      </c>
      <c r="L345" s="6" t="s">
        <v>51</v>
      </c>
    </row>
    <row r="346" spans="1:12" ht="16">
      <c r="A346" s="2">
        <v>345</v>
      </c>
      <c r="B346" s="2" t="s">
        <v>7</v>
      </c>
      <c r="C346" s="2">
        <v>0</v>
      </c>
      <c r="D346" s="2" t="s">
        <v>14</v>
      </c>
      <c r="E346" s="2" t="s">
        <v>40</v>
      </c>
      <c r="F346" s="2" t="s">
        <v>13</v>
      </c>
      <c r="G346" s="2">
        <v>35</v>
      </c>
      <c r="H346" s="2">
        <v>1.71</v>
      </c>
      <c r="I346" s="2">
        <v>10.55</v>
      </c>
      <c r="J346" s="2">
        <v>46</v>
      </c>
      <c r="K346" s="2">
        <v>60</v>
      </c>
      <c r="L346" s="6" t="s">
        <v>48</v>
      </c>
    </row>
    <row r="347" spans="1:12" ht="16">
      <c r="A347" s="2">
        <v>346</v>
      </c>
      <c r="B347" s="2" t="s">
        <v>18</v>
      </c>
      <c r="C347" s="2">
        <v>1</v>
      </c>
      <c r="D347" s="2" t="s">
        <v>16</v>
      </c>
      <c r="E347" s="2" t="s">
        <v>24</v>
      </c>
      <c r="F347" s="2" t="s">
        <v>25</v>
      </c>
      <c r="G347" s="2">
        <v>52</v>
      </c>
      <c r="H347" s="2">
        <v>1.47</v>
      </c>
      <c r="I347" s="2">
        <v>7.69</v>
      </c>
      <c r="J347" s="2">
        <v>19</v>
      </c>
      <c r="K347" s="2">
        <v>73</v>
      </c>
      <c r="L347" s="6" t="s">
        <v>49</v>
      </c>
    </row>
    <row r="348" spans="1:12" ht="16">
      <c r="A348" s="2">
        <v>347</v>
      </c>
      <c r="B348" s="2" t="s">
        <v>7</v>
      </c>
      <c r="C348" s="2">
        <v>0</v>
      </c>
      <c r="D348" s="2" t="s">
        <v>16</v>
      </c>
      <c r="E348" s="2" t="s">
        <v>12</v>
      </c>
      <c r="F348" s="2" t="s">
        <v>22</v>
      </c>
      <c r="G348" s="2">
        <v>50</v>
      </c>
      <c r="H348" s="2">
        <v>1.19</v>
      </c>
      <c r="I348" s="2">
        <v>9.39</v>
      </c>
      <c r="J348" s="2">
        <v>61</v>
      </c>
      <c r="K348" s="2">
        <v>51</v>
      </c>
      <c r="L348" s="6" t="s">
        <v>49</v>
      </c>
    </row>
    <row r="349" spans="1:12" ht="16">
      <c r="A349" s="2">
        <v>348</v>
      </c>
      <c r="B349" s="2" t="s">
        <v>7</v>
      </c>
      <c r="C349" s="2">
        <v>0</v>
      </c>
      <c r="D349" s="2" t="s">
        <v>16</v>
      </c>
      <c r="E349" s="2" t="s">
        <v>17</v>
      </c>
      <c r="F349" s="2" t="s">
        <v>13</v>
      </c>
      <c r="G349" s="2">
        <v>55</v>
      </c>
      <c r="H349" s="2">
        <v>1.89</v>
      </c>
      <c r="I349" s="2">
        <v>5.69</v>
      </c>
      <c r="J349" s="2">
        <v>59</v>
      </c>
      <c r="K349" s="2">
        <v>59</v>
      </c>
      <c r="L349" s="6" t="s">
        <v>48</v>
      </c>
    </row>
    <row r="350" spans="1:12" ht="16">
      <c r="A350" s="2">
        <v>349</v>
      </c>
      <c r="B350" s="2" t="s">
        <v>18</v>
      </c>
      <c r="C350" s="2">
        <v>1</v>
      </c>
      <c r="D350" s="2" t="s">
        <v>26</v>
      </c>
      <c r="E350" s="2" t="s">
        <v>32</v>
      </c>
      <c r="F350" s="2" t="s">
        <v>10</v>
      </c>
      <c r="G350" s="2">
        <v>64</v>
      </c>
      <c r="H350" s="2">
        <v>0.04</v>
      </c>
      <c r="I350" s="2">
        <v>7.38</v>
      </c>
      <c r="J350" s="2">
        <v>41</v>
      </c>
      <c r="K350" s="2">
        <v>73</v>
      </c>
      <c r="L350" s="6" t="s">
        <v>48</v>
      </c>
    </row>
    <row r="351" spans="1:12" ht="16">
      <c r="A351" s="2">
        <v>350</v>
      </c>
      <c r="B351" s="2" t="s">
        <v>7</v>
      </c>
      <c r="C351" s="2">
        <v>0</v>
      </c>
      <c r="D351" s="2" t="s">
        <v>16</v>
      </c>
      <c r="E351" s="2" t="s">
        <v>9</v>
      </c>
      <c r="F351" s="2" t="s">
        <v>13</v>
      </c>
      <c r="G351" s="2">
        <v>48</v>
      </c>
      <c r="H351" s="2">
        <v>1.5</v>
      </c>
      <c r="I351" s="2">
        <v>10.53</v>
      </c>
      <c r="J351" s="2">
        <v>56</v>
      </c>
      <c r="K351" s="2">
        <v>63</v>
      </c>
      <c r="L351" s="6" t="s">
        <v>49</v>
      </c>
    </row>
    <row r="352" spans="1:12" ht="16">
      <c r="A352" s="2">
        <v>351</v>
      </c>
      <c r="B352" s="2" t="s">
        <v>7</v>
      </c>
      <c r="C352" s="2">
        <v>0</v>
      </c>
      <c r="D352" s="2" t="s">
        <v>26</v>
      </c>
      <c r="E352" s="2" t="s">
        <v>27</v>
      </c>
      <c r="F352" s="2" t="s">
        <v>13</v>
      </c>
      <c r="G352" s="2">
        <v>46</v>
      </c>
      <c r="H352" s="2">
        <v>1.04</v>
      </c>
      <c r="I352" s="2">
        <v>9.2899999999999991</v>
      </c>
      <c r="J352" s="2">
        <v>57</v>
      </c>
      <c r="K352" s="2">
        <v>76</v>
      </c>
      <c r="L352" s="6" t="s">
        <v>49</v>
      </c>
    </row>
    <row r="353" spans="1:12" ht="16">
      <c r="A353" s="2">
        <v>352</v>
      </c>
      <c r="B353" s="2" t="s">
        <v>18</v>
      </c>
      <c r="C353" s="2">
        <v>1</v>
      </c>
      <c r="D353" s="2" t="s">
        <v>14</v>
      </c>
      <c r="E353" s="2" t="s">
        <v>40</v>
      </c>
      <c r="F353" s="2" t="s">
        <v>13</v>
      </c>
      <c r="G353" s="2">
        <v>35</v>
      </c>
      <c r="H353" s="2">
        <v>0.99</v>
      </c>
      <c r="I353" s="2">
        <v>8.31</v>
      </c>
      <c r="J353" s="2">
        <v>47</v>
      </c>
      <c r="K353" s="2">
        <v>52</v>
      </c>
      <c r="L353" s="6" t="s">
        <v>49</v>
      </c>
    </row>
    <row r="354" spans="1:12" ht="16">
      <c r="A354" s="2">
        <v>353</v>
      </c>
      <c r="B354" s="2" t="s">
        <v>18</v>
      </c>
      <c r="C354" s="2">
        <v>1</v>
      </c>
      <c r="D354" s="2" t="s">
        <v>16</v>
      </c>
      <c r="E354" s="2" t="s">
        <v>32</v>
      </c>
      <c r="F354" s="2" t="s">
        <v>13</v>
      </c>
      <c r="G354" s="2">
        <v>49</v>
      </c>
      <c r="H354" s="2">
        <v>0.3</v>
      </c>
      <c r="I354" s="2">
        <v>10.220000000000001</v>
      </c>
      <c r="J354" s="2">
        <v>42</v>
      </c>
      <c r="K354" s="2">
        <v>61</v>
      </c>
      <c r="L354" s="6" t="s">
        <v>49</v>
      </c>
    </row>
    <row r="355" spans="1:12" ht="16">
      <c r="A355" s="2">
        <v>354</v>
      </c>
      <c r="B355" s="2" t="s">
        <v>18</v>
      </c>
      <c r="C355" s="2">
        <v>1</v>
      </c>
      <c r="D355" s="2" t="s">
        <v>16</v>
      </c>
      <c r="E355" s="2" t="s">
        <v>24</v>
      </c>
      <c r="F355" s="2" t="s">
        <v>25</v>
      </c>
      <c r="G355" s="2">
        <v>52</v>
      </c>
      <c r="H355" s="2">
        <v>0.59</v>
      </c>
      <c r="I355" s="2">
        <v>8.07</v>
      </c>
      <c r="J355" s="2">
        <v>57</v>
      </c>
      <c r="K355" s="2">
        <v>63</v>
      </c>
      <c r="L355" s="6" t="s">
        <v>51</v>
      </c>
    </row>
    <row r="356" spans="1:12" ht="16">
      <c r="A356" s="2">
        <v>355</v>
      </c>
      <c r="B356" s="2" t="s">
        <v>18</v>
      </c>
      <c r="C356" s="2">
        <v>1</v>
      </c>
      <c r="D356" s="2" t="s">
        <v>16</v>
      </c>
      <c r="E356" s="2" t="s">
        <v>9</v>
      </c>
      <c r="F356" s="2" t="s">
        <v>13</v>
      </c>
      <c r="G356" s="2">
        <v>48</v>
      </c>
      <c r="H356" s="2">
        <v>0.9</v>
      </c>
      <c r="I356" s="2">
        <v>6.5</v>
      </c>
      <c r="J356" s="2">
        <v>54</v>
      </c>
      <c r="K356" s="2">
        <v>67</v>
      </c>
      <c r="L356" s="6" t="s">
        <v>51</v>
      </c>
    </row>
    <row r="357" spans="1:12" ht="16">
      <c r="A357" s="2">
        <v>356</v>
      </c>
      <c r="B357" s="2" t="s">
        <v>7</v>
      </c>
      <c r="C357" s="2">
        <v>0</v>
      </c>
      <c r="D357" s="2" t="s">
        <v>16</v>
      </c>
      <c r="E357" s="2" t="s">
        <v>9</v>
      </c>
      <c r="F357" s="2" t="s">
        <v>13</v>
      </c>
      <c r="G357" s="2">
        <v>48</v>
      </c>
      <c r="H357" s="2">
        <v>1.0900000000000001</v>
      </c>
      <c r="I357" s="2">
        <v>6.81</v>
      </c>
      <c r="J357" s="2">
        <v>52</v>
      </c>
      <c r="K357" s="2">
        <v>69</v>
      </c>
      <c r="L357" s="6" t="s">
        <v>48</v>
      </c>
    </row>
    <row r="358" spans="1:12" ht="16">
      <c r="A358" s="2">
        <v>357</v>
      </c>
      <c r="B358" s="2" t="s">
        <v>18</v>
      </c>
      <c r="C358" s="2">
        <v>1</v>
      </c>
      <c r="D358" s="2" t="s">
        <v>11</v>
      </c>
      <c r="E358" s="2" t="s">
        <v>24</v>
      </c>
      <c r="F358" s="2" t="s">
        <v>25</v>
      </c>
      <c r="G358" s="2">
        <v>45</v>
      </c>
      <c r="H358" s="2">
        <v>0.66</v>
      </c>
      <c r="I358" s="2">
        <v>7.33</v>
      </c>
      <c r="J358" s="2">
        <v>44</v>
      </c>
      <c r="K358" s="2">
        <v>54</v>
      </c>
      <c r="L358" s="6" t="s">
        <v>49</v>
      </c>
    </row>
    <row r="359" spans="1:12" ht="16">
      <c r="A359" s="2">
        <v>358</v>
      </c>
      <c r="B359" s="2" t="s">
        <v>18</v>
      </c>
      <c r="C359" s="2">
        <v>1</v>
      </c>
      <c r="D359" s="2" t="s">
        <v>16</v>
      </c>
      <c r="E359" s="2" t="s">
        <v>19</v>
      </c>
      <c r="F359" s="2" t="s">
        <v>13</v>
      </c>
      <c r="G359" s="2">
        <v>32</v>
      </c>
      <c r="H359" s="2">
        <v>1.48</v>
      </c>
      <c r="I359" s="2">
        <v>6.48</v>
      </c>
      <c r="J359" s="2">
        <v>46</v>
      </c>
      <c r="K359" s="2">
        <v>61</v>
      </c>
      <c r="L359" s="6" t="s">
        <v>49</v>
      </c>
    </row>
    <row r="360" spans="1:12" ht="16">
      <c r="A360" s="2">
        <v>359</v>
      </c>
      <c r="B360" s="2" t="s">
        <v>7</v>
      </c>
      <c r="C360" s="2">
        <v>0</v>
      </c>
      <c r="D360" s="2" t="s">
        <v>8</v>
      </c>
      <c r="E360" s="2" t="s">
        <v>39</v>
      </c>
      <c r="F360" s="2" t="s">
        <v>13</v>
      </c>
      <c r="G360" s="2">
        <v>62</v>
      </c>
      <c r="H360" s="2">
        <v>1.25</v>
      </c>
      <c r="I360" s="2">
        <v>8.7100000000000009</v>
      </c>
      <c r="J360" s="2">
        <v>55</v>
      </c>
      <c r="K360" s="2">
        <v>57</v>
      </c>
      <c r="L360" s="6" t="s">
        <v>48</v>
      </c>
    </row>
    <row r="361" spans="1:12" ht="16">
      <c r="A361" s="2">
        <v>360</v>
      </c>
      <c r="B361" s="2" t="s">
        <v>7</v>
      </c>
      <c r="C361" s="2">
        <v>0</v>
      </c>
      <c r="D361" s="2" t="s">
        <v>16</v>
      </c>
      <c r="E361" s="2" t="s">
        <v>23</v>
      </c>
      <c r="F361" s="2" t="s">
        <v>13</v>
      </c>
      <c r="G361" s="2">
        <v>58</v>
      </c>
      <c r="H361" s="2">
        <v>1.1399999999999999</v>
      </c>
      <c r="I361" s="2">
        <v>7.83</v>
      </c>
      <c r="J361" s="2">
        <v>58</v>
      </c>
      <c r="K361" s="2">
        <v>69</v>
      </c>
      <c r="L361" s="6" t="s">
        <v>50</v>
      </c>
    </row>
    <row r="362" spans="1:12" ht="16">
      <c r="A362" s="2">
        <v>361</v>
      </c>
      <c r="B362" s="2" t="s">
        <v>18</v>
      </c>
      <c r="C362" s="2">
        <v>1</v>
      </c>
      <c r="D362" s="2" t="s">
        <v>16</v>
      </c>
      <c r="E362" s="2" t="s">
        <v>23</v>
      </c>
      <c r="F362" s="2" t="s">
        <v>13</v>
      </c>
      <c r="G362" s="2">
        <v>58</v>
      </c>
      <c r="H362" s="2">
        <v>0.27</v>
      </c>
      <c r="I362" s="2">
        <v>7.87</v>
      </c>
      <c r="J362" s="2">
        <v>60</v>
      </c>
      <c r="K362" s="2">
        <v>74</v>
      </c>
      <c r="L362" s="6" t="s">
        <v>48</v>
      </c>
    </row>
    <row r="363" spans="1:12" ht="16">
      <c r="A363" s="2">
        <v>362</v>
      </c>
      <c r="B363" s="2" t="s">
        <v>7</v>
      </c>
      <c r="C363" s="2">
        <v>0</v>
      </c>
      <c r="D363" s="2" t="s">
        <v>8</v>
      </c>
      <c r="E363" s="2" t="s">
        <v>9</v>
      </c>
      <c r="F363" s="2" t="s">
        <v>10</v>
      </c>
      <c r="G363" s="2">
        <v>57</v>
      </c>
      <c r="H363" s="2">
        <v>1.34</v>
      </c>
      <c r="I363" s="2">
        <v>7.81</v>
      </c>
      <c r="J363" s="2">
        <v>74</v>
      </c>
      <c r="K363" s="2">
        <v>52</v>
      </c>
      <c r="L363" s="6" t="s">
        <v>48</v>
      </c>
    </row>
    <row r="364" spans="1:12" ht="16">
      <c r="A364" s="2">
        <v>363</v>
      </c>
      <c r="B364" s="2" t="s">
        <v>18</v>
      </c>
      <c r="C364" s="2">
        <v>1</v>
      </c>
      <c r="D364" s="2" t="s">
        <v>14</v>
      </c>
      <c r="E364" s="2" t="s">
        <v>34</v>
      </c>
      <c r="F364" s="2" t="s">
        <v>13</v>
      </c>
      <c r="G364" s="2">
        <v>36</v>
      </c>
      <c r="H364" s="2">
        <v>0.34</v>
      </c>
      <c r="I364" s="2">
        <v>6.36</v>
      </c>
      <c r="J364" s="2">
        <v>64</v>
      </c>
      <c r="K364" s="2">
        <v>66</v>
      </c>
      <c r="L364" s="6" t="s">
        <v>51</v>
      </c>
    </row>
    <row r="365" spans="1:12" ht="16">
      <c r="A365" s="2">
        <v>364</v>
      </c>
      <c r="B365" s="2" t="s">
        <v>18</v>
      </c>
      <c r="C365" s="2">
        <v>1</v>
      </c>
      <c r="D365" s="2" t="s">
        <v>28</v>
      </c>
      <c r="E365" s="2" t="s">
        <v>27</v>
      </c>
      <c r="F365" s="2" t="s">
        <v>13</v>
      </c>
      <c r="G365" s="2">
        <v>53</v>
      </c>
      <c r="H365" s="2">
        <v>0.67</v>
      </c>
      <c r="I365" s="2">
        <v>5.13</v>
      </c>
      <c r="J365" s="2">
        <v>45</v>
      </c>
      <c r="K365" s="2">
        <v>63</v>
      </c>
      <c r="L365" s="6" t="s">
        <v>51</v>
      </c>
    </row>
    <row r="366" spans="1:12" ht="16">
      <c r="A366" s="2">
        <v>365</v>
      </c>
      <c r="B366" s="2" t="s">
        <v>18</v>
      </c>
      <c r="C366" s="2">
        <v>1</v>
      </c>
      <c r="D366" s="2" t="s">
        <v>16</v>
      </c>
      <c r="E366" s="2" t="s">
        <v>17</v>
      </c>
      <c r="F366" s="2" t="s">
        <v>13</v>
      </c>
      <c r="G366" s="2">
        <v>55</v>
      </c>
      <c r="H366" s="2">
        <v>-0.05</v>
      </c>
      <c r="I366" s="2">
        <v>9.6999999999999993</v>
      </c>
      <c r="J366" s="2">
        <v>45</v>
      </c>
      <c r="K366" s="2">
        <v>60</v>
      </c>
      <c r="L366" s="6" t="s">
        <v>49</v>
      </c>
    </row>
    <row r="367" spans="1:12" ht="16">
      <c r="A367" s="2">
        <v>366</v>
      </c>
      <c r="B367" s="2" t="s">
        <v>7</v>
      </c>
      <c r="C367" s="2">
        <v>0</v>
      </c>
      <c r="D367" s="2" t="s">
        <v>16</v>
      </c>
      <c r="E367" s="2" t="s">
        <v>24</v>
      </c>
      <c r="F367" s="2" t="s">
        <v>25</v>
      </c>
      <c r="G367" s="2">
        <v>52</v>
      </c>
      <c r="H367" s="2">
        <v>1.2</v>
      </c>
      <c r="I367" s="2">
        <v>8.65</v>
      </c>
      <c r="J367" s="2">
        <v>65</v>
      </c>
      <c r="K367" s="2">
        <v>51</v>
      </c>
      <c r="L367" s="6" t="s">
        <v>48</v>
      </c>
    </row>
    <row r="368" spans="1:12" ht="16">
      <c r="A368" s="2">
        <v>367</v>
      </c>
      <c r="B368" s="2" t="s">
        <v>18</v>
      </c>
      <c r="C368" s="2">
        <v>1</v>
      </c>
      <c r="D368" s="2" t="s">
        <v>28</v>
      </c>
      <c r="E368" s="2" t="s">
        <v>27</v>
      </c>
      <c r="F368" s="2" t="s">
        <v>13</v>
      </c>
      <c r="G368" s="2">
        <v>53</v>
      </c>
      <c r="H368" s="2">
        <v>1.21</v>
      </c>
      <c r="I368" s="2">
        <v>7.46</v>
      </c>
      <c r="J368" s="2">
        <v>33</v>
      </c>
      <c r="K368" s="2">
        <v>54</v>
      </c>
      <c r="L368" s="6" t="s">
        <v>48</v>
      </c>
    </row>
    <row r="369" spans="1:12" ht="16">
      <c r="A369" s="2">
        <v>368</v>
      </c>
      <c r="B369" s="2" t="s">
        <v>7</v>
      </c>
      <c r="C369" s="2">
        <v>0</v>
      </c>
      <c r="D369" s="2" t="s">
        <v>16</v>
      </c>
      <c r="E369" s="2" t="s">
        <v>32</v>
      </c>
      <c r="F369" s="2" t="s">
        <v>13</v>
      </c>
      <c r="G369" s="2">
        <v>49</v>
      </c>
      <c r="H369" s="2">
        <v>1.82</v>
      </c>
      <c r="I369" s="2">
        <v>8.32</v>
      </c>
      <c r="J369" s="2">
        <v>42</v>
      </c>
      <c r="K369" s="2">
        <v>52</v>
      </c>
      <c r="L369" s="6" t="s">
        <v>51</v>
      </c>
    </row>
    <row r="370" spans="1:12" ht="16">
      <c r="A370" s="2">
        <v>369</v>
      </c>
      <c r="B370" s="2" t="s">
        <v>18</v>
      </c>
      <c r="C370" s="2">
        <v>1</v>
      </c>
      <c r="D370" s="2" t="s">
        <v>28</v>
      </c>
      <c r="E370" s="2" t="s">
        <v>27</v>
      </c>
      <c r="F370" s="2" t="s">
        <v>13</v>
      </c>
      <c r="G370" s="2">
        <v>53</v>
      </c>
      <c r="H370" s="2">
        <v>0.37</v>
      </c>
      <c r="I370" s="2">
        <v>5.42</v>
      </c>
      <c r="J370" s="2">
        <v>37</v>
      </c>
      <c r="K370" s="2">
        <v>75</v>
      </c>
      <c r="L370" s="6" t="s">
        <v>50</v>
      </c>
    </row>
    <row r="371" spans="1:12" ht="16">
      <c r="A371" s="2">
        <v>370</v>
      </c>
      <c r="B371" s="2" t="s">
        <v>18</v>
      </c>
      <c r="C371" s="2">
        <v>1</v>
      </c>
      <c r="D371" s="2" t="s">
        <v>16</v>
      </c>
      <c r="E371" s="2" t="s">
        <v>32</v>
      </c>
      <c r="F371" s="2" t="s">
        <v>13</v>
      </c>
      <c r="G371" s="2">
        <v>49</v>
      </c>
      <c r="H371" s="2">
        <v>0.82</v>
      </c>
      <c r="I371" s="2">
        <v>7.67</v>
      </c>
      <c r="J371" s="2">
        <v>49</v>
      </c>
      <c r="K371" s="2">
        <v>64</v>
      </c>
      <c r="L371" s="6" t="s">
        <v>48</v>
      </c>
    </row>
    <row r="372" spans="1:12" ht="16">
      <c r="A372" s="2">
        <v>371</v>
      </c>
      <c r="B372" s="2" t="s">
        <v>18</v>
      </c>
      <c r="C372" s="2">
        <v>1</v>
      </c>
      <c r="D372" s="2" t="s">
        <v>26</v>
      </c>
      <c r="E372" s="2" t="s">
        <v>9</v>
      </c>
      <c r="F372" s="2" t="s">
        <v>10</v>
      </c>
      <c r="G372" s="2">
        <v>47</v>
      </c>
      <c r="H372" s="2">
        <v>1.08</v>
      </c>
      <c r="I372" s="2">
        <v>11.32</v>
      </c>
      <c r="J372" s="2">
        <v>47</v>
      </c>
      <c r="K372" s="2">
        <v>65</v>
      </c>
      <c r="L372" s="6" t="s">
        <v>48</v>
      </c>
    </row>
    <row r="373" spans="1:12" ht="16">
      <c r="A373" s="2">
        <v>372</v>
      </c>
      <c r="B373" s="2" t="s">
        <v>7</v>
      </c>
      <c r="C373" s="2">
        <v>0</v>
      </c>
      <c r="D373" s="2" t="s">
        <v>28</v>
      </c>
      <c r="E373" s="2" t="s">
        <v>19</v>
      </c>
      <c r="F373" s="2" t="s">
        <v>22</v>
      </c>
      <c r="G373" s="2">
        <v>68</v>
      </c>
      <c r="H373" s="2">
        <v>1.1100000000000001</v>
      </c>
      <c r="I373" s="2">
        <v>10.94</v>
      </c>
      <c r="J373" s="2">
        <v>37</v>
      </c>
      <c r="K373" s="2">
        <v>63</v>
      </c>
      <c r="L373" s="6" t="s">
        <v>49</v>
      </c>
    </row>
    <row r="374" spans="1:12" ht="16">
      <c r="A374" s="2">
        <v>373</v>
      </c>
      <c r="B374" s="2" t="s">
        <v>18</v>
      </c>
      <c r="C374" s="2">
        <v>1</v>
      </c>
      <c r="D374" s="2" t="s">
        <v>11</v>
      </c>
      <c r="E374" s="2" t="s">
        <v>12</v>
      </c>
      <c r="F374" s="2" t="s">
        <v>13</v>
      </c>
      <c r="G374" s="2">
        <v>51</v>
      </c>
      <c r="H374" s="2">
        <v>1.01</v>
      </c>
      <c r="I374" s="2">
        <v>6.66</v>
      </c>
      <c r="J374" s="2">
        <v>35</v>
      </c>
      <c r="K374" s="2">
        <v>51</v>
      </c>
      <c r="L374" s="6" t="s">
        <v>49</v>
      </c>
    </row>
    <row r="375" spans="1:12" ht="16">
      <c r="A375" s="2">
        <v>374</v>
      </c>
      <c r="B375" s="2" t="s">
        <v>7</v>
      </c>
      <c r="C375" s="2">
        <v>0</v>
      </c>
      <c r="D375" s="2" t="s">
        <v>16</v>
      </c>
      <c r="E375" s="2" t="s">
        <v>12</v>
      </c>
      <c r="F375" s="2" t="s">
        <v>10</v>
      </c>
      <c r="G375" s="2">
        <v>30</v>
      </c>
      <c r="H375" s="2">
        <v>1.22</v>
      </c>
      <c r="I375" s="2">
        <v>6.14</v>
      </c>
      <c r="J375" s="2">
        <v>70</v>
      </c>
      <c r="K375" s="2">
        <v>63</v>
      </c>
      <c r="L375" s="6" t="s">
        <v>49</v>
      </c>
    </row>
    <row r="376" spans="1:12" ht="16">
      <c r="A376" s="2">
        <v>375</v>
      </c>
      <c r="B376" s="2" t="s">
        <v>18</v>
      </c>
      <c r="C376" s="2">
        <v>1</v>
      </c>
      <c r="D376" s="2" t="s">
        <v>16</v>
      </c>
      <c r="E376" s="2" t="s">
        <v>32</v>
      </c>
      <c r="F376" s="2" t="s">
        <v>25</v>
      </c>
      <c r="G376" s="2">
        <v>39</v>
      </c>
      <c r="H376" s="2">
        <v>0.86</v>
      </c>
      <c r="I376" s="2">
        <v>7.33</v>
      </c>
      <c r="J376" s="2">
        <v>56</v>
      </c>
      <c r="K376" s="2">
        <v>60</v>
      </c>
      <c r="L376" s="6" t="s">
        <v>49</v>
      </c>
    </row>
    <row r="377" spans="1:12" ht="16">
      <c r="A377" s="2">
        <v>376</v>
      </c>
      <c r="B377" s="2" t="s">
        <v>7</v>
      </c>
      <c r="C377" s="2">
        <v>0</v>
      </c>
      <c r="D377" s="2" t="s">
        <v>16</v>
      </c>
      <c r="E377" s="2" t="s">
        <v>32</v>
      </c>
      <c r="F377" s="2" t="s">
        <v>22</v>
      </c>
      <c r="G377" s="2">
        <v>38</v>
      </c>
      <c r="H377" s="2">
        <v>1.45</v>
      </c>
      <c r="I377" s="2">
        <v>7.12</v>
      </c>
      <c r="J377" s="2">
        <v>62</v>
      </c>
      <c r="K377" s="2">
        <v>45</v>
      </c>
      <c r="L377" s="6" t="s">
        <v>49</v>
      </c>
    </row>
    <row r="378" spans="1:12" ht="16">
      <c r="A378" s="2">
        <v>377</v>
      </c>
      <c r="B378" s="2" t="s">
        <v>7</v>
      </c>
      <c r="C378" s="2">
        <v>0</v>
      </c>
      <c r="D378" s="2" t="s">
        <v>16</v>
      </c>
      <c r="E378" s="2" t="s">
        <v>32</v>
      </c>
      <c r="F378" s="2" t="s">
        <v>13</v>
      </c>
      <c r="G378" s="2">
        <v>49</v>
      </c>
      <c r="H378" s="2">
        <v>1.05</v>
      </c>
      <c r="I378" s="2">
        <v>6.66</v>
      </c>
      <c r="J378" s="2">
        <v>53</v>
      </c>
      <c r="K378" s="2">
        <v>64</v>
      </c>
      <c r="L378" s="6" t="s">
        <v>48</v>
      </c>
    </row>
    <row r="379" spans="1:12" ht="16">
      <c r="A379" s="2">
        <v>378</v>
      </c>
      <c r="B379" s="2" t="s">
        <v>18</v>
      </c>
      <c r="C379" s="2">
        <v>1</v>
      </c>
      <c r="D379" s="2" t="s">
        <v>16</v>
      </c>
      <c r="E379" s="2" t="s">
        <v>32</v>
      </c>
      <c r="F379" s="2" t="s">
        <v>13</v>
      </c>
      <c r="G379" s="2">
        <v>49</v>
      </c>
      <c r="H379" s="2">
        <v>0.69</v>
      </c>
      <c r="I379" s="2">
        <v>7.73</v>
      </c>
      <c r="J379" s="2">
        <v>50</v>
      </c>
      <c r="K379" s="2">
        <v>61</v>
      </c>
      <c r="L379" s="6" t="s">
        <v>49</v>
      </c>
    </row>
    <row r="380" spans="1:12" ht="16">
      <c r="A380" s="2">
        <v>379</v>
      </c>
      <c r="B380" s="2" t="s">
        <v>7</v>
      </c>
      <c r="C380" s="2">
        <v>0</v>
      </c>
      <c r="D380" s="2" t="s">
        <v>16</v>
      </c>
      <c r="E380" s="2" t="s">
        <v>12</v>
      </c>
      <c r="F380" s="2" t="s">
        <v>22</v>
      </c>
      <c r="G380" s="2">
        <v>50</v>
      </c>
      <c r="H380" s="2">
        <v>1.07</v>
      </c>
      <c r="I380" s="2">
        <v>7.82</v>
      </c>
      <c r="J380" s="2">
        <v>57</v>
      </c>
      <c r="K380" s="2">
        <v>53</v>
      </c>
      <c r="L380" s="6" t="s">
        <v>49</v>
      </c>
    </row>
    <row r="381" spans="1:12" ht="16">
      <c r="A381" s="2">
        <v>380</v>
      </c>
      <c r="B381" s="2" t="s">
        <v>18</v>
      </c>
      <c r="C381" s="2">
        <v>1</v>
      </c>
      <c r="D381" s="2" t="s">
        <v>16</v>
      </c>
      <c r="E381" s="2" t="s">
        <v>24</v>
      </c>
      <c r="F381" s="2" t="s">
        <v>22</v>
      </c>
      <c r="G381" s="2">
        <v>43</v>
      </c>
      <c r="H381" s="2">
        <v>0.42</v>
      </c>
      <c r="I381" s="2">
        <v>9</v>
      </c>
      <c r="J381" s="2">
        <v>51</v>
      </c>
      <c r="K381" s="2">
        <v>61</v>
      </c>
      <c r="L381" s="6" t="s">
        <v>50</v>
      </c>
    </row>
    <row r="382" spans="1:12" ht="16">
      <c r="A382" s="2">
        <v>381</v>
      </c>
      <c r="B382" s="2" t="s">
        <v>18</v>
      </c>
      <c r="C382" s="2">
        <v>1</v>
      </c>
      <c r="D382" s="2" t="s">
        <v>11</v>
      </c>
      <c r="E382" s="2" t="s">
        <v>24</v>
      </c>
      <c r="F382" s="2" t="s">
        <v>25</v>
      </c>
      <c r="G382" s="2">
        <v>45</v>
      </c>
      <c r="H382" s="2">
        <v>1.39</v>
      </c>
      <c r="I382" s="2">
        <v>9.43</v>
      </c>
      <c r="J382" s="2">
        <v>36</v>
      </c>
      <c r="K382" s="2">
        <v>64</v>
      </c>
      <c r="L382" s="6" t="s">
        <v>49</v>
      </c>
    </row>
    <row r="383" spans="1:12" ht="16">
      <c r="A383" s="2">
        <v>382</v>
      </c>
      <c r="B383" s="2" t="s">
        <v>18</v>
      </c>
      <c r="C383" s="2">
        <v>1</v>
      </c>
      <c r="D383" s="2" t="s">
        <v>16</v>
      </c>
      <c r="E383" s="2" t="s">
        <v>24</v>
      </c>
      <c r="F383" s="2" t="s">
        <v>25</v>
      </c>
      <c r="G383" s="2">
        <v>52</v>
      </c>
      <c r="H383" s="2">
        <v>0.55000000000000004</v>
      </c>
      <c r="I383" s="2">
        <v>10.11</v>
      </c>
      <c r="J383" s="2">
        <v>62</v>
      </c>
      <c r="K383" s="2">
        <v>78</v>
      </c>
      <c r="L383" s="6" t="s">
        <v>48</v>
      </c>
    </row>
    <row r="384" spans="1:12" ht="16">
      <c r="A384" s="2">
        <v>383</v>
      </c>
      <c r="B384" s="2" t="s">
        <v>7</v>
      </c>
      <c r="C384" s="2">
        <v>0</v>
      </c>
      <c r="D384" s="2" t="s">
        <v>16</v>
      </c>
      <c r="E384" s="2" t="s">
        <v>32</v>
      </c>
      <c r="F384" s="2" t="s">
        <v>10</v>
      </c>
      <c r="G384" s="2">
        <v>69</v>
      </c>
      <c r="H384" s="2">
        <v>0.89</v>
      </c>
      <c r="I384" s="2">
        <v>10.119999999999999</v>
      </c>
      <c r="J384" s="2">
        <v>56</v>
      </c>
      <c r="K384" s="2">
        <v>46</v>
      </c>
      <c r="L384" s="6" t="s">
        <v>51</v>
      </c>
    </row>
    <row r="385" spans="1:12" ht="16">
      <c r="A385" s="2">
        <v>384</v>
      </c>
      <c r="B385" s="2" t="s">
        <v>7</v>
      </c>
      <c r="C385" s="2">
        <v>0</v>
      </c>
      <c r="D385" s="2" t="s">
        <v>26</v>
      </c>
      <c r="E385" s="2" t="s">
        <v>32</v>
      </c>
      <c r="F385" s="2" t="s">
        <v>10</v>
      </c>
      <c r="G385" s="2">
        <v>64</v>
      </c>
      <c r="H385" s="2">
        <v>1.66</v>
      </c>
      <c r="I385" s="2">
        <v>7.74</v>
      </c>
      <c r="J385" s="2">
        <v>44</v>
      </c>
      <c r="K385" s="2">
        <v>56</v>
      </c>
      <c r="L385" s="6" t="s">
        <v>48</v>
      </c>
    </row>
    <row r="386" spans="1:12" ht="16">
      <c r="A386" s="2">
        <v>385</v>
      </c>
      <c r="B386" s="2" t="s">
        <v>18</v>
      </c>
      <c r="C386" s="2">
        <v>1</v>
      </c>
      <c r="D386" s="2" t="s">
        <v>16</v>
      </c>
      <c r="E386" s="2" t="s">
        <v>24</v>
      </c>
      <c r="F386" s="2" t="s">
        <v>22</v>
      </c>
      <c r="G386" s="2">
        <v>43</v>
      </c>
      <c r="H386" s="2">
        <v>0.36</v>
      </c>
      <c r="I386" s="2">
        <v>9.1999999999999993</v>
      </c>
      <c r="J386" s="2">
        <v>45</v>
      </c>
      <c r="K386" s="2">
        <v>54</v>
      </c>
      <c r="L386" s="6" t="s">
        <v>48</v>
      </c>
    </row>
    <row r="387" spans="1:12" ht="16">
      <c r="A387" s="2">
        <v>386</v>
      </c>
      <c r="B387" s="2" t="s">
        <v>18</v>
      </c>
      <c r="C387" s="2">
        <v>1</v>
      </c>
      <c r="D387" s="2" t="s">
        <v>16</v>
      </c>
      <c r="E387" s="2" t="s">
        <v>21</v>
      </c>
      <c r="F387" s="2" t="s">
        <v>13</v>
      </c>
      <c r="G387" s="2">
        <v>56</v>
      </c>
      <c r="H387" s="2">
        <v>0.92</v>
      </c>
      <c r="I387" s="2">
        <v>10.5</v>
      </c>
      <c r="J387" s="2">
        <v>41</v>
      </c>
      <c r="K387" s="2">
        <v>75</v>
      </c>
      <c r="L387" s="6" t="s">
        <v>48</v>
      </c>
    </row>
    <row r="388" spans="1:12" ht="16">
      <c r="A388" s="2">
        <v>387</v>
      </c>
      <c r="B388" s="2" t="s">
        <v>7</v>
      </c>
      <c r="C388" s="2">
        <v>0</v>
      </c>
      <c r="D388" s="2" t="s">
        <v>11</v>
      </c>
      <c r="E388" s="2" t="s">
        <v>24</v>
      </c>
      <c r="F388" s="2" t="s">
        <v>25</v>
      </c>
      <c r="G388" s="2">
        <v>45</v>
      </c>
      <c r="H388" s="2">
        <v>2.46</v>
      </c>
      <c r="I388" s="2">
        <v>4.0199999999999996</v>
      </c>
      <c r="J388" s="2">
        <v>49</v>
      </c>
      <c r="K388" s="2">
        <v>51</v>
      </c>
      <c r="L388" s="6" t="s">
        <v>49</v>
      </c>
    </row>
    <row r="389" spans="1:12" ht="16">
      <c r="A389" s="2">
        <v>388</v>
      </c>
      <c r="B389" s="2" t="s">
        <v>18</v>
      </c>
      <c r="C389" s="2">
        <v>1</v>
      </c>
      <c r="D389" s="2" t="s">
        <v>16</v>
      </c>
      <c r="E389" s="2" t="s">
        <v>17</v>
      </c>
      <c r="F389" s="2" t="s">
        <v>13</v>
      </c>
      <c r="G389" s="2">
        <v>55</v>
      </c>
      <c r="H389" s="2">
        <v>0.48</v>
      </c>
      <c r="I389" s="2">
        <v>6.44</v>
      </c>
      <c r="J389" s="2">
        <v>50</v>
      </c>
      <c r="K389" s="2">
        <v>70</v>
      </c>
      <c r="L389" s="6" t="s">
        <v>48</v>
      </c>
    </row>
    <row r="390" spans="1:12" ht="16">
      <c r="A390" s="2">
        <v>389</v>
      </c>
      <c r="B390" s="2" t="s">
        <v>7</v>
      </c>
      <c r="C390" s="2">
        <v>0</v>
      </c>
      <c r="D390" s="2" t="s">
        <v>16</v>
      </c>
      <c r="E390" s="2" t="s">
        <v>17</v>
      </c>
      <c r="F390" s="2" t="s">
        <v>13</v>
      </c>
      <c r="G390" s="2">
        <v>55</v>
      </c>
      <c r="H390" s="2">
        <v>1.41</v>
      </c>
      <c r="I390" s="2">
        <v>9.39</v>
      </c>
      <c r="J390" s="2">
        <v>53</v>
      </c>
      <c r="K390" s="2">
        <v>64</v>
      </c>
      <c r="L390" s="6" t="s">
        <v>48</v>
      </c>
    </row>
    <row r="391" spans="1:12" ht="16">
      <c r="A391" s="2">
        <v>390</v>
      </c>
      <c r="B391" s="2" t="s">
        <v>18</v>
      </c>
      <c r="C391" s="2">
        <v>1</v>
      </c>
      <c r="D391" s="2" t="s">
        <v>16</v>
      </c>
      <c r="E391" s="2" t="s">
        <v>32</v>
      </c>
      <c r="F391" s="2" t="s">
        <v>25</v>
      </c>
      <c r="G391" s="2">
        <v>39</v>
      </c>
      <c r="H391" s="2">
        <v>1.33</v>
      </c>
      <c r="I391" s="2">
        <v>5.43</v>
      </c>
      <c r="J391" s="2">
        <v>53</v>
      </c>
      <c r="K391" s="2">
        <v>71</v>
      </c>
      <c r="L391" s="6" t="s">
        <v>48</v>
      </c>
    </row>
    <row r="392" spans="1:12" ht="16">
      <c r="A392" s="2">
        <v>391</v>
      </c>
      <c r="B392" s="2" t="s">
        <v>7</v>
      </c>
      <c r="C392" s="2">
        <v>0</v>
      </c>
      <c r="D392" s="2" t="s">
        <v>16</v>
      </c>
      <c r="E392" s="2" t="s">
        <v>24</v>
      </c>
      <c r="F392" s="2" t="s">
        <v>22</v>
      </c>
      <c r="G392" s="2">
        <v>43</v>
      </c>
      <c r="H392" s="2">
        <v>1.58</v>
      </c>
      <c r="I392" s="2">
        <v>9.83</v>
      </c>
      <c r="J392" s="2">
        <v>45</v>
      </c>
      <c r="K392" s="2">
        <v>57</v>
      </c>
      <c r="L392" s="6" t="s">
        <v>49</v>
      </c>
    </row>
    <row r="393" spans="1:12" ht="16">
      <c r="A393" s="2">
        <v>392</v>
      </c>
      <c r="B393" s="2" t="s">
        <v>7</v>
      </c>
      <c r="C393" s="2">
        <v>0</v>
      </c>
      <c r="D393" s="2" t="s">
        <v>16</v>
      </c>
      <c r="E393" s="2" t="s">
        <v>9</v>
      </c>
      <c r="F393" s="2" t="s">
        <v>13</v>
      </c>
      <c r="G393" s="2">
        <v>48</v>
      </c>
      <c r="H393" s="2">
        <v>1.72</v>
      </c>
      <c r="I393" s="2">
        <v>7.92</v>
      </c>
      <c r="J393" s="2">
        <v>45</v>
      </c>
      <c r="K393" s="2">
        <v>52</v>
      </c>
      <c r="L393" s="6" t="s">
        <v>51</v>
      </c>
    </row>
    <row r="394" spans="1:12" ht="16">
      <c r="A394" s="2">
        <v>393</v>
      </c>
      <c r="B394" s="2" t="s">
        <v>18</v>
      </c>
      <c r="C394" s="2">
        <v>1</v>
      </c>
      <c r="D394" s="2" t="s">
        <v>16</v>
      </c>
      <c r="E394" s="2" t="s">
        <v>9</v>
      </c>
      <c r="F394" s="2" t="s">
        <v>13</v>
      </c>
      <c r="G394" s="2">
        <v>48</v>
      </c>
      <c r="H394" s="2">
        <v>1.01</v>
      </c>
      <c r="I394" s="2">
        <v>9.35</v>
      </c>
      <c r="J394" s="2">
        <v>44</v>
      </c>
      <c r="K394" s="2">
        <v>72</v>
      </c>
      <c r="L394" s="6" t="s">
        <v>49</v>
      </c>
    </row>
    <row r="395" spans="1:12" ht="16">
      <c r="A395" s="2">
        <v>394</v>
      </c>
      <c r="B395" s="2" t="s">
        <v>7</v>
      </c>
      <c r="C395" s="2">
        <v>0</v>
      </c>
      <c r="D395" s="2" t="s">
        <v>28</v>
      </c>
      <c r="E395" s="2" t="s">
        <v>38</v>
      </c>
      <c r="F395" s="2" t="s">
        <v>13</v>
      </c>
      <c r="G395" s="2">
        <v>34</v>
      </c>
      <c r="H395" s="2">
        <v>1.35</v>
      </c>
      <c r="I395" s="2">
        <v>7.21</v>
      </c>
      <c r="J395" s="2">
        <v>61</v>
      </c>
      <c r="K395" s="2">
        <v>47</v>
      </c>
      <c r="L395" s="6" t="s">
        <v>50</v>
      </c>
    </row>
    <row r="396" spans="1:12" ht="16">
      <c r="A396" s="2">
        <v>395</v>
      </c>
      <c r="B396" s="2" t="s">
        <v>18</v>
      </c>
      <c r="C396" s="2">
        <v>1</v>
      </c>
      <c r="D396" s="2" t="s">
        <v>11</v>
      </c>
      <c r="E396" s="2" t="s">
        <v>9</v>
      </c>
      <c r="F396" s="2" t="s">
        <v>13</v>
      </c>
      <c r="G396" s="2">
        <v>40</v>
      </c>
      <c r="H396" s="2">
        <v>0.03</v>
      </c>
      <c r="I396" s="2">
        <v>8.4499999999999993</v>
      </c>
      <c r="J396" s="2">
        <v>45</v>
      </c>
      <c r="K396" s="2">
        <v>64</v>
      </c>
      <c r="L396" s="6" t="s">
        <v>49</v>
      </c>
    </row>
    <row r="397" spans="1:12" ht="16">
      <c r="A397" s="2">
        <v>396</v>
      </c>
      <c r="B397" s="2" t="s">
        <v>18</v>
      </c>
      <c r="C397" s="2">
        <v>1</v>
      </c>
      <c r="D397" s="2" t="s">
        <v>11</v>
      </c>
      <c r="E397" s="2" t="s">
        <v>24</v>
      </c>
      <c r="F397" s="2" t="s">
        <v>25</v>
      </c>
      <c r="G397" s="2">
        <v>45</v>
      </c>
      <c r="H397" s="2">
        <v>0.99</v>
      </c>
      <c r="I397" s="2">
        <v>9.56</v>
      </c>
      <c r="J397" s="2">
        <v>42</v>
      </c>
      <c r="K397" s="2">
        <v>50</v>
      </c>
      <c r="L397" s="6" t="s">
        <v>48</v>
      </c>
    </row>
    <row r="398" spans="1:12" ht="16">
      <c r="A398" s="2">
        <v>397</v>
      </c>
      <c r="B398" s="2" t="s">
        <v>7</v>
      </c>
      <c r="C398" s="2">
        <v>0</v>
      </c>
      <c r="D398" s="2" t="s">
        <v>8</v>
      </c>
      <c r="E398" s="2" t="s">
        <v>27</v>
      </c>
      <c r="F398" s="2" t="s">
        <v>13</v>
      </c>
      <c r="G398" s="2">
        <v>54</v>
      </c>
      <c r="H398" s="2">
        <v>1.61</v>
      </c>
      <c r="I398" s="2">
        <v>8.34</v>
      </c>
      <c r="J398" s="2">
        <v>39</v>
      </c>
      <c r="K398" s="2">
        <v>66</v>
      </c>
      <c r="L398" s="6" t="s">
        <v>48</v>
      </c>
    </row>
    <row r="399" spans="1:12" ht="16">
      <c r="A399" s="2">
        <v>398</v>
      </c>
      <c r="B399" s="2" t="s">
        <v>7</v>
      </c>
      <c r="C399" s="2">
        <v>0</v>
      </c>
      <c r="D399" s="2" t="s">
        <v>8</v>
      </c>
      <c r="E399" s="2" t="s">
        <v>39</v>
      </c>
      <c r="F399" s="2" t="s">
        <v>13</v>
      </c>
      <c r="G399" s="2">
        <v>62</v>
      </c>
      <c r="H399" s="2">
        <v>1.56</v>
      </c>
      <c r="I399" s="2">
        <v>9.39</v>
      </c>
      <c r="J399" s="2">
        <v>53</v>
      </c>
      <c r="K399" s="2">
        <v>63</v>
      </c>
      <c r="L399" s="6" t="s">
        <v>49</v>
      </c>
    </row>
    <row r="400" spans="1:12" ht="16">
      <c r="A400" s="2">
        <v>399</v>
      </c>
      <c r="B400" s="2" t="s">
        <v>18</v>
      </c>
      <c r="C400" s="2">
        <v>1</v>
      </c>
      <c r="D400" s="2" t="s">
        <v>14</v>
      </c>
      <c r="E400" s="2" t="s">
        <v>34</v>
      </c>
      <c r="F400" s="2" t="s">
        <v>13</v>
      </c>
      <c r="G400" s="2">
        <v>36</v>
      </c>
      <c r="H400" s="2">
        <v>1.45</v>
      </c>
      <c r="I400" s="2">
        <v>7.69</v>
      </c>
      <c r="J400" s="2">
        <v>46</v>
      </c>
      <c r="K400" s="2">
        <v>69</v>
      </c>
      <c r="L400" s="6" t="s">
        <v>48</v>
      </c>
    </row>
    <row r="401" spans="1:12" ht="16">
      <c r="A401" s="2">
        <v>400</v>
      </c>
      <c r="B401" s="2" t="s">
        <v>7</v>
      </c>
      <c r="C401" s="2">
        <v>0</v>
      </c>
      <c r="D401" s="2" t="s">
        <v>16</v>
      </c>
      <c r="E401" s="2" t="s">
        <v>17</v>
      </c>
      <c r="F401" s="2" t="s">
        <v>13</v>
      </c>
      <c r="G401" s="2">
        <v>55</v>
      </c>
      <c r="H401" s="2">
        <v>1.01</v>
      </c>
      <c r="I401" s="2">
        <v>8.17</v>
      </c>
      <c r="J401" s="2">
        <v>61</v>
      </c>
      <c r="K401" s="2">
        <v>61</v>
      </c>
      <c r="L401" s="6" t="s">
        <v>49</v>
      </c>
    </row>
    <row r="402" spans="1:12" ht="16">
      <c r="A402" s="2">
        <v>401</v>
      </c>
      <c r="B402" s="2" t="s">
        <v>18</v>
      </c>
      <c r="C402" s="2">
        <v>1</v>
      </c>
      <c r="D402" s="2" t="s">
        <v>16</v>
      </c>
      <c r="E402" s="2" t="s">
        <v>12</v>
      </c>
      <c r="F402" s="2" t="s">
        <v>25</v>
      </c>
      <c r="G402" s="2">
        <v>25</v>
      </c>
      <c r="H402" s="2">
        <v>0.31</v>
      </c>
      <c r="I402" s="2">
        <v>4.33</v>
      </c>
      <c r="J402" s="2">
        <v>38</v>
      </c>
      <c r="K402" s="2">
        <v>71</v>
      </c>
      <c r="L402" s="6" t="s">
        <v>49</v>
      </c>
    </row>
    <row r="403" spans="1:12" ht="16">
      <c r="A403" s="2">
        <v>402</v>
      </c>
      <c r="B403" s="2" t="s">
        <v>7</v>
      </c>
      <c r="C403" s="2">
        <v>0</v>
      </c>
      <c r="D403" s="2" t="s">
        <v>8</v>
      </c>
      <c r="E403" s="2" t="s">
        <v>27</v>
      </c>
      <c r="F403" s="2" t="s">
        <v>13</v>
      </c>
      <c r="G403" s="2">
        <v>54</v>
      </c>
      <c r="H403" s="2">
        <v>1.35</v>
      </c>
      <c r="I403" s="2">
        <v>7.98</v>
      </c>
      <c r="J403" s="2">
        <v>56</v>
      </c>
      <c r="K403" s="2">
        <v>100</v>
      </c>
      <c r="L403" s="6" t="s">
        <v>49</v>
      </c>
    </row>
    <row r="404" spans="1:12" ht="16">
      <c r="A404" s="2">
        <v>403</v>
      </c>
      <c r="B404" s="2" t="s">
        <v>7</v>
      </c>
      <c r="C404" s="2">
        <v>0</v>
      </c>
      <c r="D404" s="2" t="s">
        <v>16</v>
      </c>
      <c r="E404" s="2" t="s">
        <v>23</v>
      </c>
      <c r="F404" s="2" t="s">
        <v>13</v>
      </c>
      <c r="G404" s="2">
        <v>58</v>
      </c>
      <c r="H404" s="2">
        <v>0.72</v>
      </c>
      <c r="I404" s="2">
        <v>9.65</v>
      </c>
      <c r="J404" s="2">
        <v>52</v>
      </c>
      <c r="K404" s="2">
        <v>52</v>
      </c>
      <c r="L404" s="6" t="s">
        <v>48</v>
      </c>
    </row>
    <row r="405" spans="1:12" ht="16">
      <c r="A405" s="2">
        <v>404</v>
      </c>
      <c r="B405" s="2" t="s">
        <v>18</v>
      </c>
      <c r="C405" s="2">
        <v>1</v>
      </c>
      <c r="D405" s="2" t="s">
        <v>8</v>
      </c>
      <c r="E405" s="2" t="s">
        <v>9</v>
      </c>
      <c r="F405" s="2" t="s">
        <v>10</v>
      </c>
      <c r="G405" s="2">
        <v>57</v>
      </c>
      <c r="H405" s="2">
        <v>0.54</v>
      </c>
      <c r="I405" s="2">
        <v>8.36</v>
      </c>
      <c r="J405" s="2">
        <v>47</v>
      </c>
      <c r="K405" s="2">
        <v>54</v>
      </c>
      <c r="L405" s="6" t="s">
        <v>49</v>
      </c>
    </row>
    <row r="406" spans="1:12" ht="16">
      <c r="A406" s="2">
        <v>405</v>
      </c>
      <c r="B406" s="2" t="s">
        <v>18</v>
      </c>
      <c r="C406" s="2">
        <v>1</v>
      </c>
      <c r="D406" s="2" t="s">
        <v>26</v>
      </c>
      <c r="E406" s="2" t="s">
        <v>27</v>
      </c>
      <c r="F406" s="2" t="s">
        <v>13</v>
      </c>
      <c r="G406" s="2">
        <v>46</v>
      </c>
      <c r="H406" s="2">
        <v>1.31</v>
      </c>
      <c r="I406" s="2">
        <v>6.79</v>
      </c>
      <c r="J406" s="2">
        <v>36</v>
      </c>
      <c r="K406" s="2">
        <v>51</v>
      </c>
      <c r="L406" s="6" t="s">
        <v>49</v>
      </c>
    </row>
    <row r="407" spans="1:12" ht="16">
      <c r="A407" s="2">
        <v>406</v>
      </c>
      <c r="B407" s="2" t="s">
        <v>18</v>
      </c>
      <c r="C407" s="2">
        <v>1</v>
      </c>
      <c r="D407" s="2" t="s">
        <v>16</v>
      </c>
      <c r="E407" s="2" t="s">
        <v>24</v>
      </c>
      <c r="F407" s="2" t="s">
        <v>22</v>
      </c>
      <c r="G407" s="2">
        <v>43</v>
      </c>
      <c r="H407" s="2">
        <v>1.01</v>
      </c>
      <c r="I407" s="2">
        <v>9.4</v>
      </c>
      <c r="J407" s="2">
        <v>46</v>
      </c>
      <c r="K407" s="2">
        <v>69</v>
      </c>
      <c r="L407" s="6" t="s">
        <v>51</v>
      </c>
    </row>
    <row r="408" spans="1:12" ht="16">
      <c r="A408" s="2">
        <v>407</v>
      </c>
      <c r="B408" s="2" t="s">
        <v>7</v>
      </c>
      <c r="C408" s="2">
        <v>0</v>
      </c>
      <c r="D408" s="2" t="s">
        <v>16</v>
      </c>
      <c r="E408" s="2" t="s">
        <v>17</v>
      </c>
      <c r="F408" s="2" t="s">
        <v>13</v>
      </c>
      <c r="G408" s="2">
        <v>55</v>
      </c>
      <c r="H408" s="2">
        <v>1.1299999999999999</v>
      </c>
      <c r="I408" s="2">
        <v>12.04</v>
      </c>
      <c r="J408" s="2">
        <v>69</v>
      </c>
      <c r="K408" s="2">
        <v>60</v>
      </c>
      <c r="L408" s="6" t="s">
        <v>49</v>
      </c>
    </row>
    <row r="409" spans="1:12" ht="16">
      <c r="A409" s="2">
        <v>408</v>
      </c>
      <c r="B409" s="2" t="s">
        <v>18</v>
      </c>
      <c r="C409" s="2">
        <v>1</v>
      </c>
      <c r="D409" s="2" t="s">
        <v>16</v>
      </c>
      <c r="E409" s="2" t="s">
        <v>12</v>
      </c>
      <c r="F409" s="2" t="s">
        <v>22</v>
      </c>
      <c r="G409" s="2">
        <v>50</v>
      </c>
      <c r="H409" s="2">
        <v>0.76</v>
      </c>
      <c r="I409" s="2">
        <v>9.43</v>
      </c>
      <c r="J409" s="2">
        <v>58</v>
      </c>
      <c r="K409" s="2">
        <v>55</v>
      </c>
      <c r="L409" s="6" t="s">
        <v>48</v>
      </c>
    </row>
    <row r="410" spans="1:12" ht="16">
      <c r="A410" s="2">
        <v>409</v>
      </c>
      <c r="B410" s="2" t="s">
        <v>7</v>
      </c>
      <c r="C410" s="2">
        <v>0</v>
      </c>
      <c r="D410" s="2" t="s">
        <v>16</v>
      </c>
      <c r="E410" s="2" t="s">
        <v>24</v>
      </c>
      <c r="F410" s="2" t="s">
        <v>20</v>
      </c>
      <c r="G410" s="2">
        <v>65</v>
      </c>
      <c r="H410" s="2">
        <v>1.1000000000000001</v>
      </c>
      <c r="I410" s="2">
        <v>7.43</v>
      </c>
      <c r="J410" s="2">
        <v>54</v>
      </c>
      <c r="K410" s="2">
        <v>100</v>
      </c>
      <c r="L410" s="6" t="s">
        <v>49</v>
      </c>
    </row>
    <row r="411" spans="1:12" ht="16">
      <c r="A411" s="2">
        <v>410</v>
      </c>
      <c r="B411" s="2" t="s">
        <v>18</v>
      </c>
      <c r="C411" s="2">
        <v>1</v>
      </c>
      <c r="D411" s="2" t="s">
        <v>11</v>
      </c>
      <c r="E411" s="2" t="s">
        <v>9</v>
      </c>
      <c r="F411" s="2" t="s">
        <v>13</v>
      </c>
      <c r="G411" s="2">
        <v>40</v>
      </c>
      <c r="H411" s="2">
        <v>0.73</v>
      </c>
      <c r="I411" s="2">
        <v>9.3699999999999992</v>
      </c>
      <c r="J411" s="2">
        <v>59</v>
      </c>
      <c r="K411" s="2">
        <v>60</v>
      </c>
      <c r="L411" s="6" t="s">
        <v>51</v>
      </c>
    </row>
    <row r="412" spans="1:12" ht="16">
      <c r="A412" s="2">
        <v>411</v>
      </c>
      <c r="B412" s="2" t="s">
        <v>18</v>
      </c>
      <c r="C412" s="2">
        <v>1</v>
      </c>
      <c r="D412" s="2" t="s">
        <v>16</v>
      </c>
      <c r="E412" s="2" t="s">
        <v>9</v>
      </c>
      <c r="F412" s="2" t="s">
        <v>13</v>
      </c>
      <c r="G412" s="2">
        <v>48</v>
      </c>
      <c r="H412" s="2">
        <v>1.48</v>
      </c>
      <c r="I412" s="2">
        <v>9.3699999999999992</v>
      </c>
      <c r="J412" s="2">
        <v>37</v>
      </c>
      <c r="K412" s="2">
        <v>64</v>
      </c>
      <c r="L412" s="6" t="s">
        <v>48</v>
      </c>
    </row>
    <row r="413" spans="1:12" ht="16">
      <c r="A413" s="2">
        <v>412</v>
      </c>
      <c r="B413" s="2" t="s">
        <v>7</v>
      </c>
      <c r="C413" s="2">
        <v>0</v>
      </c>
      <c r="D413" s="2" t="s">
        <v>8</v>
      </c>
      <c r="E413" s="2" t="s">
        <v>9</v>
      </c>
      <c r="F413" s="2" t="s">
        <v>10</v>
      </c>
      <c r="G413" s="2">
        <v>57</v>
      </c>
      <c r="H413" s="2">
        <v>0.86</v>
      </c>
      <c r="I413" s="2">
        <v>5.94</v>
      </c>
      <c r="J413" s="2">
        <v>62</v>
      </c>
      <c r="K413" s="2">
        <v>56</v>
      </c>
      <c r="L413" s="6" t="s">
        <v>49</v>
      </c>
    </row>
    <row r="414" spans="1:12" ht="16">
      <c r="A414" s="2">
        <v>413</v>
      </c>
      <c r="B414" s="2" t="s">
        <v>7</v>
      </c>
      <c r="C414" s="2">
        <v>0</v>
      </c>
      <c r="D414" s="2" t="s">
        <v>8</v>
      </c>
      <c r="E414" s="2" t="s">
        <v>27</v>
      </c>
      <c r="F414" s="2" t="s">
        <v>13</v>
      </c>
      <c r="G414" s="2">
        <v>54</v>
      </c>
      <c r="H414" s="2">
        <v>1.35</v>
      </c>
      <c r="I414" s="2">
        <v>9.9700000000000006</v>
      </c>
      <c r="J414" s="2">
        <v>55</v>
      </c>
      <c r="K414" s="2">
        <v>70</v>
      </c>
      <c r="L414" s="6" t="s">
        <v>50</v>
      </c>
    </row>
    <row r="415" spans="1:12" ht="16">
      <c r="A415" s="2">
        <v>414</v>
      </c>
      <c r="B415" s="2" t="s">
        <v>7</v>
      </c>
      <c r="C415" s="2">
        <v>0</v>
      </c>
      <c r="D415" s="2" t="s">
        <v>11</v>
      </c>
      <c r="E415" s="2" t="s">
        <v>24</v>
      </c>
      <c r="F415" s="2" t="s">
        <v>25</v>
      </c>
      <c r="G415" s="2">
        <v>45</v>
      </c>
      <c r="H415" s="2">
        <v>1.43</v>
      </c>
      <c r="I415" s="2">
        <v>6.99</v>
      </c>
      <c r="J415" s="2">
        <v>62</v>
      </c>
      <c r="K415" s="2">
        <v>63</v>
      </c>
      <c r="L415" s="6" t="s">
        <v>48</v>
      </c>
    </row>
    <row r="416" spans="1:12" ht="16">
      <c r="A416" s="2">
        <v>415</v>
      </c>
      <c r="B416" s="2" t="s">
        <v>18</v>
      </c>
      <c r="C416" s="2">
        <v>1</v>
      </c>
      <c r="D416" s="2" t="s">
        <v>8</v>
      </c>
      <c r="E416" s="2" t="s">
        <v>9</v>
      </c>
      <c r="F416" s="2" t="s">
        <v>10</v>
      </c>
      <c r="G416" s="2">
        <v>57</v>
      </c>
      <c r="H416" s="2">
        <v>0.78</v>
      </c>
      <c r="I416" s="2">
        <v>5.15</v>
      </c>
      <c r="J416" s="2">
        <v>47</v>
      </c>
      <c r="K416" s="2">
        <v>56</v>
      </c>
      <c r="L416" s="6" t="s">
        <v>48</v>
      </c>
    </row>
    <row r="417" spans="1:12" ht="16">
      <c r="A417" s="2">
        <v>416</v>
      </c>
      <c r="B417" s="2" t="s">
        <v>7</v>
      </c>
      <c r="C417" s="2">
        <v>0</v>
      </c>
      <c r="D417" s="2" t="s">
        <v>16</v>
      </c>
      <c r="E417" s="2" t="s">
        <v>21</v>
      </c>
      <c r="F417" s="2" t="s">
        <v>13</v>
      </c>
      <c r="G417" s="2">
        <v>56</v>
      </c>
      <c r="H417" s="2">
        <v>1.1100000000000001</v>
      </c>
      <c r="I417" s="2">
        <v>6.62</v>
      </c>
      <c r="J417" s="2">
        <v>66</v>
      </c>
      <c r="K417" s="2">
        <v>41</v>
      </c>
      <c r="L417" s="6" t="s">
        <v>48</v>
      </c>
    </row>
    <row r="418" spans="1:12" ht="16">
      <c r="A418" s="2">
        <v>417</v>
      </c>
      <c r="B418" s="2" t="s">
        <v>7</v>
      </c>
      <c r="C418" s="2">
        <v>0</v>
      </c>
      <c r="D418" s="2" t="s">
        <v>8</v>
      </c>
      <c r="E418" s="2" t="s">
        <v>27</v>
      </c>
      <c r="F418" s="2" t="s">
        <v>13</v>
      </c>
      <c r="G418" s="2">
        <v>54</v>
      </c>
      <c r="H418" s="2">
        <v>1.02</v>
      </c>
      <c r="I418" s="2">
        <v>7.96</v>
      </c>
      <c r="J418" s="2">
        <v>46</v>
      </c>
      <c r="K418" s="2">
        <v>43</v>
      </c>
      <c r="L418" s="6" t="s">
        <v>48</v>
      </c>
    </row>
    <row r="419" spans="1:12" ht="16">
      <c r="A419" s="2">
        <v>418</v>
      </c>
      <c r="B419" s="2" t="s">
        <v>18</v>
      </c>
      <c r="C419" s="2">
        <v>1</v>
      </c>
      <c r="D419" s="2" t="s">
        <v>26</v>
      </c>
      <c r="E419" s="2" t="s">
        <v>27</v>
      </c>
      <c r="F419" s="2" t="s">
        <v>13</v>
      </c>
      <c r="G419" s="2">
        <v>46</v>
      </c>
      <c r="H419" s="2">
        <v>1.06</v>
      </c>
      <c r="I419" s="2">
        <v>10</v>
      </c>
      <c r="J419" s="2">
        <v>41</v>
      </c>
      <c r="K419" s="2">
        <v>53</v>
      </c>
      <c r="L419" s="6" t="s">
        <v>49</v>
      </c>
    </row>
    <row r="420" spans="1:12" ht="16">
      <c r="A420" s="2">
        <v>419</v>
      </c>
      <c r="B420" s="2" t="s">
        <v>18</v>
      </c>
      <c r="C420" s="2">
        <v>1</v>
      </c>
      <c r="D420" s="2" t="s">
        <v>16</v>
      </c>
      <c r="E420" s="2" t="s">
        <v>9</v>
      </c>
      <c r="F420" s="2" t="s">
        <v>10</v>
      </c>
      <c r="G420" s="2">
        <v>41</v>
      </c>
      <c r="H420" s="2">
        <v>-0.56000000000000005</v>
      </c>
      <c r="I420" s="2">
        <v>8.01</v>
      </c>
      <c r="J420" s="2">
        <v>38</v>
      </c>
      <c r="K420" s="2">
        <v>69</v>
      </c>
      <c r="L420" s="6" t="s">
        <v>48</v>
      </c>
    </row>
    <row r="421" spans="1:12" ht="16">
      <c r="A421" s="2">
        <v>420</v>
      </c>
      <c r="B421" s="2" t="s">
        <v>7</v>
      </c>
      <c r="C421" s="2">
        <v>0</v>
      </c>
      <c r="D421" s="2" t="s">
        <v>16</v>
      </c>
      <c r="E421" s="2" t="s">
        <v>32</v>
      </c>
      <c r="F421" s="2" t="s">
        <v>13</v>
      </c>
      <c r="G421" s="2">
        <v>49</v>
      </c>
      <c r="H421" s="2">
        <v>0.93</v>
      </c>
      <c r="I421" s="2">
        <v>8.23</v>
      </c>
      <c r="J421" s="2">
        <v>59</v>
      </c>
      <c r="K421" s="2">
        <v>56</v>
      </c>
      <c r="L421" s="6" t="s">
        <v>49</v>
      </c>
    </row>
    <row r="422" spans="1:12" ht="16">
      <c r="A422" s="2">
        <v>421</v>
      </c>
      <c r="B422" s="2" t="s">
        <v>18</v>
      </c>
      <c r="C422" s="2">
        <v>1</v>
      </c>
      <c r="D422" s="2" t="s">
        <v>16</v>
      </c>
      <c r="E422" s="2" t="s">
        <v>32</v>
      </c>
      <c r="F422" s="2" t="s">
        <v>13</v>
      </c>
      <c r="G422" s="2">
        <v>49</v>
      </c>
      <c r="H422" s="2">
        <v>0.73</v>
      </c>
      <c r="I422" s="2">
        <v>10.32</v>
      </c>
      <c r="J422" s="2">
        <v>50</v>
      </c>
      <c r="K422" s="2">
        <v>75</v>
      </c>
      <c r="L422" s="6" t="s">
        <v>51</v>
      </c>
    </row>
    <row r="423" spans="1:12" ht="16">
      <c r="A423" s="2">
        <v>422</v>
      </c>
      <c r="B423" s="2" t="s">
        <v>18</v>
      </c>
      <c r="C423" s="2">
        <v>1</v>
      </c>
      <c r="D423" s="2" t="s">
        <v>16</v>
      </c>
      <c r="E423" s="2" t="s">
        <v>17</v>
      </c>
      <c r="F423" s="2" t="s">
        <v>13</v>
      </c>
      <c r="G423" s="2">
        <v>55</v>
      </c>
      <c r="H423" s="2">
        <v>1.1599999999999999</v>
      </c>
      <c r="I423" s="2">
        <v>10.91</v>
      </c>
      <c r="J423" s="2">
        <v>44</v>
      </c>
      <c r="K423" s="2">
        <v>73</v>
      </c>
      <c r="L423" s="6" t="s">
        <v>48</v>
      </c>
    </row>
    <row r="424" spans="1:12" ht="16">
      <c r="A424" s="2">
        <v>423</v>
      </c>
      <c r="B424" s="2" t="s">
        <v>7</v>
      </c>
      <c r="C424" s="2">
        <v>0</v>
      </c>
      <c r="D424" s="2" t="s">
        <v>8</v>
      </c>
      <c r="E424" s="2" t="s">
        <v>9</v>
      </c>
      <c r="F424" s="2" t="s">
        <v>10</v>
      </c>
      <c r="G424" s="2">
        <v>57</v>
      </c>
      <c r="H424" s="2">
        <v>1.18</v>
      </c>
      <c r="I424" s="2">
        <v>10.07</v>
      </c>
      <c r="J424" s="2">
        <v>40</v>
      </c>
      <c r="K424" s="2">
        <v>62</v>
      </c>
      <c r="L424" s="6" t="s">
        <v>49</v>
      </c>
    </row>
    <row r="425" spans="1:12" ht="16">
      <c r="A425" s="2">
        <v>424</v>
      </c>
      <c r="B425" s="2" t="s">
        <v>7</v>
      </c>
      <c r="C425" s="2">
        <v>0</v>
      </c>
      <c r="D425" s="2" t="s">
        <v>16</v>
      </c>
      <c r="E425" s="2" t="s">
        <v>23</v>
      </c>
      <c r="F425" s="2" t="s">
        <v>13</v>
      </c>
      <c r="G425" s="2">
        <v>58</v>
      </c>
      <c r="H425" s="2">
        <v>1.0900000000000001</v>
      </c>
      <c r="I425" s="2">
        <v>6.58</v>
      </c>
      <c r="J425" s="2">
        <v>52</v>
      </c>
      <c r="K425" s="2">
        <v>63</v>
      </c>
      <c r="L425" s="6" t="s">
        <v>50</v>
      </c>
    </row>
    <row r="426" spans="1:12" ht="16">
      <c r="A426" s="2">
        <v>425</v>
      </c>
      <c r="B426" s="2" t="s">
        <v>7</v>
      </c>
      <c r="C426" s="2">
        <v>0</v>
      </c>
      <c r="D426" s="2" t="s">
        <v>26</v>
      </c>
      <c r="E426" s="2" t="s">
        <v>27</v>
      </c>
      <c r="F426" s="2" t="s">
        <v>13</v>
      </c>
      <c r="G426" s="2">
        <v>46</v>
      </c>
      <c r="H426" s="2">
        <v>1.54</v>
      </c>
      <c r="I426" s="2">
        <v>8.6</v>
      </c>
      <c r="J426" s="2">
        <v>43</v>
      </c>
      <c r="K426" s="2">
        <v>57</v>
      </c>
      <c r="L426" s="6" t="s">
        <v>49</v>
      </c>
    </row>
    <row r="427" spans="1:12" ht="16">
      <c r="A427" s="2">
        <v>426</v>
      </c>
      <c r="B427" s="2" t="s">
        <v>7</v>
      </c>
      <c r="C427" s="2">
        <v>0</v>
      </c>
      <c r="D427" s="2" t="s">
        <v>14</v>
      </c>
      <c r="E427" s="2" t="s">
        <v>34</v>
      </c>
      <c r="F427" s="2" t="s">
        <v>13</v>
      </c>
      <c r="G427" s="2">
        <v>36</v>
      </c>
      <c r="H427" s="2">
        <v>1.1499999999999999</v>
      </c>
      <c r="I427" s="2">
        <v>8.61</v>
      </c>
      <c r="J427" s="2">
        <v>53</v>
      </c>
      <c r="K427" s="2">
        <v>50</v>
      </c>
      <c r="L427" s="6" t="s">
        <v>49</v>
      </c>
    </row>
    <row r="428" spans="1:12" ht="16">
      <c r="A428" s="2">
        <v>427</v>
      </c>
      <c r="B428" s="2" t="s">
        <v>7</v>
      </c>
      <c r="C428" s="2">
        <v>0</v>
      </c>
      <c r="D428" s="2" t="s">
        <v>8</v>
      </c>
      <c r="E428" s="2" t="s">
        <v>9</v>
      </c>
      <c r="F428" s="2" t="s">
        <v>10</v>
      </c>
      <c r="G428" s="2">
        <v>57</v>
      </c>
      <c r="H428" s="2">
        <v>1.38</v>
      </c>
      <c r="I428" s="2">
        <v>6.11</v>
      </c>
      <c r="J428" s="2">
        <v>35</v>
      </c>
      <c r="K428" s="2">
        <v>51</v>
      </c>
      <c r="L428" s="6" t="s">
        <v>49</v>
      </c>
    </row>
    <row r="429" spans="1:12" ht="16">
      <c r="A429" s="2">
        <v>428</v>
      </c>
      <c r="B429" s="2" t="s">
        <v>18</v>
      </c>
      <c r="C429" s="2">
        <v>1</v>
      </c>
      <c r="D429" s="2" t="s">
        <v>16</v>
      </c>
      <c r="E429" s="2" t="s">
        <v>24</v>
      </c>
      <c r="F429" s="2" t="s">
        <v>25</v>
      </c>
      <c r="G429" s="2">
        <v>52</v>
      </c>
      <c r="H429" s="2">
        <v>1.18</v>
      </c>
      <c r="I429" s="2">
        <v>8.82</v>
      </c>
      <c r="J429" s="2">
        <v>33</v>
      </c>
      <c r="K429" s="2">
        <v>39</v>
      </c>
      <c r="L429" s="6" t="s">
        <v>48</v>
      </c>
    </row>
    <row r="430" spans="1:12" ht="16">
      <c r="A430" s="2">
        <v>429</v>
      </c>
      <c r="B430" s="2" t="s">
        <v>7</v>
      </c>
      <c r="C430" s="2">
        <v>0</v>
      </c>
      <c r="D430" s="2" t="s">
        <v>16</v>
      </c>
      <c r="E430" s="2" t="s">
        <v>24</v>
      </c>
      <c r="F430" s="2" t="s">
        <v>25</v>
      </c>
      <c r="G430" s="2">
        <v>52</v>
      </c>
      <c r="H430" s="2">
        <v>1.19</v>
      </c>
      <c r="I430" s="2">
        <v>7.99</v>
      </c>
      <c r="J430" s="2">
        <v>65</v>
      </c>
      <c r="K430" s="2">
        <v>69</v>
      </c>
      <c r="L430" s="6" t="s">
        <v>48</v>
      </c>
    </row>
    <row r="431" spans="1:12" ht="16">
      <c r="A431" s="2">
        <v>430</v>
      </c>
      <c r="B431" s="2" t="s">
        <v>18</v>
      </c>
      <c r="C431" s="2">
        <v>1</v>
      </c>
      <c r="D431" s="2" t="s">
        <v>16</v>
      </c>
      <c r="E431" s="2" t="s">
        <v>24</v>
      </c>
      <c r="F431" s="2" t="s">
        <v>25</v>
      </c>
      <c r="G431" s="2">
        <v>52</v>
      </c>
      <c r="H431" s="2">
        <v>1.05</v>
      </c>
      <c r="I431" s="2">
        <v>5.81</v>
      </c>
      <c r="J431" s="2">
        <v>27</v>
      </c>
      <c r="K431" s="2">
        <v>62</v>
      </c>
      <c r="L431" s="6" t="s">
        <v>48</v>
      </c>
    </row>
    <row r="432" spans="1:12" ht="16">
      <c r="A432" s="2">
        <v>431</v>
      </c>
      <c r="B432" s="2" t="s">
        <v>18</v>
      </c>
      <c r="C432" s="2">
        <v>1</v>
      </c>
      <c r="D432" s="2" t="s">
        <v>11</v>
      </c>
      <c r="E432" s="2" t="s">
        <v>12</v>
      </c>
      <c r="F432" s="2" t="s">
        <v>13</v>
      </c>
      <c r="G432" s="2">
        <v>51</v>
      </c>
      <c r="H432" s="2">
        <v>0.92</v>
      </c>
      <c r="I432" s="2">
        <v>5.68</v>
      </c>
      <c r="J432" s="2">
        <v>38</v>
      </c>
      <c r="K432" s="2">
        <v>47</v>
      </c>
      <c r="L432" s="6" t="s">
        <v>48</v>
      </c>
    </row>
    <row r="433" spans="1:12" ht="16">
      <c r="A433" s="2">
        <v>432</v>
      </c>
      <c r="B433" s="2" t="s">
        <v>18</v>
      </c>
      <c r="C433" s="2">
        <v>1</v>
      </c>
      <c r="D433" s="2" t="s">
        <v>16</v>
      </c>
      <c r="E433" s="2" t="s">
        <v>17</v>
      </c>
      <c r="F433" s="2" t="s">
        <v>13</v>
      </c>
      <c r="G433" s="2">
        <v>55</v>
      </c>
      <c r="H433" s="2">
        <v>0.05</v>
      </c>
      <c r="I433" s="2">
        <v>10.01</v>
      </c>
      <c r="J433" s="2">
        <v>48</v>
      </c>
      <c r="K433" s="2">
        <v>67</v>
      </c>
      <c r="L433" s="6" t="s">
        <v>51</v>
      </c>
    </row>
    <row r="434" spans="1:12" ht="16">
      <c r="A434" s="2">
        <v>433</v>
      </c>
      <c r="B434" s="2" t="s">
        <v>18</v>
      </c>
      <c r="C434" s="2">
        <v>1</v>
      </c>
      <c r="D434" s="2" t="s">
        <v>16</v>
      </c>
      <c r="E434" s="2" t="s">
        <v>32</v>
      </c>
      <c r="F434" s="2" t="s">
        <v>22</v>
      </c>
      <c r="G434" s="2">
        <v>38</v>
      </c>
      <c r="H434" s="2">
        <v>1.42</v>
      </c>
      <c r="I434" s="2">
        <v>7.42</v>
      </c>
      <c r="J434" s="2">
        <v>44</v>
      </c>
      <c r="K434" s="2">
        <v>100</v>
      </c>
      <c r="L434" s="6" t="s">
        <v>48</v>
      </c>
    </row>
    <row r="435" spans="1:12" ht="16">
      <c r="A435" s="2">
        <v>434</v>
      </c>
      <c r="B435" s="2" t="s">
        <v>18</v>
      </c>
      <c r="C435" s="2">
        <v>1</v>
      </c>
      <c r="D435" s="2" t="s">
        <v>11</v>
      </c>
      <c r="E435" s="2" t="s">
        <v>12</v>
      </c>
      <c r="F435" s="2" t="s">
        <v>13</v>
      </c>
      <c r="G435" s="2">
        <v>51</v>
      </c>
      <c r="H435" s="2">
        <v>0.42</v>
      </c>
      <c r="I435" s="2">
        <v>7.25</v>
      </c>
      <c r="J435" s="2">
        <v>23</v>
      </c>
      <c r="K435" s="2">
        <v>67</v>
      </c>
      <c r="L435" s="6" t="s">
        <v>49</v>
      </c>
    </row>
    <row r="436" spans="1:12" ht="16">
      <c r="A436" s="2">
        <v>435</v>
      </c>
      <c r="B436" s="2" t="s">
        <v>18</v>
      </c>
      <c r="C436" s="2">
        <v>1</v>
      </c>
      <c r="D436" s="2" t="s">
        <v>14</v>
      </c>
      <c r="E436" s="2" t="s">
        <v>34</v>
      </c>
      <c r="F436" s="2" t="s">
        <v>13</v>
      </c>
      <c r="G436" s="2">
        <v>36</v>
      </c>
      <c r="H436" s="2">
        <v>0.88</v>
      </c>
      <c r="I436" s="2">
        <v>9.39</v>
      </c>
      <c r="J436" s="2">
        <v>52</v>
      </c>
      <c r="K436" s="2">
        <v>69</v>
      </c>
      <c r="L436" s="6" t="s">
        <v>51</v>
      </c>
    </row>
    <row r="437" spans="1:12" ht="16">
      <c r="A437" s="2">
        <v>436</v>
      </c>
      <c r="B437" s="2" t="s">
        <v>7</v>
      </c>
      <c r="C437" s="2">
        <v>0</v>
      </c>
      <c r="D437" s="2" t="s">
        <v>30</v>
      </c>
      <c r="E437" s="2" t="s">
        <v>24</v>
      </c>
      <c r="F437" s="2" t="s">
        <v>13</v>
      </c>
      <c r="G437" s="2">
        <v>59</v>
      </c>
      <c r="H437" s="2">
        <v>1.1599999999999999</v>
      </c>
      <c r="I437" s="2">
        <v>10.88</v>
      </c>
      <c r="J437" s="2">
        <v>46</v>
      </c>
      <c r="K437" s="2">
        <v>62</v>
      </c>
      <c r="L437" s="6" t="s">
        <v>49</v>
      </c>
    </row>
    <row r="438" spans="1:12" ht="16">
      <c r="A438" s="2">
        <v>437</v>
      </c>
      <c r="B438" s="2" t="s">
        <v>18</v>
      </c>
      <c r="C438" s="2">
        <v>1</v>
      </c>
      <c r="D438" s="2" t="s">
        <v>16</v>
      </c>
      <c r="E438" s="2" t="s">
        <v>32</v>
      </c>
      <c r="F438" s="2" t="s">
        <v>22</v>
      </c>
      <c r="G438" s="2">
        <v>38</v>
      </c>
      <c r="H438" s="2">
        <v>0.48</v>
      </c>
      <c r="I438" s="2">
        <v>7.16</v>
      </c>
      <c r="J438" s="2">
        <v>21</v>
      </c>
      <c r="K438" s="2">
        <v>61</v>
      </c>
      <c r="L438" s="6" t="s">
        <v>48</v>
      </c>
    </row>
    <row r="439" spans="1:12" ht="16">
      <c r="A439" s="2">
        <v>438</v>
      </c>
      <c r="B439" s="2" t="s">
        <v>7</v>
      </c>
      <c r="C439" s="2">
        <v>0</v>
      </c>
      <c r="D439" s="2" t="s">
        <v>16</v>
      </c>
      <c r="E439" s="2" t="s">
        <v>17</v>
      </c>
      <c r="F439" s="2" t="s">
        <v>13</v>
      </c>
      <c r="G439" s="2">
        <v>55</v>
      </c>
      <c r="H439" s="2">
        <v>1.48</v>
      </c>
      <c r="I439" s="2">
        <v>7.59</v>
      </c>
      <c r="J439" s="2">
        <v>53</v>
      </c>
      <c r="K439" s="2">
        <v>55</v>
      </c>
      <c r="L439" s="6" t="s">
        <v>48</v>
      </c>
    </row>
    <row r="440" spans="1:12" ht="16">
      <c r="A440" s="2">
        <v>439</v>
      </c>
      <c r="B440" s="2" t="s">
        <v>18</v>
      </c>
      <c r="C440" s="2">
        <v>1</v>
      </c>
      <c r="D440" s="2" t="s">
        <v>16</v>
      </c>
      <c r="E440" s="2" t="s">
        <v>12</v>
      </c>
      <c r="F440" s="2" t="s">
        <v>22</v>
      </c>
      <c r="G440" s="2">
        <v>50</v>
      </c>
      <c r="H440" s="2">
        <v>0.32</v>
      </c>
      <c r="I440" s="2">
        <v>6.83</v>
      </c>
      <c r="J440" s="2">
        <v>58</v>
      </c>
      <c r="K440" s="2">
        <v>63</v>
      </c>
      <c r="L440" s="6" t="s">
        <v>48</v>
      </c>
    </row>
    <row r="441" spans="1:12" ht="16">
      <c r="A441" s="2">
        <v>440</v>
      </c>
      <c r="B441" s="2" t="s">
        <v>7</v>
      </c>
      <c r="C441" s="2">
        <v>0</v>
      </c>
      <c r="D441" s="2" t="s">
        <v>16</v>
      </c>
      <c r="E441" s="2" t="s">
        <v>12</v>
      </c>
      <c r="F441" s="2" t="s">
        <v>22</v>
      </c>
      <c r="G441" s="2">
        <v>50</v>
      </c>
      <c r="H441" s="2">
        <v>0.96</v>
      </c>
      <c r="I441" s="2">
        <v>6.42</v>
      </c>
      <c r="J441" s="2">
        <v>63</v>
      </c>
      <c r="K441" s="2">
        <v>77</v>
      </c>
      <c r="L441" s="6" t="s">
        <v>51</v>
      </c>
    </row>
    <row r="442" spans="1:12" ht="16">
      <c r="A442" s="2">
        <v>441</v>
      </c>
      <c r="B442" s="2" t="s">
        <v>7</v>
      </c>
      <c r="C442" s="2">
        <v>0</v>
      </c>
      <c r="D442" s="2" t="s">
        <v>28</v>
      </c>
      <c r="E442" s="2" t="s">
        <v>19</v>
      </c>
      <c r="F442" s="2" t="s">
        <v>22</v>
      </c>
      <c r="G442" s="2">
        <v>68</v>
      </c>
      <c r="H442" s="2">
        <v>1.39</v>
      </c>
      <c r="I442" s="2">
        <v>6.7</v>
      </c>
      <c r="J442" s="2">
        <v>49</v>
      </c>
      <c r="K442" s="2">
        <v>69</v>
      </c>
      <c r="L442" s="6" t="s">
        <v>48</v>
      </c>
    </row>
    <row r="443" spans="1:12" ht="16">
      <c r="A443" s="2">
        <v>442</v>
      </c>
      <c r="B443" s="2" t="s">
        <v>18</v>
      </c>
      <c r="C443" s="2">
        <v>1</v>
      </c>
      <c r="D443" s="2" t="s">
        <v>16</v>
      </c>
      <c r="E443" s="2" t="s">
        <v>24</v>
      </c>
      <c r="F443" s="2" t="s">
        <v>25</v>
      </c>
      <c r="G443" s="2">
        <v>52</v>
      </c>
      <c r="H443" s="2">
        <v>1.22</v>
      </c>
      <c r="I443" s="2">
        <v>8.43</v>
      </c>
      <c r="J443" s="2">
        <v>56</v>
      </c>
      <c r="K443" s="2">
        <v>100</v>
      </c>
      <c r="L443" s="6" t="s">
        <v>49</v>
      </c>
    </row>
    <row r="444" spans="1:12" ht="16">
      <c r="A444" s="2">
        <v>443</v>
      </c>
      <c r="B444" s="2" t="s">
        <v>7</v>
      </c>
      <c r="C444" s="2">
        <v>0</v>
      </c>
      <c r="D444" s="2" t="s">
        <v>11</v>
      </c>
      <c r="E444" s="2" t="s">
        <v>12</v>
      </c>
      <c r="F444" s="2" t="s">
        <v>13</v>
      </c>
      <c r="G444" s="2">
        <v>51</v>
      </c>
      <c r="H444" s="2">
        <v>1.58</v>
      </c>
      <c r="I444" s="2">
        <v>5.62</v>
      </c>
      <c r="J444" s="2">
        <v>62</v>
      </c>
      <c r="K444" s="2">
        <v>79</v>
      </c>
      <c r="L444" s="6" t="s">
        <v>49</v>
      </c>
    </row>
    <row r="445" spans="1:12" ht="16">
      <c r="A445" s="2">
        <v>444</v>
      </c>
      <c r="B445" s="2" t="s">
        <v>7</v>
      </c>
      <c r="C445" s="2">
        <v>0</v>
      </c>
      <c r="D445" s="2" t="s">
        <v>16</v>
      </c>
      <c r="E445" s="2" t="s">
        <v>42</v>
      </c>
      <c r="F445" s="2" t="s">
        <v>10</v>
      </c>
      <c r="G445" s="2">
        <v>26</v>
      </c>
      <c r="H445" s="2">
        <v>1.61</v>
      </c>
      <c r="I445" s="2">
        <v>7.45</v>
      </c>
      <c r="J445" s="2">
        <v>54</v>
      </c>
      <c r="K445" s="2">
        <v>67</v>
      </c>
      <c r="L445" s="6" t="s">
        <v>49</v>
      </c>
    </row>
    <row r="446" spans="1:12" ht="16">
      <c r="A446" s="2">
        <v>445</v>
      </c>
      <c r="B446" s="2" t="s">
        <v>18</v>
      </c>
      <c r="C446" s="2">
        <v>1</v>
      </c>
      <c r="D446" s="2" t="s">
        <v>16</v>
      </c>
      <c r="E446" s="2" t="s">
        <v>23</v>
      </c>
      <c r="F446" s="2" t="s">
        <v>13</v>
      </c>
      <c r="G446" s="2">
        <v>58</v>
      </c>
      <c r="H446" s="2">
        <v>0.42</v>
      </c>
      <c r="I446" s="2">
        <v>8.67</v>
      </c>
      <c r="J446" s="2">
        <v>54</v>
      </c>
      <c r="K446" s="2">
        <v>68</v>
      </c>
      <c r="L446" s="6" t="s">
        <v>48</v>
      </c>
    </row>
    <row r="447" spans="1:12" ht="16">
      <c r="A447" s="2">
        <v>446</v>
      </c>
      <c r="B447" s="2" t="s">
        <v>7</v>
      </c>
      <c r="C447" s="2">
        <v>0</v>
      </c>
      <c r="D447" s="2" t="s">
        <v>28</v>
      </c>
      <c r="E447" s="2" t="s">
        <v>19</v>
      </c>
      <c r="F447" s="2" t="s">
        <v>29</v>
      </c>
      <c r="G447" s="2">
        <v>44</v>
      </c>
      <c r="H447" s="2">
        <v>1.42</v>
      </c>
      <c r="I447" s="2">
        <v>10.119999999999999</v>
      </c>
      <c r="J447" s="2">
        <v>68</v>
      </c>
      <c r="K447" s="2">
        <v>51</v>
      </c>
      <c r="L447" s="6" t="s">
        <v>48</v>
      </c>
    </row>
    <row r="448" spans="1:12" ht="16">
      <c r="A448" s="2">
        <v>447</v>
      </c>
      <c r="B448" s="2" t="s">
        <v>7</v>
      </c>
      <c r="C448" s="2">
        <v>0</v>
      </c>
      <c r="D448" s="2" t="s">
        <v>28</v>
      </c>
      <c r="E448" s="2" t="s">
        <v>9</v>
      </c>
      <c r="F448" s="2" t="s">
        <v>13</v>
      </c>
      <c r="G448" s="2">
        <v>71</v>
      </c>
      <c r="H448" s="2">
        <v>0.96</v>
      </c>
      <c r="I448" s="2">
        <v>7.82</v>
      </c>
      <c r="J448" s="2">
        <v>46</v>
      </c>
      <c r="K448" s="2">
        <v>44</v>
      </c>
      <c r="L448" s="6" t="s">
        <v>49</v>
      </c>
    </row>
    <row r="449" spans="1:12" ht="16">
      <c r="A449" s="2">
        <v>448</v>
      </c>
      <c r="B449" s="2" t="s">
        <v>7</v>
      </c>
      <c r="C449" s="2">
        <v>0</v>
      </c>
      <c r="D449" s="2" t="s">
        <v>28</v>
      </c>
      <c r="E449" s="2" t="s">
        <v>9</v>
      </c>
      <c r="F449" s="2" t="s">
        <v>13</v>
      </c>
      <c r="G449" s="2">
        <v>71</v>
      </c>
      <c r="H449" s="2">
        <v>0.89</v>
      </c>
      <c r="I449" s="2">
        <v>7.68</v>
      </c>
      <c r="J449" s="2">
        <v>42</v>
      </c>
      <c r="K449" s="2">
        <v>69</v>
      </c>
      <c r="L449" s="6" t="s">
        <v>49</v>
      </c>
    </row>
    <row r="450" spans="1:12" ht="16">
      <c r="A450" s="2">
        <v>449</v>
      </c>
      <c r="B450" s="2" t="s">
        <v>7</v>
      </c>
      <c r="C450" s="2">
        <v>0</v>
      </c>
      <c r="D450" s="2" t="s">
        <v>8</v>
      </c>
      <c r="E450" s="2" t="s">
        <v>27</v>
      </c>
      <c r="F450" s="2" t="s">
        <v>13</v>
      </c>
      <c r="G450" s="2">
        <v>54</v>
      </c>
      <c r="H450" s="2">
        <v>1.44</v>
      </c>
      <c r="I450" s="2">
        <v>6.76</v>
      </c>
      <c r="J450" s="2">
        <v>61</v>
      </c>
      <c r="K450" s="2">
        <v>59</v>
      </c>
      <c r="L450" s="6" t="s">
        <v>49</v>
      </c>
    </row>
    <row r="451" spans="1:12" ht="16">
      <c r="A451" s="2">
        <v>450</v>
      </c>
      <c r="B451" s="2" t="s">
        <v>18</v>
      </c>
      <c r="C451" s="2">
        <v>1</v>
      </c>
      <c r="D451" s="2" t="s">
        <v>16</v>
      </c>
      <c r="E451" s="2" t="s">
        <v>24</v>
      </c>
      <c r="F451" s="2" t="s">
        <v>22</v>
      </c>
      <c r="G451" s="2">
        <v>43</v>
      </c>
      <c r="H451" s="2">
        <v>0.66</v>
      </c>
      <c r="I451" s="2">
        <v>9.66</v>
      </c>
      <c r="J451" s="2">
        <v>43</v>
      </c>
      <c r="K451" s="2">
        <v>61</v>
      </c>
      <c r="L451" s="6" t="s">
        <v>48</v>
      </c>
    </row>
    <row r="452" spans="1:12" ht="16">
      <c r="A452" s="2">
        <v>451</v>
      </c>
      <c r="B452" s="2" t="s">
        <v>7</v>
      </c>
      <c r="C452" s="2">
        <v>0</v>
      </c>
      <c r="D452" s="2" t="s">
        <v>16</v>
      </c>
      <c r="E452" s="2" t="s">
        <v>23</v>
      </c>
      <c r="F452" s="2" t="s">
        <v>13</v>
      </c>
      <c r="G452" s="2">
        <v>58</v>
      </c>
      <c r="H452" s="2">
        <v>1.79</v>
      </c>
      <c r="I452" s="2">
        <v>8.0299999999999994</v>
      </c>
      <c r="J452" s="2">
        <v>45</v>
      </c>
      <c r="K452" s="2">
        <v>50</v>
      </c>
      <c r="L452" s="6" t="s">
        <v>49</v>
      </c>
    </row>
    <row r="453" spans="1:12" ht="16">
      <c r="A453" s="2">
        <v>452</v>
      </c>
      <c r="B453" s="2" t="s">
        <v>7</v>
      </c>
      <c r="C453" s="2">
        <v>0</v>
      </c>
      <c r="D453" s="2" t="s">
        <v>16</v>
      </c>
      <c r="E453" s="2" t="s">
        <v>17</v>
      </c>
      <c r="F453" s="2" t="s">
        <v>13</v>
      </c>
      <c r="G453" s="2">
        <v>55</v>
      </c>
      <c r="H453" s="2">
        <v>0.92</v>
      </c>
      <c r="I453" s="2">
        <v>7.89</v>
      </c>
      <c r="J453" s="2">
        <v>60</v>
      </c>
      <c r="K453" s="2">
        <v>53</v>
      </c>
      <c r="L453" s="6" t="s">
        <v>48</v>
      </c>
    </row>
    <row r="454" spans="1:12" ht="16">
      <c r="A454" s="2">
        <v>453</v>
      </c>
      <c r="B454" s="2" t="s">
        <v>7</v>
      </c>
      <c r="C454" s="2">
        <v>0</v>
      </c>
      <c r="D454" s="2" t="s">
        <v>26</v>
      </c>
      <c r="E454" s="2" t="s">
        <v>32</v>
      </c>
      <c r="F454" s="2" t="s">
        <v>10</v>
      </c>
      <c r="G454" s="2">
        <v>64</v>
      </c>
      <c r="H454" s="2">
        <v>0.65</v>
      </c>
      <c r="I454" s="2">
        <v>7.57</v>
      </c>
      <c r="J454" s="2">
        <v>50</v>
      </c>
      <c r="K454" s="2">
        <v>49</v>
      </c>
      <c r="L454" s="6" t="s">
        <v>48</v>
      </c>
    </row>
    <row r="455" spans="1:12" ht="16">
      <c r="A455" s="2">
        <v>454</v>
      </c>
      <c r="B455" s="2" t="s">
        <v>18</v>
      </c>
      <c r="C455" s="2">
        <v>1</v>
      </c>
      <c r="D455" s="2" t="s">
        <v>28</v>
      </c>
      <c r="E455" s="2" t="s">
        <v>27</v>
      </c>
      <c r="F455" s="2" t="s">
        <v>13</v>
      </c>
      <c r="G455" s="2">
        <v>53</v>
      </c>
      <c r="H455" s="2">
        <v>0.88</v>
      </c>
      <c r="I455" s="2">
        <v>9.35</v>
      </c>
      <c r="J455" s="2">
        <v>50</v>
      </c>
      <c r="K455" s="2">
        <v>70</v>
      </c>
      <c r="L455" s="6" t="s">
        <v>51</v>
      </c>
    </row>
    <row r="456" spans="1:12" ht="16">
      <c r="A456" s="2">
        <v>455</v>
      </c>
      <c r="B456" s="2" t="s">
        <v>18</v>
      </c>
      <c r="C456" s="2">
        <v>1</v>
      </c>
      <c r="D456" s="2" t="s">
        <v>28</v>
      </c>
      <c r="E456" s="2" t="s">
        <v>19</v>
      </c>
      <c r="F456" s="2" t="s">
        <v>29</v>
      </c>
      <c r="G456" s="2">
        <v>44</v>
      </c>
      <c r="H456" s="2">
        <v>0.86</v>
      </c>
      <c r="I456" s="2">
        <v>5.7</v>
      </c>
      <c r="J456" s="2">
        <v>51</v>
      </c>
      <c r="K456" s="2">
        <v>61</v>
      </c>
      <c r="L456" s="6" t="s">
        <v>48</v>
      </c>
    </row>
    <row r="457" spans="1:12" ht="16">
      <c r="A457" s="2">
        <v>456</v>
      </c>
      <c r="B457" s="2" t="s">
        <v>18</v>
      </c>
      <c r="C457" s="2">
        <v>1</v>
      </c>
      <c r="D457" s="2" t="s">
        <v>8</v>
      </c>
      <c r="E457" s="2" t="s">
        <v>9</v>
      </c>
      <c r="F457" s="2" t="s">
        <v>10</v>
      </c>
      <c r="G457" s="2">
        <v>57</v>
      </c>
      <c r="H457" s="2">
        <v>0.51</v>
      </c>
      <c r="I457" s="2">
        <v>8.34</v>
      </c>
      <c r="J457" s="2">
        <v>32</v>
      </c>
      <c r="K457" s="2">
        <v>40</v>
      </c>
      <c r="L457" s="6" t="s">
        <v>49</v>
      </c>
    </row>
    <row r="458" spans="1:12" ht="16">
      <c r="A458" s="2">
        <v>457</v>
      </c>
      <c r="B458" s="2" t="s">
        <v>18</v>
      </c>
      <c r="C458" s="2">
        <v>1</v>
      </c>
      <c r="D458" s="2" t="s">
        <v>28</v>
      </c>
      <c r="E458" s="2" t="s">
        <v>19</v>
      </c>
      <c r="F458" s="2" t="s">
        <v>29</v>
      </c>
      <c r="G458" s="2">
        <v>44</v>
      </c>
      <c r="H458" s="2">
        <v>0.71</v>
      </c>
      <c r="I458" s="2">
        <v>11.01</v>
      </c>
      <c r="J458" s="2">
        <v>60</v>
      </c>
      <c r="K458" s="2">
        <v>73</v>
      </c>
      <c r="L458" s="6" t="s">
        <v>49</v>
      </c>
    </row>
    <row r="459" spans="1:12" ht="16">
      <c r="A459" s="2">
        <v>458</v>
      </c>
      <c r="B459" s="2" t="s">
        <v>18</v>
      </c>
      <c r="C459" s="2">
        <v>1</v>
      </c>
      <c r="D459" s="2" t="s">
        <v>16</v>
      </c>
      <c r="E459" s="2" t="s">
        <v>9</v>
      </c>
      <c r="F459" s="2" t="s">
        <v>13</v>
      </c>
      <c r="G459" s="2">
        <v>48</v>
      </c>
      <c r="H459" s="2">
        <v>0.25</v>
      </c>
      <c r="I459" s="2">
        <v>9.51</v>
      </c>
      <c r="J459" s="2">
        <v>38</v>
      </c>
      <c r="K459" s="2">
        <v>45</v>
      </c>
      <c r="L459" s="6" t="s">
        <v>48</v>
      </c>
    </row>
    <row r="460" spans="1:12" ht="16">
      <c r="A460" s="2">
        <v>459</v>
      </c>
      <c r="B460" s="2" t="s">
        <v>7</v>
      </c>
      <c r="C460" s="2">
        <v>0</v>
      </c>
      <c r="D460" s="2" t="s">
        <v>8</v>
      </c>
      <c r="E460" s="2" t="s">
        <v>9</v>
      </c>
      <c r="F460" s="2" t="s">
        <v>10</v>
      </c>
      <c r="G460" s="2">
        <v>57</v>
      </c>
      <c r="H460" s="2">
        <v>1.66</v>
      </c>
      <c r="I460" s="2">
        <v>7.77</v>
      </c>
      <c r="J460" s="2">
        <v>66</v>
      </c>
      <c r="K460" s="2">
        <v>72</v>
      </c>
      <c r="L460" s="6" t="s">
        <v>48</v>
      </c>
    </row>
    <row r="461" spans="1:12" ht="16">
      <c r="A461" s="2">
        <v>460</v>
      </c>
      <c r="B461" s="2" t="s">
        <v>18</v>
      </c>
      <c r="C461" s="2">
        <v>1</v>
      </c>
      <c r="D461" s="2" t="s">
        <v>16</v>
      </c>
      <c r="E461" s="2" t="s">
        <v>24</v>
      </c>
      <c r="F461" s="2" t="s">
        <v>22</v>
      </c>
      <c r="G461" s="2">
        <v>43</v>
      </c>
      <c r="H461" s="2">
        <v>0.99</v>
      </c>
      <c r="I461" s="2">
        <v>8.73</v>
      </c>
      <c r="J461" s="2">
        <v>47</v>
      </c>
      <c r="K461" s="2">
        <v>62</v>
      </c>
      <c r="L461" s="6" t="s">
        <v>49</v>
      </c>
    </row>
    <row r="462" spans="1:12" ht="16">
      <c r="A462" s="2">
        <v>461</v>
      </c>
      <c r="B462" s="2" t="s">
        <v>18</v>
      </c>
      <c r="C462" s="2">
        <v>1</v>
      </c>
      <c r="D462" s="2" t="s">
        <v>16</v>
      </c>
      <c r="E462" s="2" t="s">
        <v>32</v>
      </c>
      <c r="F462" s="2" t="s">
        <v>13</v>
      </c>
      <c r="G462" s="2">
        <v>49</v>
      </c>
      <c r="H462" s="2">
        <v>0.82</v>
      </c>
      <c r="I462" s="2">
        <v>9.1300000000000008</v>
      </c>
      <c r="J462" s="2">
        <v>36</v>
      </c>
      <c r="K462" s="2">
        <v>50</v>
      </c>
      <c r="L462" s="6" t="s">
        <v>49</v>
      </c>
    </row>
    <row r="463" spans="1:12" ht="16">
      <c r="A463" s="2">
        <v>462</v>
      </c>
      <c r="B463" s="2" t="s">
        <v>18</v>
      </c>
      <c r="C463" s="2">
        <v>1</v>
      </c>
      <c r="D463" s="2" t="s">
        <v>16</v>
      </c>
      <c r="E463" s="2" t="s">
        <v>19</v>
      </c>
      <c r="F463" s="2" t="s">
        <v>13</v>
      </c>
      <c r="G463" s="2">
        <v>32</v>
      </c>
      <c r="H463" s="2">
        <v>0.85</v>
      </c>
      <c r="I463" s="2">
        <v>8.26</v>
      </c>
      <c r="J463" s="2">
        <v>61</v>
      </c>
      <c r="K463" s="2">
        <v>56</v>
      </c>
      <c r="L463" s="6" t="s">
        <v>49</v>
      </c>
    </row>
    <row r="464" spans="1:12" ht="16">
      <c r="A464" s="2">
        <v>463</v>
      </c>
      <c r="B464" s="2" t="s">
        <v>18</v>
      </c>
      <c r="C464" s="2">
        <v>1</v>
      </c>
      <c r="D464" s="2" t="s">
        <v>11</v>
      </c>
      <c r="E464" s="2" t="s">
        <v>24</v>
      </c>
      <c r="F464" s="2" t="s">
        <v>25</v>
      </c>
      <c r="G464" s="2">
        <v>45</v>
      </c>
      <c r="H464" s="2">
        <v>0.59</v>
      </c>
      <c r="I464" s="2">
        <v>6.74</v>
      </c>
      <c r="J464" s="2">
        <v>68</v>
      </c>
      <c r="K464" s="2">
        <v>71</v>
      </c>
      <c r="L464" s="6" t="s">
        <v>49</v>
      </c>
    </row>
    <row r="465" spans="1:12" ht="16">
      <c r="A465" s="2">
        <v>464</v>
      </c>
      <c r="B465" s="2" t="s">
        <v>18</v>
      </c>
      <c r="C465" s="2">
        <v>1</v>
      </c>
      <c r="D465" s="2" t="s">
        <v>16</v>
      </c>
      <c r="E465" s="2" t="s">
        <v>32</v>
      </c>
      <c r="F465" s="2" t="s">
        <v>22</v>
      </c>
      <c r="G465" s="2">
        <v>38</v>
      </c>
      <c r="H465" s="2">
        <v>0.95</v>
      </c>
      <c r="I465" s="2">
        <v>7.53</v>
      </c>
      <c r="J465" s="2">
        <v>40</v>
      </c>
      <c r="K465" s="2">
        <v>56</v>
      </c>
      <c r="L465" s="6" t="s">
        <v>51</v>
      </c>
    </row>
    <row r="466" spans="1:12" ht="16">
      <c r="A466" s="2">
        <v>465</v>
      </c>
      <c r="B466" s="2" t="s">
        <v>18</v>
      </c>
      <c r="C466" s="2">
        <v>1</v>
      </c>
      <c r="D466" s="2" t="s">
        <v>26</v>
      </c>
      <c r="E466" s="2" t="s">
        <v>9</v>
      </c>
      <c r="F466" s="2" t="s">
        <v>10</v>
      </c>
      <c r="G466" s="2">
        <v>47</v>
      </c>
      <c r="H466" s="2">
        <v>1.0900000000000001</v>
      </c>
      <c r="I466" s="2">
        <v>10.25</v>
      </c>
      <c r="J466" s="2">
        <v>39</v>
      </c>
      <c r="K466" s="2">
        <v>51</v>
      </c>
      <c r="L466" s="6" t="s">
        <v>51</v>
      </c>
    </row>
    <row r="467" spans="1:12" ht="16">
      <c r="A467" s="2">
        <v>466</v>
      </c>
      <c r="B467" s="2" t="s">
        <v>7</v>
      </c>
      <c r="C467" s="2">
        <v>0</v>
      </c>
      <c r="D467" s="2" t="s">
        <v>30</v>
      </c>
      <c r="E467" s="2" t="s">
        <v>24</v>
      </c>
      <c r="F467" s="2" t="s">
        <v>13</v>
      </c>
      <c r="G467" s="2">
        <v>59</v>
      </c>
      <c r="H467" s="2">
        <v>1.01</v>
      </c>
      <c r="I467" s="2">
        <v>3.44</v>
      </c>
      <c r="J467" s="2">
        <v>55</v>
      </c>
      <c r="K467" s="2">
        <v>50</v>
      </c>
      <c r="L467" s="6" t="s">
        <v>48</v>
      </c>
    </row>
    <row r="468" spans="1:12" ht="16">
      <c r="A468" s="2">
        <v>467</v>
      </c>
      <c r="B468" s="2" t="s">
        <v>7</v>
      </c>
      <c r="C468" s="2">
        <v>0</v>
      </c>
      <c r="D468" s="2" t="s">
        <v>16</v>
      </c>
      <c r="E468" s="2" t="s">
        <v>21</v>
      </c>
      <c r="F468" s="2" t="s">
        <v>13</v>
      </c>
      <c r="G468" s="2">
        <v>56</v>
      </c>
      <c r="H468" s="2">
        <v>1.0900000000000001</v>
      </c>
      <c r="I468" s="2">
        <v>8.33</v>
      </c>
      <c r="J468" s="2">
        <v>48</v>
      </c>
      <c r="K468" s="2">
        <v>67</v>
      </c>
      <c r="L468" s="6" t="s">
        <v>49</v>
      </c>
    </row>
    <row r="469" spans="1:12" ht="16">
      <c r="A469" s="2">
        <v>468</v>
      </c>
      <c r="B469" s="2" t="s">
        <v>18</v>
      </c>
      <c r="C469" s="2">
        <v>1</v>
      </c>
      <c r="D469" s="2" t="s">
        <v>28</v>
      </c>
      <c r="E469" s="2" t="s">
        <v>33</v>
      </c>
      <c r="F469" s="2" t="s">
        <v>31</v>
      </c>
      <c r="G469" s="2">
        <v>33</v>
      </c>
      <c r="H469" s="2">
        <v>0.78</v>
      </c>
      <c r="I469" s="2">
        <v>10.71</v>
      </c>
      <c r="J469" s="2">
        <v>42</v>
      </c>
      <c r="K469" s="2">
        <v>100</v>
      </c>
      <c r="L469" s="6" t="s">
        <v>49</v>
      </c>
    </row>
    <row r="470" spans="1:12" ht="16">
      <c r="A470" s="2">
        <v>469</v>
      </c>
      <c r="B470" s="2" t="s">
        <v>18</v>
      </c>
      <c r="C470" s="2">
        <v>1</v>
      </c>
      <c r="D470" s="2" t="s">
        <v>28</v>
      </c>
      <c r="E470" s="2" t="s">
        <v>27</v>
      </c>
      <c r="F470" s="2" t="s">
        <v>13</v>
      </c>
      <c r="G470" s="2">
        <v>53</v>
      </c>
      <c r="H470" s="2">
        <v>0.72</v>
      </c>
      <c r="I470" s="2">
        <v>10.09</v>
      </c>
      <c r="J470" s="2">
        <v>31</v>
      </c>
      <c r="K470" s="2">
        <v>57</v>
      </c>
      <c r="L470" s="6" t="s">
        <v>48</v>
      </c>
    </row>
    <row r="471" spans="1:12" ht="16">
      <c r="A471" s="2">
        <v>470</v>
      </c>
      <c r="B471" s="2" t="s">
        <v>7</v>
      </c>
      <c r="C471" s="2">
        <v>0</v>
      </c>
      <c r="D471" s="2" t="s">
        <v>16</v>
      </c>
      <c r="E471" s="2" t="s">
        <v>23</v>
      </c>
      <c r="F471" s="2" t="s">
        <v>13</v>
      </c>
      <c r="G471" s="2">
        <v>58</v>
      </c>
      <c r="H471" s="2">
        <v>1.49</v>
      </c>
      <c r="I471" s="2">
        <v>4.87</v>
      </c>
      <c r="J471" s="2">
        <v>51</v>
      </c>
      <c r="K471" s="2">
        <v>75</v>
      </c>
      <c r="L471" s="6" t="s">
        <v>50</v>
      </c>
    </row>
    <row r="472" spans="1:12" ht="16">
      <c r="A472" s="2">
        <v>471</v>
      </c>
      <c r="B472" s="2" t="s">
        <v>18</v>
      </c>
      <c r="C472" s="2">
        <v>1</v>
      </c>
      <c r="D472" s="2" t="s">
        <v>26</v>
      </c>
      <c r="E472" s="2" t="s">
        <v>9</v>
      </c>
      <c r="F472" s="2" t="s">
        <v>10</v>
      </c>
      <c r="G472" s="2">
        <v>47</v>
      </c>
      <c r="H472" s="2">
        <v>0.34</v>
      </c>
      <c r="I472" s="2">
        <v>11</v>
      </c>
      <c r="J472" s="2">
        <v>67</v>
      </c>
      <c r="K472" s="2">
        <v>43</v>
      </c>
      <c r="L472" s="6" t="s">
        <v>48</v>
      </c>
    </row>
    <row r="473" spans="1:12" ht="16">
      <c r="A473" s="2">
        <v>472</v>
      </c>
      <c r="B473" s="2" t="s">
        <v>7</v>
      </c>
      <c r="C473" s="2">
        <v>0</v>
      </c>
      <c r="D473" s="2" t="s">
        <v>16</v>
      </c>
      <c r="E473" s="2" t="s">
        <v>32</v>
      </c>
      <c r="F473" s="2" t="s">
        <v>10</v>
      </c>
      <c r="G473" s="2">
        <v>69</v>
      </c>
      <c r="H473" s="2">
        <v>0.81</v>
      </c>
      <c r="I473" s="2">
        <v>7.61</v>
      </c>
      <c r="J473" s="2">
        <v>46</v>
      </c>
      <c r="K473" s="2">
        <v>68</v>
      </c>
      <c r="L473" s="6" t="s">
        <v>48</v>
      </c>
    </row>
    <row r="474" spans="1:12" ht="16">
      <c r="A474" s="2">
        <v>473</v>
      </c>
      <c r="B474" s="2" t="s">
        <v>18</v>
      </c>
      <c r="C474" s="2">
        <v>1</v>
      </c>
      <c r="D474" s="2" t="s">
        <v>16</v>
      </c>
      <c r="E474" s="2" t="s">
        <v>32</v>
      </c>
      <c r="F474" s="2" t="s">
        <v>13</v>
      </c>
      <c r="G474" s="2">
        <v>49</v>
      </c>
      <c r="H474" s="2">
        <v>1</v>
      </c>
      <c r="I474" s="2">
        <v>9.8000000000000007</v>
      </c>
      <c r="J474" s="2">
        <v>48</v>
      </c>
      <c r="K474" s="2">
        <v>54</v>
      </c>
      <c r="L474" s="6" t="s">
        <v>51</v>
      </c>
    </row>
    <row r="475" spans="1:12" ht="16">
      <c r="A475" s="2">
        <v>474</v>
      </c>
      <c r="B475" s="2" t="s">
        <v>18</v>
      </c>
      <c r="C475" s="2">
        <v>1</v>
      </c>
      <c r="D475" s="2" t="s">
        <v>16</v>
      </c>
      <c r="E475" s="2" t="s">
        <v>17</v>
      </c>
      <c r="F475" s="2" t="s">
        <v>13</v>
      </c>
      <c r="G475" s="2">
        <v>55</v>
      </c>
      <c r="H475" s="2">
        <v>0.48</v>
      </c>
      <c r="I475" s="2">
        <v>7.54</v>
      </c>
      <c r="J475" s="2">
        <v>46</v>
      </c>
      <c r="K475" s="2">
        <v>68</v>
      </c>
      <c r="L475" s="6" t="s">
        <v>51</v>
      </c>
    </row>
    <row r="476" spans="1:12" ht="16">
      <c r="A476" s="2">
        <v>475</v>
      </c>
      <c r="B476" s="2" t="s">
        <v>7</v>
      </c>
      <c r="C476" s="2">
        <v>0</v>
      </c>
      <c r="D476" s="2" t="s">
        <v>26</v>
      </c>
      <c r="E476" s="2" t="s">
        <v>9</v>
      </c>
      <c r="F476" s="2" t="s">
        <v>10</v>
      </c>
      <c r="G476" s="2">
        <v>47</v>
      </c>
      <c r="H476" s="2">
        <v>1.26</v>
      </c>
      <c r="I476" s="2">
        <v>9.7899999999999991</v>
      </c>
      <c r="J476" s="2">
        <v>55</v>
      </c>
      <c r="K476" s="2">
        <v>41</v>
      </c>
      <c r="L476" s="6" t="s">
        <v>49</v>
      </c>
    </row>
    <row r="477" spans="1:12" ht="16">
      <c r="A477" s="2">
        <v>476</v>
      </c>
      <c r="B477" s="2" t="s">
        <v>18</v>
      </c>
      <c r="C477" s="2">
        <v>1</v>
      </c>
      <c r="D477" s="2" t="s">
        <v>26</v>
      </c>
      <c r="E477" s="2" t="s">
        <v>9</v>
      </c>
      <c r="F477" s="2" t="s">
        <v>13</v>
      </c>
      <c r="G477" s="2">
        <v>27</v>
      </c>
      <c r="H477" s="2">
        <v>0.56000000000000005</v>
      </c>
      <c r="I477" s="2">
        <v>6.66</v>
      </c>
      <c r="J477" s="2">
        <v>44</v>
      </c>
      <c r="K477" s="2">
        <v>59</v>
      </c>
      <c r="L477" s="6" t="s">
        <v>48</v>
      </c>
    </row>
    <row r="478" spans="1:12" ht="16">
      <c r="A478" s="2">
        <v>477</v>
      </c>
      <c r="B478" s="2" t="s">
        <v>18</v>
      </c>
      <c r="C478" s="2">
        <v>1</v>
      </c>
      <c r="D478" s="2" t="s">
        <v>16</v>
      </c>
      <c r="E478" s="2" t="s">
        <v>32</v>
      </c>
      <c r="F478" s="2" t="s">
        <v>25</v>
      </c>
      <c r="G478" s="2">
        <v>39</v>
      </c>
      <c r="H478" s="2">
        <v>0.59</v>
      </c>
      <c r="I478" s="2">
        <v>9.75</v>
      </c>
      <c r="J478" s="2">
        <v>59</v>
      </c>
      <c r="K478" s="2">
        <v>51</v>
      </c>
      <c r="L478" s="6" t="s">
        <v>48</v>
      </c>
    </row>
    <row r="479" spans="1:12" ht="16">
      <c r="A479" s="2">
        <v>478</v>
      </c>
      <c r="B479" s="2" t="s">
        <v>7</v>
      </c>
      <c r="C479" s="2">
        <v>0</v>
      </c>
      <c r="D479" s="2" t="s">
        <v>8</v>
      </c>
      <c r="E479" s="2" t="s">
        <v>39</v>
      </c>
      <c r="F479" s="2" t="s">
        <v>13</v>
      </c>
      <c r="G479" s="2">
        <v>62</v>
      </c>
      <c r="H479" s="2">
        <v>2.11</v>
      </c>
      <c r="I479" s="2">
        <v>8.51</v>
      </c>
      <c r="J479" s="2">
        <v>44</v>
      </c>
      <c r="K479" s="2">
        <v>62</v>
      </c>
      <c r="L479" s="6" t="s">
        <v>51</v>
      </c>
    </row>
    <row r="480" spans="1:12" ht="16">
      <c r="A480" s="2">
        <v>479</v>
      </c>
      <c r="B480" s="2" t="s">
        <v>18</v>
      </c>
      <c r="C480" s="2">
        <v>1</v>
      </c>
      <c r="D480" s="2" t="s">
        <v>16</v>
      </c>
      <c r="E480" s="2" t="s">
        <v>9</v>
      </c>
      <c r="F480" s="2" t="s">
        <v>13</v>
      </c>
      <c r="G480" s="2">
        <v>48</v>
      </c>
      <c r="H480" s="2">
        <v>0.83</v>
      </c>
      <c r="I480" s="2">
        <v>4.3099999999999996</v>
      </c>
      <c r="J480" s="2">
        <v>40</v>
      </c>
      <c r="K480" s="2">
        <v>78</v>
      </c>
      <c r="L480" s="6" t="s">
        <v>49</v>
      </c>
    </row>
    <row r="481" spans="1:12" ht="16">
      <c r="A481" s="2">
        <v>480</v>
      </c>
      <c r="B481" s="2" t="s">
        <v>18</v>
      </c>
      <c r="C481" s="2">
        <v>1</v>
      </c>
      <c r="D481" s="2" t="s">
        <v>26</v>
      </c>
      <c r="E481" s="2" t="s">
        <v>27</v>
      </c>
      <c r="F481" s="2" t="s">
        <v>13</v>
      </c>
      <c r="G481" s="2">
        <v>46</v>
      </c>
      <c r="H481" s="2">
        <v>0.65</v>
      </c>
      <c r="I481" s="2">
        <v>8.5500000000000007</v>
      </c>
      <c r="J481" s="2">
        <v>45</v>
      </c>
      <c r="K481" s="2">
        <v>49</v>
      </c>
      <c r="L481" s="6" t="s">
        <v>48</v>
      </c>
    </row>
    <row r="482" spans="1:12" ht="16">
      <c r="A482" s="2">
        <v>481</v>
      </c>
      <c r="B482" s="2" t="s">
        <v>7</v>
      </c>
      <c r="C482" s="2">
        <v>0</v>
      </c>
      <c r="D482" s="2" t="s">
        <v>16</v>
      </c>
      <c r="E482" s="2" t="s">
        <v>9</v>
      </c>
      <c r="F482" s="2" t="s">
        <v>10</v>
      </c>
      <c r="G482" s="2">
        <v>41</v>
      </c>
      <c r="H482" s="2">
        <v>1.84</v>
      </c>
      <c r="I482" s="2">
        <v>8.98</v>
      </c>
      <c r="J482" s="2">
        <v>60</v>
      </c>
      <c r="K482" s="2">
        <v>54</v>
      </c>
      <c r="L482" s="6" t="s">
        <v>49</v>
      </c>
    </row>
    <row r="483" spans="1:12" ht="16">
      <c r="A483" s="2">
        <v>482</v>
      </c>
      <c r="B483" s="2" t="s">
        <v>7</v>
      </c>
      <c r="C483" s="2">
        <v>0</v>
      </c>
      <c r="D483" s="2" t="s">
        <v>16</v>
      </c>
      <c r="E483" s="2" t="s">
        <v>9</v>
      </c>
      <c r="F483" s="2" t="s">
        <v>10</v>
      </c>
      <c r="G483" s="2">
        <v>41</v>
      </c>
      <c r="H483" s="2">
        <v>2.6</v>
      </c>
      <c r="I483" s="2">
        <v>10.5</v>
      </c>
      <c r="J483" s="2">
        <v>58</v>
      </c>
      <c r="K483" s="2">
        <v>64</v>
      </c>
      <c r="L483" s="6" t="s">
        <v>49</v>
      </c>
    </row>
    <row r="484" spans="1:12" ht="16">
      <c r="A484" s="2">
        <v>483</v>
      </c>
      <c r="B484" s="2" t="s">
        <v>18</v>
      </c>
      <c r="C484" s="2">
        <v>1</v>
      </c>
      <c r="D484" s="2" t="s">
        <v>8</v>
      </c>
      <c r="E484" s="2" t="s">
        <v>9</v>
      </c>
      <c r="F484" s="2" t="s">
        <v>13</v>
      </c>
      <c r="G484" s="2">
        <v>60</v>
      </c>
      <c r="H484" s="2">
        <v>0.55000000000000004</v>
      </c>
      <c r="I484" s="2">
        <v>7.35</v>
      </c>
      <c r="J484" s="2">
        <v>40</v>
      </c>
      <c r="K484" s="2">
        <v>59</v>
      </c>
      <c r="L484" s="6" t="s">
        <v>49</v>
      </c>
    </row>
    <row r="485" spans="1:12" ht="16">
      <c r="A485" s="2">
        <v>484</v>
      </c>
      <c r="B485" s="2" t="s">
        <v>7</v>
      </c>
      <c r="C485" s="2">
        <v>0</v>
      </c>
      <c r="D485" s="2" t="s">
        <v>30</v>
      </c>
      <c r="E485" s="2" t="s">
        <v>24</v>
      </c>
      <c r="F485" s="2" t="s">
        <v>13</v>
      </c>
      <c r="G485" s="2">
        <v>59</v>
      </c>
      <c r="H485" s="2">
        <v>1.36</v>
      </c>
      <c r="I485" s="2">
        <v>5.83</v>
      </c>
      <c r="J485" s="2">
        <v>55</v>
      </c>
      <c r="K485" s="2">
        <v>71</v>
      </c>
      <c r="L485" s="6" t="s">
        <v>48</v>
      </c>
    </row>
    <row r="486" spans="1:12" ht="16">
      <c r="A486" s="2">
        <v>485</v>
      </c>
      <c r="B486" s="2" t="s">
        <v>18</v>
      </c>
      <c r="C486" s="2">
        <v>1</v>
      </c>
      <c r="D486" s="2" t="s">
        <v>16</v>
      </c>
      <c r="E486" s="2" t="s">
        <v>24</v>
      </c>
      <c r="F486" s="2" t="s">
        <v>20</v>
      </c>
      <c r="G486" s="2">
        <v>65</v>
      </c>
      <c r="H486" s="2">
        <v>0.77</v>
      </c>
      <c r="I486" s="2">
        <v>8.52</v>
      </c>
      <c r="J486" s="2">
        <v>48</v>
      </c>
      <c r="K486" s="2">
        <v>62</v>
      </c>
      <c r="L486" s="6" t="s">
        <v>49</v>
      </c>
    </row>
    <row r="487" spans="1:12" ht="16">
      <c r="A487" s="2">
        <v>486</v>
      </c>
      <c r="B487" s="2" t="s">
        <v>7</v>
      </c>
      <c r="C487" s="2">
        <v>0</v>
      </c>
      <c r="D487" s="2" t="s">
        <v>16</v>
      </c>
      <c r="E487" s="2" t="s">
        <v>24</v>
      </c>
      <c r="F487" s="2" t="s">
        <v>25</v>
      </c>
      <c r="G487" s="2">
        <v>52</v>
      </c>
      <c r="H487" s="2">
        <v>1.25</v>
      </c>
      <c r="I487" s="2">
        <v>10.34</v>
      </c>
      <c r="J487" s="2">
        <v>58</v>
      </c>
      <c r="K487" s="2">
        <v>73</v>
      </c>
      <c r="L487" s="6" t="s">
        <v>50</v>
      </c>
    </row>
    <row r="488" spans="1:12" ht="16">
      <c r="A488" s="2">
        <v>487</v>
      </c>
      <c r="B488" s="2" t="s">
        <v>18</v>
      </c>
      <c r="C488" s="2">
        <v>1</v>
      </c>
      <c r="D488" s="2" t="s">
        <v>26</v>
      </c>
      <c r="E488" s="2" t="s">
        <v>27</v>
      </c>
      <c r="F488" s="2" t="s">
        <v>13</v>
      </c>
      <c r="G488" s="2">
        <v>46</v>
      </c>
      <c r="H488" s="2">
        <v>0.01</v>
      </c>
      <c r="I488" s="2">
        <v>9.42</v>
      </c>
      <c r="J488" s="2">
        <v>46</v>
      </c>
      <c r="K488" s="2">
        <v>60</v>
      </c>
      <c r="L488" s="6" t="s">
        <v>48</v>
      </c>
    </row>
    <row r="489" spans="1:12" ht="16">
      <c r="A489" s="2">
        <v>488</v>
      </c>
      <c r="B489" s="2" t="s">
        <v>18</v>
      </c>
      <c r="C489" s="2">
        <v>1</v>
      </c>
      <c r="D489" s="2" t="s">
        <v>16</v>
      </c>
      <c r="E489" s="2" t="s">
        <v>9</v>
      </c>
      <c r="F489" s="2" t="s">
        <v>13</v>
      </c>
      <c r="G489" s="2">
        <v>48</v>
      </c>
      <c r="H489" s="2">
        <v>0.26</v>
      </c>
      <c r="I489" s="2">
        <v>8.14</v>
      </c>
      <c r="J489" s="2">
        <v>62</v>
      </c>
      <c r="K489" s="2">
        <v>51</v>
      </c>
      <c r="L489" s="6" t="s">
        <v>51</v>
      </c>
    </row>
    <row r="490" spans="1:12" ht="16">
      <c r="A490" s="2">
        <v>489</v>
      </c>
      <c r="B490" s="2" t="s">
        <v>18</v>
      </c>
      <c r="C490" s="2">
        <v>1</v>
      </c>
      <c r="D490" s="2" t="s">
        <v>16</v>
      </c>
      <c r="E490" s="2" t="s">
        <v>24</v>
      </c>
      <c r="F490" s="2" t="s">
        <v>20</v>
      </c>
      <c r="G490" s="2">
        <v>65</v>
      </c>
      <c r="H490" s="2">
        <v>0.47</v>
      </c>
      <c r="I490" s="2">
        <v>4.5599999999999996</v>
      </c>
      <c r="J490" s="2">
        <v>49</v>
      </c>
      <c r="K490" s="2">
        <v>56</v>
      </c>
      <c r="L490" s="6" t="s">
        <v>49</v>
      </c>
    </row>
    <row r="491" spans="1:12" ht="16">
      <c r="A491" s="2">
        <v>490</v>
      </c>
      <c r="B491" s="2" t="s">
        <v>18</v>
      </c>
      <c r="C491" s="2">
        <v>1</v>
      </c>
      <c r="D491" s="2" t="s">
        <v>11</v>
      </c>
      <c r="E491" s="2" t="s">
        <v>9</v>
      </c>
      <c r="F491" s="2" t="s">
        <v>13</v>
      </c>
      <c r="G491" s="2">
        <v>40</v>
      </c>
      <c r="H491" s="2">
        <v>-0.15</v>
      </c>
      <c r="I491" s="2">
        <v>11.06</v>
      </c>
      <c r="J491" s="2">
        <v>36</v>
      </c>
      <c r="K491" s="2">
        <v>55</v>
      </c>
      <c r="L491" s="6" t="s">
        <v>48</v>
      </c>
    </row>
    <row r="492" spans="1:12" ht="16">
      <c r="A492" s="2">
        <v>491</v>
      </c>
      <c r="B492" s="2" t="s">
        <v>18</v>
      </c>
      <c r="C492" s="2">
        <v>1</v>
      </c>
      <c r="D492" s="2" t="s">
        <v>11</v>
      </c>
      <c r="E492" s="2" t="s">
        <v>38</v>
      </c>
      <c r="F492" s="2" t="s">
        <v>13</v>
      </c>
      <c r="G492" s="2">
        <v>42</v>
      </c>
      <c r="H492" s="2">
        <v>0.35</v>
      </c>
      <c r="I492" s="2">
        <v>8.33</v>
      </c>
      <c r="J492" s="2">
        <v>46</v>
      </c>
      <c r="K492" s="2">
        <v>64</v>
      </c>
      <c r="L492" s="6" t="s">
        <v>49</v>
      </c>
    </row>
    <row r="493" spans="1:12" ht="16">
      <c r="A493" s="2">
        <v>492</v>
      </c>
      <c r="B493" s="2" t="s">
        <v>7</v>
      </c>
      <c r="C493" s="2">
        <v>0</v>
      </c>
      <c r="D493" s="2" t="s">
        <v>26</v>
      </c>
      <c r="E493" s="2" t="s">
        <v>27</v>
      </c>
      <c r="F493" s="2" t="s">
        <v>13</v>
      </c>
      <c r="G493" s="2">
        <v>46</v>
      </c>
      <c r="H493" s="2">
        <v>1.26</v>
      </c>
      <c r="I493" s="2">
        <v>4.5599999999999996</v>
      </c>
      <c r="J493" s="2">
        <v>58</v>
      </c>
      <c r="K493" s="2">
        <v>56</v>
      </c>
      <c r="L493" s="6" t="s">
        <v>49</v>
      </c>
    </row>
    <row r="494" spans="1:12" ht="16">
      <c r="A494" s="2">
        <v>493</v>
      </c>
      <c r="B494" s="2" t="s">
        <v>7</v>
      </c>
      <c r="C494" s="2">
        <v>0</v>
      </c>
      <c r="D494" s="2" t="s">
        <v>16</v>
      </c>
      <c r="E494" s="2" t="s">
        <v>21</v>
      </c>
      <c r="F494" s="2" t="s">
        <v>13</v>
      </c>
      <c r="G494" s="2">
        <v>56</v>
      </c>
      <c r="H494" s="2">
        <v>1.56</v>
      </c>
      <c r="I494" s="2">
        <v>8.02</v>
      </c>
      <c r="J494" s="2">
        <v>39</v>
      </c>
      <c r="K494" s="2">
        <v>71</v>
      </c>
      <c r="L494" s="6" t="s">
        <v>49</v>
      </c>
    </row>
    <row r="495" spans="1:12" ht="16">
      <c r="A495" s="2">
        <v>494</v>
      </c>
      <c r="B495" s="2" t="s">
        <v>7</v>
      </c>
      <c r="C495" s="2">
        <v>0</v>
      </c>
      <c r="D495" s="2" t="s">
        <v>26</v>
      </c>
      <c r="E495" s="2" t="s">
        <v>32</v>
      </c>
      <c r="F495" s="2" t="s">
        <v>10</v>
      </c>
      <c r="G495" s="2">
        <v>64</v>
      </c>
      <c r="H495" s="2">
        <v>1.48</v>
      </c>
      <c r="I495" s="2">
        <v>7.46</v>
      </c>
      <c r="J495" s="2">
        <v>52</v>
      </c>
      <c r="K495" s="2">
        <v>54</v>
      </c>
      <c r="L495" s="6" t="s">
        <v>49</v>
      </c>
    </row>
    <row r="496" spans="1:12" ht="16">
      <c r="A496" s="2">
        <v>495</v>
      </c>
      <c r="B496" s="2" t="s">
        <v>7</v>
      </c>
      <c r="C496" s="2">
        <v>0</v>
      </c>
      <c r="D496" s="2" t="s">
        <v>28</v>
      </c>
      <c r="E496" s="2" t="s">
        <v>27</v>
      </c>
      <c r="F496" s="2" t="s">
        <v>13</v>
      </c>
      <c r="G496" s="2">
        <v>53</v>
      </c>
      <c r="H496" s="2">
        <v>1.73</v>
      </c>
      <c r="I496" s="2">
        <v>8.44</v>
      </c>
      <c r="J496" s="2">
        <v>39</v>
      </c>
      <c r="K496" s="2">
        <v>48</v>
      </c>
      <c r="L496" s="6" t="s">
        <v>51</v>
      </c>
    </row>
    <row r="497" spans="1:12" ht="16">
      <c r="A497" s="2">
        <v>496</v>
      </c>
      <c r="B497" s="2" t="s">
        <v>18</v>
      </c>
      <c r="C497" s="2">
        <v>1</v>
      </c>
      <c r="D497" s="2" t="s">
        <v>11</v>
      </c>
      <c r="E497" s="2" t="s">
        <v>24</v>
      </c>
      <c r="F497" s="2" t="s">
        <v>25</v>
      </c>
      <c r="G497" s="2">
        <v>45</v>
      </c>
      <c r="H497" s="2">
        <v>0.95</v>
      </c>
      <c r="I497" s="2">
        <v>8.5</v>
      </c>
      <c r="J497" s="2">
        <v>45</v>
      </c>
      <c r="K497" s="2">
        <v>67</v>
      </c>
      <c r="L497" s="6" t="s">
        <v>49</v>
      </c>
    </row>
    <row r="498" spans="1:12" ht="16">
      <c r="A498" s="2">
        <v>497</v>
      </c>
      <c r="B498" s="2" t="s">
        <v>18</v>
      </c>
      <c r="C498" s="2">
        <v>1</v>
      </c>
      <c r="D498" s="2" t="s">
        <v>28</v>
      </c>
      <c r="E498" s="2" t="s">
        <v>19</v>
      </c>
      <c r="F498" s="2" t="s">
        <v>29</v>
      </c>
      <c r="G498" s="2">
        <v>44</v>
      </c>
      <c r="H498" s="2">
        <v>-0.06</v>
      </c>
      <c r="I498" s="2">
        <v>11.1</v>
      </c>
      <c r="J498" s="2">
        <v>52</v>
      </c>
      <c r="K498" s="2">
        <v>62</v>
      </c>
      <c r="L498" s="6" t="s">
        <v>51</v>
      </c>
    </row>
    <row r="499" spans="1:12" ht="16">
      <c r="A499" s="2">
        <v>498</v>
      </c>
      <c r="B499" s="2" t="s">
        <v>7</v>
      </c>
      <c r="C499" s="2">
        <v>0</v>
      </c>
      <c r="D499" s="2" t="s">
        <v>16</v>
      </c>
      <c r="E499" s="2" t="s">
        <v>24</v>
      </c>
      <c r="F499" s="2" t="s">
        <v>20</v>
      </c>
      <c r="G499" s="2">
        <v>65</v>
      </c>
      <c r="H499" s="2">
        <v>1.1299999999999999</v>
      </c>
      <c r="I499" s="2">
        <v>10.59</v>
      </c>
      <c r="J499" s="2">
        <v>49</v>
      </c>
      <c r="K499" s="2">
        <v>66</v>
      </c>
      <c r="L499" s="6" t="s">
        <v>49</v>
      </c>
    </row>
    <row r="500" spans="1:12" ht="16">
      <c r="A500" s="2">
        <v>499</v>
      </c>
      <c r="B500" s="2" t="s">
        <v>18</v>
      </c>
      <c r="C500" s="2">
        <v>1</v>
      </c>
      <c r="D500" s="2" t="s">
        <v>28</v>
      </c>
      <c r="E500" s="2" t="s">
        <v>33</v>
      </c>
      <c r="F500" s="2" t="s">
        <v>31</v>
      </c>
      <c r="G500" s="2">
        <v>33</v>
      </c>
      <c r="H500" s="2">
        <v>0.5</v>
      </c>
      <c r="I500" s="2">
        <v>6.16</v>
      </c>
      <c r="J500" s="2">
        <v>46</v>
      </c>
      <c r="K500" s="2">
        <v>40</v>
      </c>
      <c r="L500" s="6" t="s">
        <v>48</v>
      </c>
    </row>
    <row r="501" spans="1:12" ht="16">
      <c r="A501" s="2">
        <v>500</v>
      </c>
      <c r="B501" s="2" t="s">
        <v>18</v>
      </c>
      <c r="C501" s="2">
        <v>1</v>
      </c>
      <c r="D501" s="2" t="s">
        <v>28</v>
      </c>
      <c r="E501" s="2" t="s">
        <v>39</v>
      </c>
      <c r="F501" s="2" t="s">
        <v>13</v>
      </c>
      <c r="G501" s="2">
        <v>37</v>
      </c>
      <c r="H501" s="2">
        <v>1.56</v>
      </c>
      <c r="I501" s="2">
        <v>6.04</v>
      </c>
      <c r="J501" s="2">
        <v>35</v>
      </c>
      <c r="K501" s="2">
        <v>71</v>
      </c>
      <c r="L501" s="6" t="s">
        <v>48</v>
      </c>
    </row>
    <row r="502" spans="1:12" ht="16">
      <c r="A502" s="2">
        <v>501</v>
      </c>
      <c r="B502" s="2" t="s">
        <v>18</v>
      </c>
      <c r="C502" s="2">
        <v>1</v>
      </c>
      <c r="D502" s="2" t="s">
        <v>11</v>
      </c>
      <c r="E502" s="2" t="s">
        <v>38</v>
      </c>
      <c r="F502" s="2" t="s">
        <v>13</v>
      </c>
      <c r="G502" s="2">
        <v>42</v>
      </c>
      <c r="H502" s="2">
        <v>0.88</v>
      </c>
      <c r="I502" s="2">
        <v>5.55</v>
      </c>
      <c r="J502" s="2">
        <v>50</v>
      </c>
      <c r="K502" s="2">
        <v>59</v>
      </c>
      <c r="L502" s="6" t="s">
        <v>49</v>
      </c>
    </row>
    <row r="503" spans="1:12" ht="16">
      <c r="A503" s="2">
        <v>502</v>
      </c>
      <c r="B503" s="2" t="s">
        <v>7</v>
      </c>
      <c r="C503" s="2">
        <v>0</v>
      </c>
      <c r="D503" s="2" t="s">
        <v>16</v>
      </c>
      <c r="E503" s="2" t="s">
        <v>36</v>
      </c>
      <c r="F503" s="2" t="s">
        <v>37</v>
      </c>
      <c r="G503" s="2">
        <v>66</v>
      </c>
      <c r="H503" s="2">
        <v>0.95</v>
      </c>
      <c r="I503" s="2">
        <v>7.46</v>
      </c>
      <c r="J503" s="2">
        <v>38</v>
      </c>
      <c r="K503" s="2">
        <v>57</v>
      </c>
      <c r="L503" s="6" t="s">
        <v>49</v>
      </c>
    </row>
    <row r="504" spans="1:12" ht="16">
      <c r="A504" s="2">
        <v>503</v>
      </c>
      <c r="B504" s="2" t="s">
        <v>18</v>
      </c>
      <c r="C504" s="2">
        <v>1</v>
      </c>
      <c r="D504" s="2" t="s">
        <v>16</v>
      </c>
      <c r="E504" s="2" t="s">
        <v>19</v>
      </c>
      <c r="F504" s="2" t="s">
        <v>13</v>
      </c>
      <c r="G504" s="2">
        <v>32</v>
      </c>
      <c r="H504" s="2">
        <v>0.94</v>
      </c>
      <c r="I504" s="2">
        <v>9.49</v>
      </c>
      <c r="J504" s="2">
        <v>45</v>
      </c>
      <c r="K504" s="2">
        <v>59</v>
      </c>
      <c r="L504" s="6" t="s">
        <v>48</v>
      </c>
    </row>
    <row r="505" spans="1:12" ht="16">
      <c r="A505" s="2">
        <v>504</v>
      </c>
      <c r="B505" s="2" t="s">
        <v>7</v>
      </c>
      <c r="C505" s="2">
        <v>0</v>
      </c>
      <c r="D505" s="2" t="s">
        <v>16</v>
      </c>
      <c r="E505" s="2" t="s">
        <v>12</v>
      </c>
      <c r="F505" s="2" t="s">
        <v>31</v>
      </c>
      <c r="G505" s="2">
        <v>63</v>
      </c>
      <c r="H505" s="2">
        <v>1.34</v>
      </c>
      <c r="I505" s="2">
        <v>6.53</v>
      </c>
      <c r="J505" s="2">
        <v>43</v>
      </c>
      <c r="K505" s="2">
        <v>68</v>
      </c>
      <c r="L505" s="6" t="s">
        <v>48</v>
      </c>
    </row>
    <row r="506" spans="1:12" ht="16">
      <c r="A506" s="2">
        <v>505</v>
      </c>
      <c r="B506" s="2" t="s">
        <v>7</v>
      </c>
      <c r="C506" s="2">
        <v>0</v>
      </c>
      <c r="D506" s="2" t="s">
        <v>16</v>
      </c>
      <c r="E506" s="2" t="s">
        <v>12</v>
      </c>
      <c r="F506" s="2" t="s">
        <v>22</v>
      </c>
      <c r="G506" s="2">
        <v>50</v>
      </c>
      <c r="H506" s="2">
        <v>1.29</v>
      </c>
      <c r="I506" s="2">
        <v>7.44</v>
      </c>
      <c r="J506" s="2">
        <v>55</v>
      </c>
      <c r="K506" s="2">
        <v>60</v>
      </c>
      <c r="L506" s="6" t="s">
        <v>50</v>
      </c>
    </row>
    <row r="507" spans="1:12" ht="16">
      <c r="A507" s="2">
        <v>506</v>
      </c>
      <c r="B507" s="2" t="s">
        <v>18</v>
      </c>
      <c r="C507" s="2">
        <v>1</v>
      </c>
      <c r="D507" s="2" t="s">
        <v>8</v>
      </c>
      <c r="E507" s="2" t="s">
        <v>9</v>
      </c>
      <c r="F507" s="2" t="s">
        <v>13</v>
      </c>
      <c r="G507" s="2">
        <v>60</v>
      </c>
      <c r="H507" s="2">
        <v>0.12</v>
      </c>
      <c r="I507" s="2">
        <v>11.07</v>
      </c>
      <c r="J507" s="2">
        <v>43</v>
      </c>
      <c r="K507" s="2">
        <v>42</v>
      </c>
      <c r="L507" s="6" t="s">
        <v>49</v>
      </c>
    </row>
    <row r="508" spans="1:12" ht="16">
      <c r="A508" s="2">
        <v>507</v>
      </c>
      <c r="B508" s="2" t="s">
        <v>18</v>
      </c>
      <c r="C508" s="2">
        <v>1</v>
      </c>
      <c r="D508" s="2" t="s">
        <v>16</v>
      </c>
      <c r="E508" s="2" t="s">
        <v>32</v>
      </c>
      <c r="F508" s="2" t="s">
        <v>10</v>
      </c>
      <c r="G508" s="2">
        <v>69</v>
      </c>
      <c r="H508" s="2">
        <v>0.56999999999999995</v>
      </c>
      <c r="I508" s="2">
        <v>1.64</v>
      </c>
      <c r="J508" s="2">
        <v>43</v>
      </c>
      <c r="K508" s="2">
        <v>49</v>
      </c>
      <c r="L508" s="6" t="s">
        <v>49</v>
      </c>
    </row>
    <row r="509" spans="1:12" ht="16">
      <c r="A509" s="2">
        <v>508</v>
      </c>
      <c r="B509" s="2" t="s">
        <v>7</v>
      </c>
      <c r="C509" s="2">
        <v>0</v>
      </c>
      <c r="D509" s="2" t="s">
        <v>8</v>
      </c>
      <c r="E509" s="2" t="s">
        <v>39</v>
      </c>
      <c r="F509" s="2" t="s">
        <v>13</v>
      </c>
      <c r="G509" s="2">
        <v>62</v>
      </c>
      <c r="H509" s="2">
        <v>0.73</v>
      </c>
      <c r="I509" s="2">
        <v>5.81</v>
      </c>
      <c r="J509" s="2">
        <v>57</v>
      </c>
      <c r="K509" s="2">
        <v>67</v>
      </c>
      <c r="L509" s="6" t="s">
        <v>48</v>
      </c>
    </row>
    <row r="510" spans="1:12" ht="16">
      <c r="A510" s="2">
        <v>509</v>
      </c>
      <c r="B510" s="2" t="s">
        <v>18</v>
      </c>
      <c r="C510" s="2">
        <v>1</v>
      </c>
      <c r="D510" s="2" t="s">
        <v>14</v>
      </c>
      <c r="E510" s="2" t="s">
        <v>40</v>
      </c>
      <c r="F510" s="2" t="s">
        <v>13</v>
      </c>
      <c r="G510" s="2">
        <v>35</v>
      </c>
      <c r="H510" s="2">
        <v>0.82</v>
      </c>
      <c r="I510" s="2">
        <v>6</v>
      </c>
      <c r="J510" s="2">
        <v>46</v>
      </c>
      <c r="K510" s="2">
        <v>60</v>
      </c>
      <c r="L510" s="6" t="s">
        <v>48</v>
      </c>
    </row>
    <row r="511" spans="1:12" ht="16">
      <c r="A511" s="2">
        <v>510</v>
      </c>
      <c r="B511" s="2" t="s">
        <v>18</v>
      </c>
      <c r="C511" s="2">
        <v>1</v>
      </c>
      <c r="D511" s="2" t="s">
        <v>16</v>
      </c>
      <c r="E511" s="2" t="s">
        <v>32</v>
      </c>
      <c r="F511" s="2" t="s">
        <v>22</v>
      </c>
      <c r="G511" s="2">
        <v>38</v>
      </c>
      <c r="H511" s="2">
        <v>0.42</v>
      </c>
      <c r="I511" s="2">
        <v>7.94</v>
      </c>
      <c r="J511" s="2">
        <v>45</v>
      </c>
      <c r="K511" s="2">
        <v>50</v>
      </c>
      <c r="L511" s="6" t="s">
        <v>51</v>
      </c>
    </row>
    <row r="512" spans="1:12" ht="16">
      <c r="A512" s="2">
        <v>511</v>
      </c>
      <c r="B512" s="2" t="s">
        <v>7</v>
      </c>
      <c r="C512" s="2">
        <v>0</v>
      </c>
      <c r="D512" s="2" t="s">
        <v>8</v>
      </c>
      <c r="E512" s="2" t="s">
        <v>9</v>
      </c>
      <c r="F512" s="2" t="s">
        <v>13</v>
      </c>
      <c r="G512" s="2">
        <v>60</v>
      </c>
      <c r="H512" s="2">
        <v>0.92</v>
      </c>
      <c r="I512" s="2">
        <v>10.97</v>
      </c>
      <c r="J512" s="2">
        <v>61</v>
      </c>
      <c r="K512" s="2">
        <v>58</v>
      </c>
      <c r="L512" s="6" t="s">
        <v>48</v>
      </c>
    </row>
    <row r="513" spans="1:12" ht="16">
      <c r="A513" s="2">
        <v>512</v>
      </c>
      <c r="B513" s="2" t="s">
        <v>18</v>
      </c>
      <c r="C513" s="2">
        <v>1</v>
      </c>
      <c r="D513" s="2" t="s">
        <v>16</v>
      </c>
      <c r="E513" s="2" t="s">
        <v>12</v>
      </c>
      <c r="F513" s="2" t="s">
        <v>22</v>
      </c>
      <c r="G513" s="2">
        <v>50</v>
      </c>
      <c r="H513" s="2">
        <v>1.1599999999999999</v>
      </c>
      <c r="I513" s="2">
        <v>9.49</v>
      </c>
      <c r="J513" s="2">
        <v>45</v>
      </c>
      <c r="K513" s="2">
        <v>78</v>
      </c>
      <c r="L513" s="6" t="s">
        <v>51</v>
      </c>
    </row>
    <row r="514" spans="1:12" ht="16">
      <c r="A514" s="2">
        <v>513</v>
      </c>
      <c r="B514" s="2" t="s">
        <v>7</v>
      </c>
      <c r="C514" s="2">
        <v>0</v>
      </c>
      <c r="D514" s="2" t="s">
        <v>16</v>
      </c>
      <c r="E514" s="2" t="s">
        <v>12</v>
      </c>
      <c r="F514" s="2" t="s">
        <v>22</v>
      </c>
      <c r="G514" s="2">
        <v>50</v>
      </c>
      <c r="H514" s="2">
        <v>0.92</v>
      </c>
      <c r="I514" s="2">
        <v>7.75</v>
      </c>
      <c r="J514" s="2">
        <v>60</v>
      </c>
      <c r="K514" s="2">
        <v>48</v>
      </c>
      <c r="L514" s="6" t="s">
        <v>48</v>
      </c>
    </row>
    <row r="515" spans="1:12" ht="16">
      <c r="A515" s="2">
        <v>514</v>
      </c>
      <c r="B515" s="2" t="s">
        <v>18</v>
      </c>
      <c r="C515" s="2">
        <v>1</v>
      </c>
      <c r="D515" s="2" t="s">
        <v>16</v>
      </c>
      <c r="E515" s="2" t="s">
        <v>19</v>
      </c>
      <c r="F515" s="2" t="s">
        <v>13</v>
      </c>
      <c r="G515" s="2">
        <v>32</v>
      </c>
      <c r="H515" s="2">
        <v>0.27</v>
      </c>
      <c r="I515" s="2">
        <v>7.96</v>
      </c>
      <c r="J515" s="2">
        <v>55</v>
      </c>
      <c r="K515" s="2">
        <v>75</v>
      </c>
      <c r="L515" s="6" t="s">
        <v>49</v>
      </c>
    </row>
    <row r="516" spans="1:12" ht="16">
      <c r="A516" s="2">
        <v>515</v>
      </c>
      <c r="B516" s="2" t="s">
        <v>7</v>
      </c>
      <c r="C516" s="2">
        <v>0</v>
      </c>
      <c r="D516" s="2" t="s">
        <v>8</v>
      </c>
      <c r="E516" s="2" t="s">
        <v>9</v>
      </c>
      <c r="F516" s="2" t="s">
        <v>13</v>
      </c>
      <c r="G516" s="2">
        <v>60</v>
      </c>
      <c r="H516" s="2">
        <v>1.2</v>
      </c>
      <c r="I516" s="2">
        <v>5.95</v>
      </c>
      <c r="J516" s="2">
        <v>44</v>
      </c>
      <c r="K516" s="2">
        <v>75</v>
      </c>
      <c r="L516" s="6" t="s">
        <v>48</v>
      </c>
    </row>
    <row r="517" spans="1:12" ht="16">
      <c r="A517" s="2">
        <v>516</v>
      </c>
      <c r="B517" s="2" t="s">
        <v>18</v>
      </c>
      <c r="C517" s="2">
        <v>1</v>
      </c>
      <c r="D517" s="2" t="s">
        <v>16</v>
      </c>
      <c r="E517" s="2" t="s">
        <v>24</v>
      </c>
      <c r="F517" s="2" t="s">
        <v>25</v>
      </c>
      <c r="G517" s="2">
        <v>52</v>
      </c>
      <c r="H517" s="2">
        <v>0.9</v>
      </c>
      <c r="I517" s="2">
        <v>5.53</v>
      </c>
      <c r="J517" s="2">
        <v>46</v>
      </c>
      <c r="K517" s="2">
        <v>60</v>
      </c>
      <c r="L517" s="6" t="s">
        <v>48</v>
      </c>
    </row>
    <row r="518" spans="1:12" ht="16">
      <c r="A518" s="2">
        <v>517</v>
      </c>
      <c r="B518" s="2" t="s">
        <v>7</v>
      </c>
      <c r="C518" s="2">
        <v>0</v>
      </c>
      <c r="D518" s="2" t="s">
        <v>16</v>
      </c>
      <c r="E518" s="2" t="s">
        <v>21</v>
      </c>
      <c r="F518" s="2" t="s">
        <v>13</v>
      </c>
      <c r="G518" s="2">
        <v>56</v>
      </c>
      <c r="H518" s="2">
        <v>1.01</v>
      </c>
      <c r="I518" s="2">
        <v>5.71</v>
      </c>
      <c r="J518" s="2">
        <v>58</v>
      </c>
      <c r="K518" s="2">
        <v>41</v>
      </c>
      <c r="L518" s="6" t="s">
        <v>49</v>
      </c>
    </row>
    <row r="519" spans="1:12" ht="16">
      <c r="A519" s="2">
        <v>518</v>
      </c>
      <c r="B519" s="2" t="s">
        <v>18</v>
      </c>
      <c r="C519" s="2">
        <v>1</v>
      </c>
      <c r="D519" s="2" t="s">
        <v>30</v>
      </c>
      <c r="E519" s="2" t="s">
        <v>24</v>
      </c>
      <c r="F519" s="2" t="s">
        <v>13</v>
      </c>
      <c r="G519" s="2">
        <v>59</v>
      </c>
      <c r="H519" s="2">
        <v>0.74</v>
      </c>
      <c r="I519" s="2">
        <v>9.6</v>
      </c>
      <c r="J519" s="2">
        <v>45</v>
      </c>
      <c r="K519" s="2">
        <v>54</v>
      </c>
      <c r="L519" s="6" t="s">
        <v>49</v>
      </c>
    </row>
    <row r="520" spans="1:12" ht="16">
      <c r="A520" s="2">
        <v>519</v>
      </c>
      <c r="B520" s="2" t="s">
        <v>7</v>
      </c>
      <c r="C520" s="2">
        <v>0</v>
      </c>
      <c r="D520" s="2" t="s">
        <v>8</v>
      </c>
      <c r="E520" s="2" t="s">
        <v>27</v>
      </c>
      <c r="F520" s="2" t="s">
        <v>13</v>
      </c>
      <c r="G520" s="2">
        <v>54</v>
      </c>
      <c r="H520" s="2">
        <v>1.64</v>
      </c>
      <c r="I520" s="2">
        <v>5.49</v>
      </c>
      <c r="J520" s="2">
        <v>53</v>
      </c>
      <c r="K520" s="2">
        <v>63</v>
      </c>
      <c r="L520" s="6" t="s">
        <v>49</v>
      </c>
    </row>
    <row r="521" spans="1:12" ht="16">
      <c r="A521" s="2">
        <v>520</v>
      </c>
      <c r="B521" s="2" t="s">
        <v>18</v>
      </c>
      <c r="C521" s="2">
        <v>1</v>
      </c>
      <c r="D521" s="2" t="s">
        <v>16</v>
      </c>
      <c r="E521" s="2" t="s">
        <v>32</v>
      </c>
      <c r="F521" s="2" t="s">
        <v>25</v>
      </c>
      <c r="G521" s="2">
        <v>39</v>
      </c>
      <c r="H521" s="2">
        <v>1.51</v>
      </c>
      <c r="I521" s="2">
        <v>8.7200000000000006</v>
      </c>
      <c r="J521" s="2">
        <v>35</v>
      </c>
      <c r="K521" s="2">
        <v>48</v>
      </c>
      <c r="L521" s="6" t="s">
        <v>48</v>
      </c>
    </row>
    <row r="522" spans="1:12" ht="16">
      <c r="A522" s="2">
        <v>521</v>
      </c>
      <c r="B522" s="2" t="s">
        <v>18</v>
      </c>
      <c r="C522" s="2">
        <v>1</v>
      </c>
      <c r="D522" s="2" t="s">
        <v>28</v>
      </c>
      <c r="E522" s="2" t="s">
        <v>39</v>
      </c>
      <c r="F522" s="2" t="s">
        <v>13</v>
      </c>
      <c r="G522" s="2">
        <v>37</v>
      </c>
      <c r="H522" s="2">
        <v>-0.06</v>
      </c>
      <c r="I522" s="2">
        <v>6.19</v>
      </c>
      <c r="J522" s="2">
        <v>47</v>
      </c>
      <c r="K522" s="2">
        <v>58</v>
      </c>
      <c r="L522" s="6" t="s">
        <v>49</v>
      </c>
    </row>
    <row r="523" spans="1:12" ht="16">
      <c r="A523" s="2">
        <v>522</v>
      </c>
      <c r="B523" s="2" t="s">
        <v>18</v>
      </c>
      <c r="C523" s="2">
        <v>1</v>
      </c>
      <c r="D523" s="2" t="s">
        <v>14</v>
      </c>
      <c r="E523" s="2" t="s">
        <v>40</v>
      </c>
      <c r="F523" s="2" t="s">
        <v>13</v>
      </c>
      <c r="G523" s="2">
        <v>35</v>
      </c>
      <c r="H523" s="2">
        <v>1.22</v>
      </c>
      <c r="I523" s="2">
        <v>8.94</v>
      </c>
      <c r="J523" s="2">
        <v>50</v>
      </c>
      <c r="K523" s="2">
        <v>57</v>
      </c>
      <c r="L523" s="6" t="s">
        <v>49</v>
      </c>
    </row>
    <row r="524" spans="1:12" ht="16">
      <c r="A524" s="2">
        <v>523</v>
      </c>
      <c r="B524" s="2" t="s">
        <v>18</v>
      </c>
      <c r="C524" s="2">
        <v>1</v>
      </c>
      <c r="D524" s="2" t="s">
        <v>8</v>
      </c>
      <c r="E524" s="2" t="s">
        <v>27</v>
      </c>
      <c r="F524" s="2" t="s">
        <v>13</v>
      </c>
      <c r="G524" s="2">
        <v>54</v>
      </c>
      <c r="H524" s="2">
        <v>1.27</v>
      </c>
      <c r="I524" s="2">
        <v>5.72</v>
      </c>
      <c r="J524" s="2">
        <v>27</v>
      </c>
      <c r="K524" s="2">
        <v>100</v>
      </c>
      <c r="L524" s="6" t="s">
        <v>51</v>
      </c>
    </row>
    <row r="525" spans="1:12" ht="16">
      <c r="A525" s="2">
        <v>524</v>
      </c>
      <c r="B525" s="2" t="s">
        <v>7</v>
      </c>
      <c r="C525" s="2">
        <v>0</v>
      </c>
      <c r="D525" s="2" t="s">
        <v>11</v>
      </c>
      <c r="E525" s="2" t="s">
        <v>12</v>
      </c>
      <c r="F525" s="2" t="s">
        <v>13</v>
      </c>
      <c r="G525" s="2">
        <v>51</v>
      </c>
      <c r="H525" s="2">
        <v>1.82</v>
      </c>
      <c r="I525" s="2">
        <v>9.6300000000000008</v>
      </c>
      <c r="J525" s="2">
        <v>69</v>
      </c>
      <c r="K525" s="2">
        <v>75</v>
      </c>
      <c r="L525" s="6" t="s">
        <v>51</v>
      </c>
    </row>
    <row r="526" spans="1:12" ht="16">
      <c r="A526" s="2">
        <v>525</v>
      </c>
      <c r="B526" s="2" t="s">
        <v>18</v>
      </c>
      <c r="C526" s="2">
        <v>1</v>
      </c>
      <c r="D526" s="2" t="s">
        <v>28</v>
      </c>
      <c r="E526" s="2" t="s">
        <v>19</v>
      </c>
      <c r="F526" s="2" t="s">
        <v>29</v>
      </c>
      <c r="G526" s="2">
        <v>44</v>
      </c>
      <c r="H526" s="2">
        <v>1.0900000000000001</v>
      </c>
      <c r="I526" s="2">
        <v>6.5</v>
      </c>
      <c r="J526" s="2">
        <v>49</v>
      </c>
      <c r="K526" s="2">
        <v>62</v>
      </c>
      <c r="L526" s="6" t="s">
        <v>49</v>
      </c>
    </row>
    <row r="527" spans="1:12" ht="16">
      <c r="A527" s="2">
        <v>526</v>
      </c>
      <c r="B527" s="2" t="s">
        <v>18</v>
      </c>
      <c r="C527" s="2">
        <v>1</v>
      </c>
      <c r="D527" s="2" t="s">
        <v>16</v>
      </c>
      <c r="E527" s="2" t="s">
        <v>24</v>
      </c>
      <c r="F527" s="2" t="s">
        <v>25</v>
      </c>
      <c r="G527" s="2">
        <v>52</v>
      </c>
      <c r="H527" s="2">
        <v>0.26</v>
      </c>
      <c r="I527" s="2">
        <v>7.46</v>
      </c>
      <c r="J527" s="2">
        <v>51</v>
      </c>
      <c r="K527" s="2">
        <v>65</v>
      </c>
      <c r="L527" s="6" t="s">
        <v>49</v>
      </c>
    </row>
    <row r="528" spans="1:12" ht="16">
      <c r="A528" s="2">
        <v>527</v>
      </c>
      <c r="B528" s="2" t="s">
        <v>7</v>
      </c>
      <c r="C528" s="2">
        <v>0</v>
      </c>
      <c r="D528" s="2" t="s">
        <v>16</v>
      </c>
      <c r="E528" s="2" t="s">
        <v>36</v>
      </c>
      <c r="F528" s="2" t="s">
        <v>37</v>
      </c>
      <c r="G528" s="2">
        <v>66</v>
      </c>
      <c r="H528" s="2">
        <v>0.99</v>
      </c>
      <c r="I528" s="2">
        <v>9.99</v>
      </c>
      <c r="J528" s="2">
        <v>40</v>
      </c>
      <c r="K528" s="2">
        <v>57</v>
      </c>
      <c r="L528" s="6" t="s">
        <v>48</v>
      </c>
    </row>
    <row r="529" spans="1:12" ht="16">
      <c r="A529" s="2">
        <v>528</v>
      </c>
      <c r="B529" s="2" t="s">
        <v>7</v>
      </c>
      <c r="C529" s="2">
        <v>0</v>
      </c>
      <c r="D529" s="2" t="s">
        <v>28</v>
      </c>
      <c r="E529" s="2" t="s">
        <v>19</v>
      </c>
      <c r="F529" s="2" t="s">
        <v>22</v>
      </c>
      <c r="G529" s="2">
        <v>68</v>
      </c>
      <c r="H529" s="2">
        <v>1.1599999999999999</v>
      </c>
      <c r="I529" s="2">
        <v>9.0500000000000007</v>
      </c>
      <c r="J529" s="2">
        <v>49</v>
      </c>
      <c r="K529" s="2">
        <v>55</v>
      </c>
      <c r="L529" s="6" t="s">
        <v>51</v>
      </c>
    </row>
    <row r="530" spans="1:12" ht="16">
      <c r="A530" s="2">
        <v>529</v>
      </c>
      <c r="B530" s="2" t="s">
        <v>7</v>
      </c>
      <c r="C530" s="2">
        <v>0</v>
      </c>
      <c r="D530" s="2" t="s">
        <v>11</v>
      </c>
      <c r="E530" s="2" t="s">
        <v>24</v>
      </c>
      <c r="F530" s="2" t="s">
        <v>25</v>
      </c>
      <c r="G530" s="2">
        <v>45</v>
      </c>
      <c r="H530" s="2">
        <v>1.58</v>
      </c>
      <c r="I530" s="2">
        <v>7.2</v>
      </c>
      <c r="J530" s="2">
        <v>54</v>
      </c>
      <c r="K530" s="2">
        <v>61</v>
      </c>
      <c r="L530" s="6" t="s">
        <v>51</v>
      </c>
    </row>
    <row r="531" spans="1:12" ht="16">
      <c r="A531" s="2">
        <v>530</v>
      </c>
      <c r="B531" s="2" t="s">
        <v>18</v>
      </c>
      <c r="C531" s="2">
        <v>1</v>
      </c>
      <c r="D531" s="2" t="s">
        <v>16</v>
      </c>
      <c r="E531" s="2" t="s">
        <v>12</v>
      </c>
      <c r="F531" s="2" t="s">
        <v>10</v>
      </c>
      <c r="G531" s="2">
        <v>30</v>
      </c>
      <c r="H531" s="2">
        <v>1.01</v>
      </c>
      <c r="I531" s="2">
        <v>6.39</v>
      </c>
      <c r="J531" s="2">
        <v>53</v>
      </c>
      <c r="K531" s="2">
        <v>44</v>
      </c>
      <c r="L531" s="6" t="s">
        <v>49</v>
      </c>
    </row>
    <row r="532" spans="1:12" ht="16">
      <c r="A532" s="2">
        <v>531</v>
      </c>
      <c r="B532" s="2" t="s">
        <v>18</v>
      </c>
      <c r="C532" s="2">
        <v>1</v>
      </c>
      <c r="D532" s="2" t="s">
        <v>8</v>
      </c>
      <c r="E532" s="2" t="s">
        <v>27</v>
      </c>
      <c r="F532" s="2" t="s">
        <v>13</v>
      </c>
      <c r="G532" s="2">
        <v>54</v>
      </c>
      <c r="H532" s="2">
        <v>0.11</v>
      </c>
      <c r="I532" s="2">
        <v>7.7</v>
      </c>
      <c r="J532" s="2">
        <v>59</v>
      </c>
      <c r="K532" s="2">
        <v>61</v>
      </c>
      <c r="L532" s="6" t="s">
        <v>48</v>
      </c>
    </row>
    <row r="533" spans="1:12" ht="16">
      <c r="A533" s="2">
        <v>532</v>
      </c>
      <c r="B533" s="2" t="s">
        <v>7</v>
      </c>
      <c r="C533" s="2">
        <v>0</v>
      </c>
      <c r="D533" s="2" t="s">
        <v>30</v>
      </c>
      <c r="E533" s="2" t="s">
        <v>24</v>
      </c>
      <c r="F533" s="2" t="s">
        <v>13</v>
      </c>
      <c r="G533" s="2">
        <v>59</v>
      </c>
      <c r="H533" s="2">
        <v>1.08</v>
      </c>
      <c r="I533" s="2">
        <v>6.18</v>
      </c>
      <c r="J533" s="2">
        <v>47</v>
      </c>
      <c r="K533" s="2">
        <v>50</v>
      </c>
      <c r="L533" s="6" t="s">
        <v>50</v>
      </c>
    </row>
    <row r="534" spans="1:12" ht="16">
      <c r="A534" s="2">
        <v>533</v>
      </c>
      <c r="B534" s="2" t="s">
        <v>18</v>
      </c>
      <c r="C534" s="2">
        <v>1</v>
      </c>
      <c r="D534" s="2" t="s">
        <v>16</v>
      </c>
      <c r="E534" s="2" t="s">
        <v>21</v>
      </c>
      <c r="F534" s="2" t="s">
        <v>13</v>
      </c>
      <c r="G534" s="2">
        <v>56</v>
      </c>
      <c r="H534" s="2">
        <v>0.59</v>
      </c>
      <c r="I534" s="2">
        <v>6.97</v>
      </c>
      <c r="J534" s="2">
        <v>47</v>
      </c>
      <c r="K534" s="2">
        <v>54</v>
      </c>
      <c r="L534" s="6" t="s">
        <v>48</v>
      </c>
    </row>
    <row r="535" spans="1:12" ht="16">
      <c r="A535" s="2">
        <v>534</v>
      </c>
      <c r="B535" s="2" t="s">
        <v>7</v>
      </c>
      <c r="C535" s="2">
        <v>0</v>
      </c>
      <c r="D535" s="2" t="s">
        <v>16</v>
      </c>
      <c r="E535" s="2" t="s">
        <v>32</v>
      </c>
      <c r="F535" s="2" t="s">
        <v>13</v>
      </c>
      <c r="G535" s="2">
        <v>49</v>
      </c>
      <c r="H535" s="2">
        <v>0.96</v>
      </c>
      <c r="I535" s="2">
        <v>10.16</v>
      </c>
      <c r="J535" s="2">
        <v>57</v>
      </c>
      <c r="K535" s="2">
        <v>56</v>
      </c>
      <c r="L535" s="6" t="s">
        <v>48</v>
      </c>
    </row>
    <row r="536" spans="1:12" ht="16">
      <c r="A536" s="2">
        <v>535</v>
      </c>
      <c r="B536" s="2" t="s">
        <v>7</v>
      </c>
      <c r="C536" s="2">
        <v>0</v>
      </c>
      <c r="D536" s="2" t="s">
        <v>8</v>
      </c>
      <c r="E536" s="2" t="s">
        <v>9</v>
      </c>
      <c r="F536" s="2" t="s">
        <v>13</v>
      </c>
      <c r="G536" s="2">
        <v>60</v>
      </c>
      <c r="H536" s="2">
        <v>0.79</v>
      </c>
      <c r="I536" s="2">
        <v>6.09</v>
      </c>
      <c r="J536" s="2">
        <v>57</v>
      </c>
      <c r="K536" s="2">
        <v>59</v>
      </c>
      <c r="L536" s="6" t="s">
        <v>49</v>
      </c>
    </row>
    <row r="537" spans="1:12" ht="16">
      <c r="A537" s="2">
        <v>536</v>
      </c>
      <c r="B537" s="2" t="s">
        <v>7</v>
      </c>
      <c r="C537" s="2">
        <v>0</v>
      </c>
      <c r="D537" s="2" t="s">
        <v>16</v>
      </c>
      <c r="E537" s="2" t="s">
        <v>32</v>
      </c>
      <c r="F537" s="2" t="s">
        <v>10</v>
      </c>
      <c r="G537" s="2">
        <v>69</v>
      </c>
      <c r="H537" s="2">
        <v>0.92</v>
      </c>
      <c r="I537" s="2">
        <v>9.3699999999999992</v>
      </c>
      <c r="J537" s="2">
        <v>50</v>
      </c>
      <c r="K537" s="2">
        <v>56</v>
      </c>
      <c r="L537" s="6" t="s">
        <v>49</v>
      </c>
    </row>
    <row r="538" spans="1:12" ht="16">
      <c r="A538" s="2">
        <v>537</v>
      </c>
      <c r="B538" s="2" t="s">
        <v>18</v>
      </c>
      <c r="C538" s="2">
        <v>1</v>
      </c>
      <c r="D538" s="2" t="s">
        <v>11</v>
      </c>
      <c r="E538" s="2" t="s">
        <v>9</v>
      </c>
      <c r="F538" s="2" t="s">
        <v>13</v>
      </c>
      <c r="G538" s="2">
        <v>40</v>
      </c>
      <c r="H538" s="2">
        <v>1.19</v>
      </c>
      <c r="I538" s="2">
        <v>8.48</v>
      </c>
      <c r="J538" s="2">
        <v>30</v>
      </c>
      <c r="K538" s="2">
        <v>74</v>
      </c>
      <c r="L538" s="6" t="s">
        <v>49</v>
      </c>
    </row>
    <row r="539" spans="1:12" ht="16">
      <c r="A539" s="2">
        <v>538</v>
      </c>
      <c r="B539" s="2" t="s">
        <v>18</v>
      </c>
      <c r="C539" s="2">
        <v>1</v>
      </c>
      <c r="D539" s="2" t="s">
        <v>16</v>
      </c>
      <c r="E539" s="2" t="s">
        <v>32</v>
      </c>
      <c r="F539" s="2" t="s">
        <v>25</v>
      </c>
      <c r="G539" s="2">
        <v>39</v>
      </c>
      <c r="H539" s="2">
        <v>0.65</v>
      </c>
      <c r="I539" s="2">
        <v>5.09</v>
      </c>
      <c r="J539" s="2">
        <v>61</v>
      </c>
      <c r="K539" s="2">
        <v>56</v>
      </c>
      <c r="L539" s="6" t="s">
        <v>49</v>
      </c>
    </row>
    <row r="540" spans="1:12" ht="16">
      <c r="A540" s="2">
        <v>539</v>
      </c>
      <c r="B540" s="2" t="s">
        <v>7</v>
      </c>
      <c r="C540" s="2">
        <v>0</v>
      </c>
      <c r="D540" s="2" t="s">
        <v>26</v>
      </c>
      <c r="E540" s="2" t="s">
        <v>27</v>
      </c>
      <c r="F540" s="2" t="s">
        <v>13</v>
      </c>
      <c r="G540" s="2">
        <v>46</v>
      </c>
      <c r="H540" s="2">
        <v>1.26</v>
      </c>
      <c r="I540" s="2">
        <v>7.22</v>
      </c>
      <c r="J540" s="2">
        <v>69</v>
      </c>
      <c r="K540" s="2">
        <v>67</v>
      </c>
      <c r="L540" s="6" t="s">
        <v>49</v>
      </c>
    </row>
    <row r="541" spans="1:12" ht="16">
      <c r="A541" s="2">
        <v>540</v>
      </c>
      <c r="B541" s="2" t="s">
        <v>7</v>
      </c>
      <c r="C541" s="2">
        <v>0</v>
      </c>
      <c r="D541" s="2" t="s">
        <v>16</v>
      </c>
      <c r="E541" s="2" t="s">
        <v>24</v>
      </c>
      <c r="F541" s="2" t="s">
        <v>22</v>
      </c>
      <c r="G541" s="2">
        <v>43</v>
      </c>
      <c r="H541" s="2">
        <v>1.81</v>
      </c>
      <c r="I541" s="2">
        <v>9.98</v>
      </c>
      <c r="J541" s="2">
        <v>43</v>
      </c>
      <c r="K541" s="2">
        <v>66</v>
      </c>
      <c r="L541" s="6" t="s">
        <v>48</v>
      </c>
    </row>
    <row r="542" spans="1:12" ht="16">
      <c r="A542" s="2">
        <v>541</v>
      </c>
      <c r="B542" s="2" t="s">
        <v>18</v>
      </c>
      <c r="C542" s="2">
        <v>1</v>
      </c>
      <c r="D542" s="2" t="s">
        <v>26</v>
      </c>
      <c r="E542" s="2" t="s">
        <v>27</v>
      </c>
      <c r="F542" s="2" t="s">
        <v>13</v>
      </c>
      <c r="G542" s="2">
        <v>46</v>
      </c>
      <c r="H542" s="2">
        <v>0.66</v>
      </c>
      <c r="I542" s="2">
        <v>10.66</v>
      </c>
      <c r="J542" s="2">
        <v>36</v>
      </c>
      <c r="K542" s="2">
        <v>47</v>
      </c>
      <c r="L542" s="6" t="s">
        <v>49</v>
      </c>
    </row>
    <row r="543" spans="1:12" ht="16">
      <c r="A543" s="2">
        <v>542</v>
      </c>
      <c r="B543" s="2" t="s">
        <v>7</v>
      </c>
      <c r="C543" s="2">
        <v>0</v>
      </c>
      <c r="D543" s="2" t="s">
        <v>26</v>
      </c>
      <c r="E543" s="2" t="s">
        <v>9</v>
      </c>
      <c r="F543" s="2" t="s">
        <v>10</v>
      </c>
      <c r="G543" s="2">
        <v>47</v>
      </c>
      <c r="H543" s="2">
        <v>1.49</v>
      </c>
      <c r="I543" s="2">
        <v>7.34</v>
      </c>
      <c r="J543" s="2">
        <v>58</v>
      </c>
      <c r="K543" s="2">
        <v>75</v>
      </c>
      <c r="L543" s="6" t="s">
        <v>49</v>
      </c>
    </row>
    <row r="544" spans="1:12" ht="16">
      <c r="A544" s="2">
        <v>543</v>
      </c>
      <c r="B544" s="2" t="s">
        <v>18</v>
      </c>
      <c r="C544" s="2">
        <v>1</v>
      </c>
      <c r="D544" s="2" t="s">
        <v>11</v>
      </c>
      <c r="E544" s="2" t="s">
        <v>38</v>
      </c>
      <c r="F544" s="2" t="s">
        <v>13</v>
      </c>
      <c r="G544" s="2">
        <v>42</v>
      </c>
      <c r="H544" s="2">
        <v>0.9</v>
      </c>
      <c r="I544" s="2">
        <v>3.8</v>
      </c>
      <c r="J544" s="2">
        <v>49</v>
      </c>
      <c r="K544" s="2">
        <v>70</v>
      </c>
      <c r="L544" s="6" t="s">
        <v>50</v>
      </c>
    </row>
    <row r="545" spans="1:12" ht="16">
      <c r="A545" s="2">
        <v>544</v>
      </c>
      <c r="B545" s="2" t="s">
        <v>18</v>
      </c>
      <c r="C545" s="2">
        <v>1</v>
      </c>
      <c r="D545" s="2" t="s">
        <v>16</v>
      </c>
      <c r="E545" s="2" t="s">
        <v>9</v>
      </c>
      <c r="F545" s="2" t="s">
        <v>10</v>
      </c>
      <c r="G545" s="2">
        <v>41</v>
      </c>
      <c r="H545" s="2">
        <v>1.04</v>
      </c>
      <c r="I545" s="2">
        <v>7.91</v>
      </c>
      <c r="J545" s="2">
        <v>47</v>
      </c>
      <c r="K545" s="2">
        <v>52</v>
      </c>
      <c r="L545" s="6" t="s">
        <v>50</v>
      </c>
    </row>
    <row r="546" spans="1:12" ht="16">
      <c r="A546" s="2">
        <v>545</v>
      </c>
      <c r="B546" s="2" t="s">
        <v>18</v>
      </c>
      <c r="C546" s="2">
        <v>1</v>
      </c>
      <c r="D546" s="2" t="s">
        <v>16</v>
      </c>
      <c r="E546" s="2" t="s">
        <v>12</v>
      </c>
      <c r="F546" s="2" t="s">
        <v>25</v>
      </c>
      <c r="G546" s="2">
        <v>25</v>
      </c>
      <c r="H546" s="2">
        <v>0.54</v>
      </c>
      <c r="I546" s="2">
        <v>7.89</v>
      </c>
      <c r="J546" s="2">
        <v>69</v>
      </c>
      <c r="K546" s="2">
        <v>72</v>
      </c>
      <c r="L546" s="6" t="s">
        <v>48</v>
      </c>
    </row>
    <row r="547" spans="1:12" ht="16">
      <c r="A547" s="2">
        <v>546</v>
      </c>
      <c r="B547" s="2" t="s">
        <v>18</v>
      </c>
      <c r="C547" s="2">
        <v>1</v>
      </c>
      <c r="D547" s="2" t="s">
        <v>14</v>
      </c>
      <c r="E547" s="2" t="s">
        <v>40</v>
      </c>
      <c r="F547" s="2" t="s">
        <v>13</v>
      </c>
      <c r="G547" s="2">
        <v>35</v>
      </c>
      <c r="H547" s="2">
        <v>0.61</v>
      </c>
      <c r="I547" s="2">
        <v>9.24</v>
      </c>
      <c r="J547" s="2">
        <v>34</v>
      </c>
      <c r="K547" s="2">
        <v>48</v>
      </c>
      <c r="L547" s="6" t="s">
        <v>51</v>
      </c>
    </row>
    <row r="548" spans="1:12" ht="16">
      <c r="A548" s="2">
        <v>547</v>
      </c>
      <c r="B548" s="2" t="s">
        <v>7</v>
      </c>
      <c r="C548" s="2">
        <v>0</v>
      </c>
      <c r="D548" s="2" t="s">
        <v>16</v>
      </c>
      <c r="E548" s="2" t="s">
        <v>12</v>
      </c>
      <c r="F548" s="2" t="s">
        <v>22</v>
      </c>
      <c r="G548" s="2">
        <v>50</v>
      </c>
      <c r="H548" s="2">
        <v>1.31</v>
      </c>
      <c r="I548" s="2">
        <v>12.28</v>
      </c>
      <c r="J548" s="2">
        <v>46</v>
      </c>
      <c r="K548" s="2">
        <v>54</v>
      </c>
      <c r="L548" s="6" t="s">
        <v>48</v>
      </c>
    </row>
    <row r="549" spans="1:12" ht="16">
      <c r="A549" s="2">
        <v>548</v>
      </c>
      <c r="B549" s="2" t="s">
        <v>18</v>
      </c>
      <c r="C549" s="2">
        <v>1</v>
      </c>
      <c r="D549" s="2" t="s">
        <v>16</v>
      </c>
      <c r="E549" s="2" t="s">
        <v>9</v>
      </c>
      <c r="F549" s="2" t="s">
        <v>13</v>
      </c>
      <c r="G549" s="2">
        <v>48</v>
      </c>
      <c r="H549" s="2">
        <v>1.21</v>
      </c>
      <c r="I549" s="2">
        <v>10.62</v>
      </c>
      <c r="J549" s="2">
        <v>36</v>
      </c>
      <c r="K549" s="2">
        <v>63</v>
      </c>
      <c r="L549" s="6" t="s">
        <v>48</v>
      </c>
    </row>
    <row r="550" spans="1:12" ht="16">
      <c r="A550" s="2">
        <v>549</v>
      </c>
      <c r="B550" s="2" t="s">
        <v>7</v>
      </c>
      <c r="C550" s="2">
        <v>0</v>
      </c>
      <c r="D550" s="2" t="s">
        <v>16</v>
      </c>
      <c r="E550" s="2" t="s">
        <v>9</v>
      </c>
      <c r="F550" s="2" t="s">
        <v>13</v>
      </c>
      <c r="G550" s="2">
        <v>48</v>
      </c>
      <c r="H550" s="2">
        <v>1.06</v>
      </c>
      <c r="I550" s="2">
        <v>10.51</v>
      </c>
      <c r="J550" s="2">
        <v>53</v>
      </c>
      <c r="K550" s="2">
        <v>68</v>
      </c>
      <c r="L550" s="6" t="s">
        <v>48</v>
      </c>
    </row>
    <row r="551" spans="1:12" ht="16">
      <c r="A551" s="2">
        <v>550</v>
      </c>
      <c r="B551" s="2" t="s">
        <v>18</v>
      </c>
      <c r="C551" s="2">
        <v>1</v>
      </c>
      <c r="D551" s="2" t="s">
        <v>8</v>
      </c>
      <c r="E551" s="2" t="s">
        <v>27</v>
      </c>
      <c r="F551" s="2" t="s">
        <v>13</v>
      </c>
      <c r="G551" s="2">
        <v>54</v>
      </c>
      <c r="H551" s="2">
        <v>1.53</v>
      </c>
      <c r="I551" s="2">
        <v>6.04</v>
      </c>
      <c r="J551" s="2">
        <v>32</v>
      </c>
      <c r="K551" s="2">
        <v>73</v>
      </c>
      <c r="L551" s="6" t="s">
        <v>49</v>
      </c>
    </row>
    <row r="552" spans="1:12" ht="16">
      <c r="A552" s="2">
        <v>551</v>
      </c>
      <c r="B552" s="2" t="s">
        <v>18</v>
      </c>
      <c r="C552" s="2">
        <v>1</v>
      </c>
      <c r="D552" s="2" t="s">
        <v>11</v>
      </c>
      <c r="E552" s="2" t="s">
        <v>9</v>
      </c>
      <c r="F552" s="2" t="s">
        <v>13</v>
      </c>
      <c r="G552" s="2">
        <v>40</v>
      </c>
      <c r="H552" s="2">
        <v>0.89</v>
      </c>
      <c r="I552" s="2">
        <v>8.99</v>
      </c>
      <c r="J552" s="2">
        <v>57</v>
      </c>
      <c r="K552" s="2">
        <v>53</v>
      </c>
      <c r="L552" s="6" t="s">
        <v>48</v>
      </c>
    </row>
    <row r="553" spans="1:12" ht="16">
      <c r="A553" s="2">
        <v>552</v>
      </c>
      <c r="B553" s="2" t="s">
        <v>7</v>
      </c>
      <c r="C553" s="2">
        <v>0</v>
      </c>
      <c r="D553" s="2" t="s">
        <v>16</v>
      </c>
      <c r="E553" s="2" t="s">
        <v>24</v>
      </c>
      <c r="F553" s="2" t="s">
        <v>13</v>
      </c>
      <c r="G553" s="2">
        <v>61</v>
      </c>
      <c r="H553" s="2">
        <v>0.89</v>
      </c>
      <c r="I553" s="2">
        <v>12.98</v>
      </c>
      <c r="J553" s="2">
        <v>62</v>
      </c>
      <c r="K553" s="2">
        <v>100</v>
      </c>
      <c r="L553" s="6" t="s">
        <v>48</v>
      </c>
    </row>
    <row r="554" spans="1:12" ht="16">
      <c r="A554" s="2">
        <v>553</v>
      </c>
      <c r="B554" s="2" t="s">
        <v>18</v>
      </c>
      <c r="C554" s="2">
        <v>1</v>
      </c>
      <c r="D554" s="2" t="s">
        <v>28</v>
      </c>
      <c r="E554" s="2" t="s">
        <v>27</v>
      </c>
      <c r="F554" s="2" t="s">
        <v>13</v>
      </c>
      <c r="G554" s="2">
        <v>53</v>
      </c>
      <c r="H554" s="2">
        <v>1.08</v>
      </c>
      <c r="I554" s="2">
        <v>9.2799999999999994</v>
      </c>
      <c r="J554" s="2">
        <v>46</v>
      </c>
      <c r="K554" s="2">
        <v>73</v>
      </c>
      <c r="L554" s="6" t="s">
        <v>48</v>
      </c>
    </row>
    <row r="555" spans="1:12" ht="16">
      <c r="A555" s="2">
        <v>554</v>
      </c>
      <c r="B555" s="2" t="s">
        <v>18</v>
      </c>
      <c r="C555" s="2">
        <v>1</v>
      </c>
      <c r="D555" s="2" t="s">
        <v>16</v>
      </c>
      <c r="E555" s="2" t="s">
        <v>12</v>
      </c>
      <c r="F555" s="2" t="s">
        <v>22</v>
      </c>
      <c r="G555" s="2">
        <v>50</v>
      </c>
      <c r="H555" s="2">
        <v>1.07</v>
      </c>
      <c r="I555" s="2">
        <v>7.04</v>
      </c>
      <c r="J555" s="2">
        <v>36</v>
      </c>
      <c r="K555" s="2">
        <v>62</v>
      </c>
      <c r="L555" s="6" t="s">
        <v>49</v>
      </c>
    </row>
    <row r="556" spans="1:12" ht="16">
      <c r="A556" s="2">
        <v>555</v>
      </c>
      <c r="B556" s="2" t="s">
        <v>7</v>
      </c>
      <c r="C556" s="2">
        <v>0</v>
      </c>
      <c r="D556" s="2" t="s">
        <v>26</v>
      </c>
      <c r="E556" s="2" t="s">
        <v>32</v>
      </c>
      <c r="F556" s="2" t="s">
        <v>10</v>
      </c>
      <c r="G556" s="2">
        <v>64</v>
      </c>
      <c r="H556" s="2">
        <v>1.51</v>
      </c>
      <c r="I556" s="2">
        <v>6.24</v>
      </c>
      <c r="J556" s="2">
        <v>49</v>
      </c>
      <c r="K556" s="2">
        <v>43</v>
      </c>
      <c r="L556" s="6" t="s">
        <v>51</v>
      </c>
    </row>
    <row r="557" spans="1:12" ht="16">
      <c r="A557" s="2">
        <v>556</v>
      </c>
      <c r="B557" s="2" t="s">
        <v>7</v>
      </c>
      <c r="C557" s="2">
        <v>0</v>
      </c>
      <c r="D557" s="2" t="s">
        <v>11</v>
      </c>
      <c r="E557" s="2" t="s">
        <v>38</v>
      </c>
      <c r="F557" s="2" t="s">
        <v>13</v>
      </c>
      <c r="G557" s="2">
        <v>42</v>
      </c>
      <c r="H557" s="2">
        <v>1.56</v>
      </c>
      <c r="I557" s="2">
        <v>8.14</v>
      </c>
      <c r="J557" s="2">
        <v>66</v>
      </c>
      <c r="K557" s="2">
        <v>54</v>
      </c>
      <c r="L557" s="6" t="s">
        <v>49</v>
      </c>
    </row>
    <row r="558" spans="1:12" ht="16">
      <c r="A558" s="2">
        <v>557</v>
      </c>
      <c r="B558" s="2" t="s">
        <v>18</v>
      </c>
      <c r="C558" s="2">
        <v>1</v>
      </c>
      <c r="D558" s="2" t="s">
        <v>26</v>
      </c>
      <c r="E558" s="2" t="s">
        <v>27</v>
      </c>
      <c r="F558" s="2" t="s">
        <v>13</v>
      </c>
      <c r="G558" s="2">
        <v>46</v>
      </c>
      <c r="H558" s="2">
        <v>-0.15</v>
      </c>
      <c r="I558" s="2">
        <v>12.51</v>
      </c>
      <c r="J558" s="2">
        <v>39</v>
      </c>
      <c r="K558" s="2">
        <v>50</v>
      </c>
      <c r="L558" s="6" t="s">
        <v>50</v>
      </c>
    </row>
    <row r="559" spans="1:12" ht="16">
      <c r="A559" s="2">
        <v>558</v>
      </c>
      <c r="B559" s="2" t="s">
        <v>7</v>
      </c>
      <c r="C559" s="2">
        <v>0</v>
      </c>
      <c r="D559" s="2" t="s">
        <v>26</v>
      </c>
      <c r="E559" s="2" t="s">
        <v>9</v>
      </c>
      <c r="F559" s="2" t="s">
        <v>10</v>
      </c>
      <c r="G559" s="2">
        <v>47</v>
      </c>
      <c r="H559" s="2">
        <v>1.28</v>
      </c>
      <c r="I559" s="2">
        <v>7.62</v>
      </c>
      <c r="J559" s="2">
        <v>55</v>
      </c>
      <c r="K559" s="2">
        <v>53</v>
      </c>
      <c r="L559" s="6" t="s">
        <v>49</v>
      </c>
    </row>
    <row r="560" spans="1:12" ht="16">
      <c r="A560" s="2">
        <v>559</v>
      </c>
      <c r="B560" s="2" t="s">
        <v>7</v>
      </c>
      <c r="C560" s="2">
        <v>0</v>
      </c>
      <c r="D560" s="2" t="s">
        <v>11</v>
      </c>
      <c r="E560" s="2" t="s">
        <v>38</v>
      </c>
      <c r="F560" s="2" t="s">
        <v>13</v>
      </c>
      <c r="G560" s="2">
        <v>42</v>
      </c>
      <c r="H560" s="2">
        <v>1.33</v>
      </c>
      <c r="I560" s="2">
        <v>5.46</v>
      </c>
      <c r="J560" s="2">
        <v>45</v>
      </c>
      <c r="K560" s="2">
        <v>51</v>
      </c>
      <c r="L560" s="6" t="s">
        <v>48</v>
      </c>
    </row>
    <row r="561" spans="1:12" ht="16">
      <c r="A561" s="2">
        <v>560</v>
      </c>
      <c r="B561" s="2" t="s">
        <v>18</v>
      </c>
      <c r="C561" s="2">
        <v>1</v>
      </c>
      <c r="D561" s="2" t="s">
        <v>16</v>
      </c>
      <c r="E561" s="2" t="s">
        <v>24</v>
      </c>
      <c r="F561" s="2" t="s">
        <v>22</v>
      </c>
      <c r="G561" s="2">
        <v>43</v>
      </c>
      <c r="H561" s="2">
        <v>0.59</v>
      </c>
      <c r="I561" s="2">
        <v>7.98</v>
      </c>
      <c r="J561" s="2">
        <v>45</v>
      </c>
      <c r="K561" s="2">
        <v>63</v>
      </c>
      <c r="L561" s="6" t="s">
        <v>48</v>
      </c>
    </row>
    <row r="562" spans="1:12" ht="16">
      <c r="A562" s="2">
        <v>561</v>
      </c>
      <c r="B562" s="2" t="s">
        <v>7</v>
      </c>
      <c r="C562" s="2">
        <v>0</v>
      </c>
      <c r="D562" s="2" t="s">
        <v>26</v>
      </c>
      <c r="E562" s="2" t="s">
        <v>27</v>
      </c>
      <c r="F562" s="2" t="s">
        <v>13</v>
      </c>
      <c r="G562" s="2">
        <v>46</v>
      </c>
      <c r="H562" s="2">
        <v>1.33</v>
      </c>
      <c r="I562" s="2">
        <v>3.38</v>
      </c>
      <c r="J562" s="2">
        <v>56</v>
      </c>
      <c r="K562" s="2">
        <v>66</v>
      </c>
      <c r="L562" s="6" t="s">
        <v>49</v>
      </c>
    </row>
    <row r="563" spans="1:12" ht="16">
      <c r="A563" s="2">
        <v>562</v>
      </c>
      <c r="B563" s="2" t="s">
        <v>7</v>
      </c>
      <c r="C563" s="2">
        <v>0</v>
      </c>
      <c r="D563" s="2" t="s">
        <v>16</v>
      </c>
      <c r="E563" s="2" t="s">
        <v>9</v>
      </c>
      <c r="F563" s="2" t="s">
        <v>13</v>
      </c>
      <c r="G563" s="2">
        <v>48</v>
      </c>
      <c r="H563" s="2">
        <v>1.58</v>
      </c>
      <c r="I563" s="2">
        <v>3.88</v>
      </c>
      <c r="J563" s="2">
        <v>57</v>
      </c>
      <c r="K563" s="2">
        <v>42</v>
      </c>
      <c r="L563" s="6" t="s">
        <v>48</v>
      </c>
    </row>
    <row r="564" spans="1:12" ht="16">
      <c r="A564" s="2">
        <v>563</v>
      </c>
      <c r="B564" s="2" t="s">
        <v>7</v>
      </c>
      <c r="C564" s="2">
        <v>0</v>
      </c>
      <c r="D564" s="2" t="s">
        <v>14</v>
      </c>
      <c r="E564" s="2" t="s">
        <v>34</v>
      </c>
      <c r="F564" s="2" t="s">
        <v>13</v>
      </c>
      <c r="G564" s="2">
        <v>36</v>
      </c>
      <c r="H564" s="2">
        <v>1.85</v>
      </c>
      <c r="I564" s="2">
        <v>7.1</v>
      </c>
      <c r="J564" s="2">
        <v>68</v>
      </c>
      <c r="K564" s="2">
        <v>46</v>
      </c>
      <c r="L564" s="6" t="s">
        <v>49</v>
      </c>
    </row>
    <row r="565" spans="1:12" ht="16">
      <c r="A565" s="2">
        <v>564</v>
      </c>
      <c r="B565" s="2" t="s">
        <v>7</v>
      </c>
      <c r="C565" s="2">
        <v>0</v>
      </c>
      <c r="D565" s="2" t="s">
        <v>8</v>
      </c>
      <c r="E565" s="2" t="s">
        <v>9</v>
      </c>
      <c r="F565" s="2" t="s">
        <v>10</v>
      </c>
      <c r="G565" s="2">
        <v>57</v>
      </c>
      <c r="H565" s="2">
        <v>1.1299999999999999</v>
      </c>
      <c r="I565" s="2">
        <v>7.06</v>
      </c>
      <c r="J565" s="2">
        <v>78</v>
      </c>
      <c r="K565" s="2">
        <v>71</v>
      </c>
      <c r="L565" s="6" t="s">
        <v>49</v>
      </c>
    </row>
    <row r="566" spans="1:12" ht="16">
      <c r="A566" s="2">
        <v>565</v>
      </c>
      <c r="B566" s="2" t="s">
        <v>7</v>
      </c>
      <c r="C566" s="2">
        <v>0</v>
      </c>
      <c r="D566" s="2" t="s">
        <v>8</v>
      </c>
      <c r="E566" s="2" t="s">
        <v>9</v>
      </c>
      <c r="F566" s="2" t="s">
        <v>13</v>
      </c>
      <c r="G566" s="2">
        <v>60</v>
      </c>
      <c r="H566" s="2">
        <v>0.49</v>
      </c>
      <c r="I566" s="2">
        <v>8.4600000000000009</v>
      </c>
      <c r="J566" s="2">
        <v>66</v>
      </c>
      <c r="K566" s="2">
        <v>78</v>
      </c>
      <c r="L566" s="6" t="s">
        <v>49</v>
      </c>
    </row>
    <row r="567" spans="1:12" ht="16">
      <c r="A567" s="2">
        <v>566</v>
      </c>
      <c r="B567" s="2" t="s">
        <v>7</v>
      </c>
      <c r="C567" s="2">
        <v>0</v>
      </c>
      <c r="D567" s="2" t="s">
        <v>16</v>
      </c>
      <c r="E567" s="2" t="s">
        <v>33</v>
      </c>
      <c r="F567" s="2" t="s">
        <v>10</v>
      </c>
      <c r="G567" s="2">
        <v>72</v>
      </c>
      <c r="H567" s="2">
        <v>1.1200000000000001</v>
      </c>
      <c r="I567" s="2">
        <v>10.88</v>
      </c>
      <c r="J567" s="2">
        <v>52</v>
      </c>
      <c r="K567" s="2">
        <v>62</v>
      </c>
      <c r="L567" s="6" t="s">
        <v>48</v>
      </c>
    </row>
    <row r="568" spans="1:12" ht="16">
      <c r="A568" s="2">
        <v>567</v>
      </c>
      <c r="B568" s="2" t="s">
        <v>7</v>
      </c>
      <c r="C568" s="2">
        <v>0</v>
      </c>
      <c r="D568" s="2" t="s">
        <v>28</v>
      </c>
      <c r="E568" s="2" t="s">
        <v>19</v>
      </c>
      <c r="F568" s="2" t="s">
        <v>13</v>
      </c>
      <c r="G568" s="2">
        <v>76</v>
      </c>
      <c r="H568" s="2">
        <v>0.62</v>
      </c>
      <c r="I568" s="2">
        <v>10.94</v>
      </c>
      <c r="J568" s="2">
        <v>50</v>
      </c>
      <c r="K568" s="2">
        <v>61</v>
      </c>
      <c r="L568" s="6" t="s">
        <v>49</v>
      </c>
    </row>
    <row r="569" spans="1:12" ht="16">
      <c r="A569" s="2">
        <v>568</v>
      </c>
      <c r="B569" s="2" t="s">
        <v>18</v>
      </c>
      <c r="C569" s="2">
        <v>1</v>
      </c>
      <c r="D569" s="2" t="s">
        <v>26</v>
      </c>
      <c r="E569" s="2" t="s">
        <v>27</v>
      </c>
      <c r="F569" s="2" t="s">
        <v>13</v>
      </c>
      <c r="G569" s="2">
        <v>46</v>
      </c>
      <c r="H569" s="2">
        <v>1.05</v>
      </c>
      <c r="I569" s="2">
        <v>11.2</v>
      </c>
      <c r="J569" s="2">
        <v>45</v>
      </c>
      <c r="K569" s="2">
        <v>56</v>
      </c>
      <c r="L569" s="6" t="s">
        <v>49</v>
      </c>
    </row>
    <row r="570" spans="1:12" ht="16">
      <c r="A570" s="2">
        <v>569</v>
      </c>
      <c r="B570" s="2" t="s">
        <v>7</v>
      </c>
      <c r="C570" s="2">
        <v>0</v>
      </c>
      <c r="D570" s="2" t="s">
        <v>30</v>
      </c>
      <c r="E570" s="2" t="s">
        <v>24</v>
      </c>
      <c r="F570" s="2" t="s">
        <v>13</v>
      </c>
      <c r="G570" s="2">
        <v>59</v>
      </c>
      <c r="H570" s="2">
        <v>1.9</v>
      </c>
      <c r="I570" s="2">
        <v>7.05</v>
      </c>
      <c r="J570" s="2">
        <v>40</v>
      </c>
      <c r="K570" s="2">
        <v>100</v>
      </c>
      <c r="L570" s="6" t="s">
        <v>51</v>
      </c>
    </row>
    <row r="571" spans="1:12" ht="16">
      <c r="A571" s="2">
        <v>570</v>
      </c>
      <c r="B571" s="2" t="s">
        <v>7</v>
      </c>
      <c r="C571" s="2">
        <v>0</v>
      </c>
      <c r="D571" s="2" t="s">
        <v>28</v>
      </c>
      <c r="E571" s="2" t="s">
        <v>19</v>
      </c>
      <c r="F571" s="2" t="s">
        <v>29</v>
      </c>
      <c r="G571" s="2">
        <v>44</v>
      </c>
      <c r="H571" s="2">
        <v>1.28</v>
      </c>
      <c r="I571" s="2">
        <v>10.81</v>
      </c>
      <c r="J571" s="2">
        <v>56</v>
      </c>
      <c r="K571" s="2">
        <v>62</v>
      </c>
      <c r="L571" s="6" t="s">
        <v>49</v>
      </c>
    </row>
    <row r="572" spans="1:12" ht="16">
      <c r="A572" s="2">
        <v>571</v>
      </c>
      <c r="B572" s="2" t="s">
        <v>7</v>
      </c>
      <c r="C572" s="2">
        <v>0</v>
      </c>
      <c r="D572" s="2" t="s">
        <v>28</v>
      </c>
      <c r="E572" s="2" t="s">
        <v>38</v>
      </c>
      <c r="F572" s="2" t="s">
        <v>13</v>
      </c>
      <c r="G572" s="2">
        <v>34</v>
      </c>
      <c r="H572" s="2">
        <v>1.3</v>
      </c>
      <c r="I572" s="2">
        <v>13.26</v>
      </c>
      <c r="J572" s="2">
        <v>62</v>
      </c>
      <c r="K572" s="2">
        <v>69</v>
      </c>
      <c r="L572" s="6" t="s">
        <v>48</v>
      </c>
    </row>
    <row r="573" spans="1:12" ht="16">
      <c r="A573" s="2">
        <v>572</v>
      </c>
      <c r="B573" s="2" t="s">
        <v>18</v>
      </c>
      <c r="C573" s="2">
        <v>1</v>
      </c>
      <c r="D573" s="2" t="s">
        <v>16</v>
      </c>
      <c r="E573" s="2" t="s">
        <v>23</v>
      </c>
      <c r="F573" s="2" t="s">
        <v>13</v>
      </c>
      <c r="G573" s="2">
        <v>58</v>
      </c>
      <c r="H573" s="2">
        <v>0.09</v>
      </c>
      <c r="I573" s="2">
        <v>9.27</v>
      </c>
      <c r="J573" s="2">
        <v>61</v>
      </c>
      <c r="K573" s="2">
        <v>53</v>
      </c>
      <c r="L573" s="6" t="s">
        <v>49</v>
      </c>
    </row>
    <row r="574" spans="1:12" ht="16">
      <c r="A574" s="2">
        <v>573</v>
      </c>
      <c r="B574" s="2" t="s">
        <v>7</v>
      </c>
      <c r="C574" s="2">
        <v>0</v>
      </c>
      <c r="D574" s="2" t="s">
        <v>11</v>
      </c>
      <c r="E574" s="2" t="s">
        <v>24</v>
      </c>
      <c r="F574" s="2" t="s">
        <v>25</v>
      </c>
      <c r="G574" s="2">
        <v>45</v>
      </c>
      <c r="H574" s="2">
        <v>1.2</v>
      </c>
      <c r="I574" s="2">
        <v>8.64</v>
      </c>
      <c r="J574" s="2">
        <v>53</v>
      </c>
      <c r="K574" s="2">
        <v>67</v>
      </c>
      <c r="L574" s="6" t="s">
        <v>51</v>
      </c>
    </row>
    <row r="575" spans="1:12" ht="16">
      <c r="A575" s="2">
        <v>574</v>
      </c>
      <c r="B575" s="2" t="s">
        <v>18</v>
      </c>
      <c r="C575" s="2">
        <v>1</v>
      </c>
      <c r="D575" s="2" t="s">
        <v>16</v>
      </c>
      <c r="E575" s="2" t="s">
        <v>32</v>
      </c>
      <c r="F575" s="2" t="s">
        <v>22</v>
      </c>
      <c r="G575" s="2">
        <v>38</v>
      </c>
      <c r="H575" s="2">
        <v>0.34</v>
      </c>
      <c r="I575" s="2">
        <v>8.84</v>
      </c>
      <c r="J575" s="2">
        <v>52</v>
      </c>
      <c r="K575" s="2">
        <v>61</v>
      </c>
      <c r="L575" s="6" t="s">
        <v>48</v>
      </c>
    </row>
    <row r="576" spans="1:12" ht="16">
      <c r="A576" s="2">
        <v>575</v>
      </c>
      <c r="B576" s="2" t="s">
        <v>18</v>
      </c>
      <c r="C576" s="2">
        <v>1</v>
      </c>
      <c r="D576" s="2" t="s">
        <v>16</v>
      </c>
      <c r="E576" s="2" t="s">
        <v>19</v>
      </c>
      <c r="F576" s="2" t="s">
        <v>13</v>
      </c>
      <c r="G576" s="2">
        <v>32</v>
      </c>
      <c r="H576" s="2">
        <v>0.5</v>
      </c>
      <c r="I576" s="2">
        <v>9.34</v>
      </c>
      <c r="J576" s="2">
        <v>34</v>
      </c>
      <c r="K576" s="2">
        <v>70</v>
      </c>
      <c r="L576" s="6" t="s">
        <v>49</v>
      </c>
    </row>
    <row r="577" spans="1:12" ht="16">
      <c r="A577" s="2">
        <v>576</v>
      </c>
      <c r="B577" s="2" t="s">
        <v>7</v>
      </c>
      <c r="C577" s="2">
        <v>0</v>
      </c>
      <c r="D577" s="2" t="s">
        <v>16</v>
      </c>
      <c r="E577" s="2" t="s">
        <v>36</v>
      </c>
      <c r="F577" s="2" t="s">
        <v>37</v>
      </c>
      <c r="G577" s="2">
        <v>66</v>
      </c>
      <c r="H577" s="2">
        <v>0.67</v>
      </c>
      <c r="I577" s="2">
        <v>6.89</v>
      </c>
      <c r="J577" s="2">
        <v>51</v>
      </c>
      <c r="K577" s="2">
        <v>49</v>
      </c>
      <c r="L577" s="6" t="s">
        <v>50</v>
      </c>
    </row>
    <row r="578" spans="1:12" ht="16">
      <c r="A578" s="2">
        <v>577</v>
      </c>
      <c r="B578" s="2" t="s">
        <v>7</v>
      </c>
      <c r="C578" s="2">
        <v>0</v>
      </c>
      <c r="D578" s="2" t="s">
        <v>28</v>
      </c>
      <c r="E578" s="2" t="s">
        <v>27</v>
      </c>
      <c r="F578" s="2" t="s">
        <v>13</v>
      </c>
      <c r="G578" s="2">
        <v>53</v>
      </c>
      <c r="H578" s="2">
        <v>2.31</v>
      </c>
      <c r="I578" s="2">
        <v>8.86</v>
      </c>
      <c r="J578" s="2">
        <v>58</v>
      </c>
      <c r="K578" s="2">
        <v>40</v>
      </c>
      <c r="L578" s="6" t="s">
        <v>48</v>
      </c>
    </row>
    <row r="579" spans="1:12" ht="16">
      <c r="A579" s="2">
        <v>578</v>
      </c>
      <c r="B579" s="2" t="s">
        <v>18</v>
      </c>
      <c r="C579" s="2">
        <v>1</v>
      </c>
      <c r="D579" s="2" t="s">
        <v>16</v>
      </c>
      <c r="E579" s="2" t="s">
        <v>9</v>
      </c>
      <c r="F579" s="2" t="s">
        <v>10</v>
      </c>
      <c r="G579" s="2">
        <v>41</v>
      </c>
      <c r="H579" s="2">
        <v>0.89</v>
      </c>
      <c r="I579" s="2">
        <v>7.04</v>
      </c>
      <c r="J579" s="2">
        <v>48</v>
      </c>
      <c r="K579" s="2">
        <v>29</v>
      </c>
      <c r="L579" s="6" t="s">
        <v>48</v>
      </c>
    </row>
    <row r="580" spans="1:12" ht="16">
      <c r="A580" s="2">
        <v>579</v>
      </c>
      <c r="B580" s="2" t="s">
        <v>18</v>
      </c>
      <c r="C580" s="2">
        <v>1</v>
      </c>
      <c r="D580" s="2" t="s">
        <v>26</v>
      </c>
      <c r="E580" s="2" t="s">
        <v>27</v>
      </c>
      <c r="F580" s="2" t="s">
        <v>13</v>
      </c>
      <c r="G580" s="2">
        <v>46</v>
      </c>
      <c r="H580" s="2">
        <v>1.02</v>
      </c>
      <c r="I580" s="2">
        <v>8.4</v>
      </c>
      <c r="J580" s="2">
        <v>45</v>
      </c>
      <c r="K580" s="2">
        <v>100</v>
      </c>
      <c r="L580" s="6" t="s">
        <v>48</v>
      </c>
    </row>
    <row r="581" spans="1:12" ht="16">
      <c r="A581" s="2">
        <v>580</v>
      </c>
      <c r="B581" s="2" t="s">
        <v>18</v>
      </c>
      <c r="C581" s="2">
        <v>1</v>
      </c>
      <c r="D581" s="2" t="s">
        <v>8</v>
      </c>
      <c r="E581" s="2" t="s">
        <v>27</v>
      </c>
      <c r="F581" s="2" t="s">
        <v>13</v>
      </c>
      <c r="G581" s="2">
        <v>54</v>
      </c>
      <c r="H581" s="2">
        <v>0.76</v>
      </c>
      <c r="I581" s="2">
        <v>8.0500000000000007</v>
      </c>
      <c r="J581" s="2">
        <v>31</v>
      </c>
      <c r="K581" s="2">
        <v>73</v>
      </c>
      <c r="L581" s="6" t="s">
        <v>48</v>
      </c>
    </row>
    <row r="582" spans="1:12" ht="16">
      <c r="A582" s="2">
        <v>581</v>
      </c>
      <c r="B582" s="2" t="s">
        <v>7</v>
      </c>
      <c r="C582" s="2">
        <v>0</v>
      </c>
      <c r="D582" s="2" t="s">
        <v>8</v>
      </c>
      <c r="E582" s="2" t="s">
        <v>27</v>
      </c>
      <c r="F582" s="2" t="s">
        <v>13</v>
      </c>
      <c r="G582" s="2">
        <v>54</v>
      </c>
      <c r="H582" s="2">
        <v>1.71</v>
      </c>
      <c r="I582" s="2">
        <v>9.41</v>
      </c>
      <c r="J582" s="2">
        <v>44</v>
      </c>
      <c r="K582" s="2">
        <v>58</v>
      </c>
      <c r="L582" s="6" t="s">
        <v>49</v>
      </c>
    </row>
    <row r="583" spans="1:12" ht="16">
      <c r="A583" s="2">
        <v>582</v>
      </c>
      <c r="B583" s="2" t="s">
        <v>18</v>
      </c>
      <c r="C583" s="2">
        <v>1</v>
      </c>
      <c r="D583" s="2" t="s">
        <v>16</v>
      </c>
      <c r="E583" s="2" t="s">
        <v>12</v>
      </c>
      <c r="F583" s="2" t="s">
        <v>10</v>
      </c>
      <c r="G583" s="2">
        <v>30</v>
      </c>
      <c r="H583" s="2">
        <v>0.14000000000000001</v>
      </c>
      <c r="I583" s="2">
        <v>6.43</v>
      </c>
      <c r="J583" s="2">
        <v>54</v>
      </c>
      <c r="K583" s="2">
        <v>54</v>
      </c>
      <c r="L583" s="6" t="s">
        <v>48</v>
      </c>
    </row>
    <row r="584" spans="1:12" ht="16">
      <c r="A584" s="2">
        <v>583</v>
      </c>
      <c r="B584" s="2" t="s">
        <v>18</v>
      </c>
      <c r="C584" s="2">
        <v>1</v>
      </c>
      <c r="D584" s="2" t="s">
        <v>26</v>
      </c>
      <c r="E584" s="2" t="s">
        <v>32</v>
      </c>
      <c r="F584" s="2" t="s">
        <v>10</v>
      </c>
      <c r="G584" s="2">
        <v>64</v>
      </c>
      <c r="H584" s="2">
        <v>0.05</v>
      </c>
      <c r="I584" s="2">
        <v>4.58</v>
      </c>
      <c r="J584" s="2">
        <v>66</v>
      </c>
      <c r="K584" s="2">
        <v>70</v>
      </c>
      <c r="L584" s="6" t="s">
        <v>49</v>
      </c>
    </row>
    <row r="585" spans="1:12" ht="16">
      <c r="A585" s="2">
        <v>584</v>
      </c>
      <c r="B585" s="2" t="s">
        <v>18</v>
      </c>
      <c r="C585" s="2">
        <v>1</v>
      </c>
      <c r="D585" s="2" t="s">
        <v>16</v>
      </c>
      <c r="E585" s="2" t="s">
        <v>23</v>
      </c>
      <c r="F585" s="2" t="s">
        <v>13</v>
      </c>
      <c r="G585" s="2">
        <v>58</v>
      </c>
      <c r="H585" s="2">
        <v>0.62</v>
      </c>
      <c r="I585" s="2">
        <v>10.28</v>
      </c>
      <c r="J585" s="2">
        <v>40</v>
      </c>
      <c r="K585" s="2">
        <v>55</v>
      </c>
      <c r="L585" s="6" t="s">
        <v>51</v>
      </c>
    </row>
    <row r="586" spans="1:12" ht="16">
      <c r="A586" s="2">
        <v>585</v>
      </c>
      <c r="B586" s="2" t="s">
        <v>7</v>
      </c>
      <c r="C586" s="2">
        <v>0</v>
      </c>
      <c r="D586" s="2" t="s">
        <v>11</v>
      </c>
      <c r="E586" s="2" t="s">
        <v>24</v>
      </c>
      <c r="F586" s="2" t="s">
        <v>25</v>
      </c>
      <c r="G586" s="2">
        <v>45</v>
      </c>
      <c r="H586" s="2">
        <v>1.75</v>
      </c>
      <c r="I586" s="2">
        <v>7.38</v>
      </c>
      <c r="J586" s="2">
        <v>60</v>
      </c>
      <c r="K586" s="2">
        <v>100</v>
      </c>
      <c r="L586" s="6" t="s">
        <v>48</v>
      </c>
    </row>
    <row r="587" spans="1:12" ht="16">
      <c r="A587" s="2">
        <v>586</v>
      </c>
      <c r="B587" s="2" t="s">
        <v>18</v>
      </c>
      <c r="C587" s="2">
        <v>1</v>
      </c>
      <c r="D587" s="2" t="s">
        <v>16</v>
      </c>
      <c r="E587" s="2" t="s">
        <v>24</v>
      </c>
      <c r="F587" s="2" t="s">
        <v>25</v>
      </c>
      <c r="G587" s="2">
        <v>52</v>
      </c>
      <c r="H587" s="2">
        <v>0.95</v>
      </c>
      <c r="I587" s="2">
        <v>8.4600000000000009</v>
      </c>
      <c r="J587" s="2">
        <v>47</v>
      </c>
      <c r="K587" s="2">
        <v>65</v>
      </c>
      <c r="L587" s="6" t="s">
        <v>49</v>
      </c>
    </row>
    <row r="588" spans="1:12" ht="16">
      <c r="A588" s="2">
        <v>587</v>
      </c>
      <c r="B588" s="2" t="s">
        <v>7</v>
      </c>
      <c r="C588" s="2">
        <v>0</v>
      </c>
      <c r="D588" s="2" t="s">
        <v>11</v>
      </c>
      <c r="E588" s="2" t="s">
        <v>12</v>
      </c>
      <c r="F588" s="2" t="s">
        <v>13</v>
      </c>
      <c r="G588" s="2">
        <v>51</v>
      </c>
      <c r="H588" s="2">
        <v>1.1499999999999999</v>
      </c>
      <c r="I588" s="2">
        <v>9.34</v>
      </c>
      <c r="J588" s="2">
        <v>55</v>
      </c>
      <c r="K588" s="2">
        <v>55</v>
      </c>
      <c r="L588" s="6" t="s">
        <v>50</v>
      </c>
    </row>
    <row r="589" spans="1:12" ht="16">
      <c r="A589" s="2">
        <v>588</v>
      </c>
      <c r="B589" s="2" t="s">
        <v>18</v>
      </c>
      <c r="C589" s="2">
        <v>1</v>
      </c>
      <c r="D589" s="2" t="s">
        <v>28</v>
      </c>
      <c r="E589" s="2" t="s">
        <v>27</v>
      </c>
      <c r="F589" s="2" t="s">
        <v>13</v>
      </c>
      <c r="G589" s="2">
        <v>53</v>
      </c>
      <c r="H589" s="2">
        <v>0.53</v>
      </c>
      <c r="I589" s="2">
        <v>11.02</v>
      </c>
      <c r="J589" s="2">
        <v>58</v>
      </c>
      <c r="K589" s="2">
        <v>62</v>
      </c>
      <c r="L589" s="6" t="s">
        <v>48</v>
      </c>
    </row>
    <row r="590" spans="1:12" ht="16">
      <c r="A590" s="2">
        <v>589</v>
      </c>
      <c r="B590" s="2" t="s">
        <v>7</v>
      </c>
      <c r="C590" s="2">
        <v>0</v>
      </c>
      <c r="D590" s="2" t="s">
        <v>16</v>
      </c>
      <c r="E590" s="2" t="s">
        <v>21</v>
      </c>
      <c r="F590" s="2" t="s">
        <v>13</v>
      </c>
      <c r="G590" s="2">
        <v>56</v>
      </c>
      <c r="H590" s="2">
        <v>1.52</v>
      </c>
      <c r="I590" s="2">
        <v>8.2799999999999994</v>
      </c>
      <c r="J590" s="2">
        <v>57</v>
      </c>
      <c r="K590" s="2">
        <v>49</v>
      </c>
      <c r="L590" s="6" t="s">
        <v>49</v>
      </c>
    </row>
    <row r="591" spans="1:12" ht="16">
      <c r="A591" s="2">
        <v>590</v>
      </c>
      <c r="B591" s="2" t="s">
        <v>18</v>
      </c>
      <c r="C591" s="2">
        <v>1</v>
      </c>
      <c r="D591" s="2" t="s">
        <v>16</v>
      </c>
      <c r="E591" s="2" t="s">
        <v>32</v>
      </c>
      <c r="F591" s="2" t="s">
        <v>13</v>
      </c>
      <c r="G591" s="2">
        <v>49</v>
      </c>
      <c r="H591" s="2">
        <v>0.33</v>
      </c>
      <c r="I591" s="2">
        <v>7.14</v>
      </c>
      <c r="J591" s="2">
        <v>62</v>
      </c>
      <c r="K591" s="2">
        <v>63</v>
      </c>
      <c r="L591" s="6" t="s">
        <v>49</v>
      </c>
    </row>
    <row r="592" spans="1:12" ht="16">
      <c r="A592" s="2">
        <v>591</v>
      </c>
      <c r="B592" s="2" t="s">
        <v>18</v>
      </c>
      <c r="C592" s="2">
        <v>1</v>
      </c>
      <c r="D592" s="2" t="s">
        <v>16</v>
      </c>
      <c r="E592" s="2" t="s">
        <v>32</v>
      </c>
      <c r="F592" s="2" t="s">
        <v>13</v>
      </c>
      <c r="G592" s="2">
        <v>49</v>
      </c>
      <c r="H592" s="2">
        <v>0.67</v>
      </c>
      <c r="I592" s="2">
        <v>8.3000000000000007</v>
      </c>
      <c r="J592" s="2">
        <v>43</v>
      </c>
      <c r="K592" s="2">
        <v>49</v>
      </c>
      <c r="L592" s="6" t="s">
        <v>48</v>
      </c>
    </row>
    <row r="593" spans="1:12" ht="16">
      <c r="A593" s="2">
        <v>592</v>
      </c>
      <c r="B593" s="2" t="s">
        <v>18</v>
      </c>
      <c r="C593" s="2">
        <v>1</v>
      </c>
      <c r="D593" s="2" t="s">
        <v>16</v>
      </c>
      <c r="E593" s="2" t="s">
        <v>24</v>
      </c>
      <c r="F593" s="2" t="s">
        <v>13</v>
      </c>
      <c r="G593" s="2">
        <v>61</v>
      </c>
      <c r="H593" s="2">
        <v>0.48</v>
      </c>
      <c r="I593" s="2">
        <v>4.6900000000000004</v>
      </c>
      <c r="J593" s="2">
        <v>50</v>
      </c>
      <c r="K593" s="2">
        <v>64</v>
      </c>
      <c r="L593" s="6" t="s">
        <v>48</v>
      </c>
    </row>
    <row r="594" spans="1:12" ht="16">
      <c r="A594" s="2">
        <v>593</v>
      </c>
      <c r="B594" s="2" t="s">
        <v>7</v>
      </c>
      <c r="C594" s="2">
        <v>0</v>
      </c>
      <c r="D594" s="2" t="s">
        <v>11</v>
      </c>
      <c r="E594" s="2" t="s">
        <v>24</v>
      </c>
      <c r="F594" s="2" t="s">
        <v>25</v>
      </c>
      <c r="G594" s="2">
        <v>45</v>
      </c>
      <c r="H594" s="2">
        <v>1.0900000000000001</v>
      </c>
      <c r="I594" s="2">
        <v>10.029999999999999</v>
      </c>
      <c r="J594" s="2">
        <v>64</v>
      </c>
      <c r="K594" s="2">
        <v>35</v>
      </c>
      <c r="L594" s="6" t="s">
        <v>48</v>
      </c>
    </row>
    <row r="595" spans="1:12" ht="16">
      <c r="A595" s="2">
        <v>594</v>
      </c>
      <c r="B595" s="2" t="s">
        <v>18</v>
      </c>
      <c r="C595" s="2">
        <v>1</v>
      </c>
      <c r="D595" s="2" t="s">
        <v>11</v>
      </c>
      <c r="E595" s="2" t="s">
        <v>9</v>
      </c>
      <c r="F595" s="2" t="s">
        <v>13</v>
      </c>
      <c r="G595" s="2">
        <v>40</v>
      </c>
      <c r="H595" s="2">
        <v>0.99</v>
      </c>
      <c r="I595" s="2">
        <v>9.6999999999999993</v>
      </c>
      <c r="J595" s="2">
        <v>38</v>
      </c>
      <c r="K595" s="2">
        <v>77</v>
      </c>
      <c r="L595" s="6" t="s">
        <v>48</v>
      </c>
    </row>
    <row r="596" spans="1:12" ht="16">
      <c r="A596" s="2">
        <v>595</v>
      </c>
      <c r="B596" s="2" t="s">
        <v>18</v>
      </c>
      <c r="C596" s="2">
        <v>1</v>
      </c>
      <c r="D596" s="2" t="s">
        <v>16</v>
      </c>
      <c r="E596" s="2" t="s">
        <v>23</v>
      </c>
      <c r="F596" s="2" t="s">
        <v>13</v>
      </c>
      <c r="G596" s="2">
        <v>58</v>
      </c>
      <c r="H596" s="2">
        <v>0.44</v>
      </c>
      <c r="I596" s="2">
        <v>9.15</v>
      </c>
      <c r="J596" s="2">
        <v>35</v>
      </c>
      <c r="K596" s="2">
        <v>46</v>
      </c>
      <c r="L596" s="6" t="s">
        <v>51</v>
      </c>
    </row>
    <row r="597" spans="1:12" ht="16">
      <c r="A597" s="2">
        <v>596</v>
      </c>
      <c r="B597" s="2" t="s">
        <v>18</v>
      </c>
      <c r="C597" s="2">
        <v>1</v>
      </c>
      <c r="D597" s="2" t="s">
        <v>14</v>
      </c>
      <c r="E597" s="2" t="s">
        <v>40</v>
      </c>
      <c r="F597" s="2" t="s">
        <v>13</v>
      </c>
      <c r="G597" s="2">
        <v>35</v>
      </c>
      <c r="H597" s="2">
        <v>1.08</v>
      </c>
      <c r="I597" s="2">
        <v>7.35</v>
      </c>
      <c r="J597" s="2">
        <v>34</v>
      </c>
      <c r="K597" s="2">
        <v>61</v>
      </c>
      <c r="L597" s="6" t="s">
        <v>48</v>
      </c>
    </row>
    <row r="598" spans="1:12" ht="16">
      <c r="A598" s="2">
        <v>597</v>
      </c>
      <c r="B598" s="2" t="s">
        <v>7</v>
      </c>
      <c r="C598" s="2">
        <v>0</v>
      </c>
      <c r="D598" s="2" t="s">
        <v>16</v>
      </c>
      <c r="E598" s="2" t="s">
        <v>9</v>
      </c>
      <c r="F598" s="2" t="s">
        <v>13</v>
      </c>
      <c r="G598" s="2">
        <v>48</v>
      </c>
      <c r="H598" s="2">
        <v>1.1299999999999999</v>
      </c>
      <c r="I598" s="2">
        <v>7.63</v>
      </c>
      <c r="J598" s="2">
        <v>51</v>
      </c>
      <c r="K598" s="2">
        <v>61</v>
      </c>
      <c r="L598" s="6" t="s">
        <v>49</v>
      </c>
    </row>
    <row r="599" spans="1:12" ht="16">
      <c r="A599" s="2">
        <v>598</v>
      </c>
      <c r="B599" s="2" t="s">
        <v>18</v>
      </c>
      <c r="C599" s="2">
        <v>1</v>
      </c>
      <c r="D599" s="2" t="s">
        <v>11</v>
      </c>
      <c r="E599" s="2" t="s">
        <v>38</v>
      </c>
      <c r="F599" s="2" t="s">
        <v>13</v>
      </c>
      <c r="G599" s="2">
        <v>42</v>
      </c>
      <c r="H599" s="2">
        <v>1.1100000000000001</v>
      </c>
      <c r="I599" s="2">
        <v>8.4600000000000009</v>
      </c>
      <c r="J599" s="2">
        <v>39</v>
      </c>
      <c r="K599" s="2">
        <v>40</v>
      </c>
      <c r="L599" s="6" t="s">
        <v>51</v>
      </c>
    </row>
    <row r="600" spans="1:12" ht="16">
      <c r="A600" s="2">
        <v>599</v>
      </c>
      <c r="B600" s="2" t="s">
        <v>7</v>
      </c>
      <c r="C600" s="2">
        <v>0</v>
      </c>
      <c r="D600" s="2" t="s">
        <v>11</v>
      </c>
      <c r="E600" s="2" t="s">
        <v>12</v>
      </c>
      <c r="F600" s="2" t="s">
        <v>13</v>
      </c>
      <c r="G600" s="2">
        <v>51</v>
      </c>
      <c r="H600" s="2">
        <v>0.65</v>
      </c>
      <c r="I600" s="2">
        <v>9.01</v>
      </c>
      <c r="J600" s="2">
        <v>73</v>
      </c>
      <c r="K600" s="2">
        <v>48</v>
      </c>
      <c r="L600" s="6" t="s">
        <v>49</v>
      </c>
    </row>
    <row r="601" spans="1:12" ht="16">
      <c r="A601" s="2">
        <v>600</v>
      </c>
      <c r="B601" s="2" t="s">
        <v>7</v>
      </c>
      <c r="C601" s="2">
        <v>0</v>
      </c>
      <c r="D601" s="2" t="s">
        <v>16</v>
      </c>
      <c r="E601" s="2" t="s">
        <v>23</v>
      </c>
      <c r="F601" s="2" t="s">
        <v>13</v>
      </c>
      <c r="G601" s="2">
        <v>58</v>
      </c>
      <c r="H601" s="2">
        <v>1.03</v>
      </c>
      <c r="I601" s="2">
        <v>5.81</v>
      </c>
      <c r="J601" s="2">
        <v>44</v>
      </c>
      <c r="K601" s="2">
        <v>49</v>
      </c>
      <c r="L601" s="6" t="s">
        <v>48</v>
      </c>
    </row>
    <row r="602" spans="1:12" ht="16">
      <c r="A602" s="2">
        <v>601</v>
      </c>
      <c r="B602" s="2" t="s">
        <v>7</v>
      </c>
      <c r="C602" s="2">
        <v>0</v>
      </c>
      <c r="D602" s="2" t="s">
        <v>16</v>
      </c>
      <c r="E602" s="2" t="s">
        <v>21</v>
      </c>
      <c r="F602" s="2" t="s">
        <v>13</v>
      </c>
      <c r="G602" s="2">
        <v>56</v>
      </c>
      <c r="H602" s="2">
        <v>1.38</v>
      </c>
      <c r="I602" s="2">
        <v>6.35</v>
      </c>
      <c r="J602" s="2">
        <v>53</v>
      </c>
      <c r="K602" s="2">
        <v>57</v>
      </c>
      <c r="L602" s="6" t="s">
        <v>48</v>
      </c>
    </row>
    <row r="603" spans="1:12" ht="16">
      <c r="A603" s="2">
        <v>602</v>
      </c>
      <c r="B603" s="2" t="s">
        <v>7</v>
      </c>
      <c r="C603" s="2">
        <v>0</v>
      </c>
      <c r="D603" s="2" t="s">
        <v>16</v>
      </c>
      <c r="E603" s="2" t="s">
        <v>32</v>
      </c>
      <c r="F603" s="2" t="s">
        <v>13</v>
      </c>
      <c r="G603" s="2">
        <v>49</v>
      </c>
      <c r="H603" s="2">
        <v>1.22</v>
      </c>
      <c r="I603" s="2">
        <v>6.27</v>
      </c>
      <c r="J603" s="2">
        <v>58</v>
      </c>
      <c r="K603" s="2">
        <v>69</v>
      </c>
      <c r="L603" s="6" t="s">
        <v>48</v>
      </c>
    </row>
    <row r="604" spans="1:12" ht="16">
      <c r="A604" s="2">
        <v>603</v>
      </c>
      <c r="B604" s="2" t="s">
        <v>18</v>
      </c>
      <c r="C604" s="2">
        <v>1</v>
      </c>
      <c r="D604" s="2" t="s">
        <v>16</v>
      </c>
      <c r="E604" s="2" t="s">
        <v>21</v>
      </c>
      <c r="F604" s="2" t="s">
        <v>13</v>
      </c>
      <c r="G604" s="2">
        <v>56</v>
      </c>
      <c r="H604" s="2">
        <v>0.71</v>
      </c>
      <c r="I604" s="2">
        <v>10.89</v>
      </c>
      <c r="J604" s="2">
        <v>52</v>
      </c>
      <c r="K604" s="2">
        <v>55</v>
      </c>
      <c r="L604" s="6" t="s">
        <v>51</v>
      </c>
    </row>
    <row r="605" spans="1:12" ht="16">
      <c r="A605" s="2">
        <v>604</v>
      </c>
      <c r="B605" s="2" t="s">
        <v>7</v>
      </c>
      <c r="C605" s="2">
        <v>0</v>
      </c>
      <c r="D605" s="2" t="s">
        <v>16</v>
      </c>
      <c r="E605" s="2" t="s">
        <v>12</v>
      </c>
      <c r="F605" s="2" t="s">
        <v>22</v>
      </c>
      <c r="G605" s="2">
        <v>50</v>
      </c>
      <c r="H605" s="2">
        <v>1.77</v>
      </c>
      <c r="I605" s="2">
        <v>10</v>
      </c>
      <c r="J605" s="2">
        <v>45</v>
      </c>
      <c r="K605" s="2">
        <v>62</v>
      </c>
      <c r="L605" s="6" t="s">
        <v>48</v>
      </c>
    </row>
    <row r="606" spans="1:12" ht="16">
      <c r="A606" s="2">
        <v>605</v>
      </c>
      <c r="B606" s="2" t="s">
        <v>18</v>
      </c>
      <c r="C606" s="2">
        <v>1</v>
      </c>
      <c r="D606" s="2" t="s">
        <v>26</v>
      </c>
      <c r="E606" s="2" t="s">
        <v>9</v>
      </c>
      <c r="F606" s="2" t="s">
        <v>10</v>
      </c>
      <c r="G606" s="2">
        <v>47</v>
      </c>
      <c r="H606" s="2">
        <v>0.77</v>
      </c>
      <c r="I606" s="2">
        <v>11.07</v>
      </c>
      <c r="J606" s="2">
        <v>24</v>
      </c>
      <c r="K606" s="2">
        <v>35</v>
      </c>
      <c r="L606" s="6" t="s">
        <v>49</v>
      </c>
    </row>
    <row r="607" spans="1:12" ht="16">
      <c r="A607" s="2">
        <v>606</v>
      </c>
      <c r="B607" s="2" t="s">
        <v>7</v>
      </c>
      <c r="C607" s="2">
        <v>0</v>
      </c>
      <c r="D607" s="2" t="s">
        <v>28</v>
      </c>
      <c r="E607" s="2" t="s">
        <v>39</v>
      </c>
      <c r="F607" s="2" t="s">
        <v>13</v>
      </c>
      <c r="G607" s="2">
        <v>37</v>
      </c>
      <c r="H607" s="2">
        <v>1.86</v>
      </c>
      <c r="I607" s="2">
        <v>8.25</v>
      </c>
      <c r="J607" s="2">
        <v>55</v>
      </c>
      <c r="K607" s="2">
        <v>46</v>
      </c>
      <c r="L607" s="6" t="s">
        <v>49</v>
      </c>
    </row>
    <row r="608" spans="1:12" ht="16">
      <c r="A608" s="2">
        <v>607</v>
      </c>
      <c r="B608" s="2" t="s">
        <v>7</v>
      </c>
      <c r="C608" s="2">
        <v>0</v>
      </c>
      <c r="D608" s="2" t="s">
        <v>11</v>
      </c>
      <c r="E608" s="2" t="s">
        <v>38</v>
      </c>
      <c r="F608" s="2" t="s">
        <v>13</v>
      </c>
      <c r="G608" s="2">
        <v>42</v>
      </c>
      <c r="H608" s="2">
        <v>1.1100000000000001</v>
      </c>
      <c r="I608" s="2">
        <v>11.09</v>
      </c>
      <c r="J608" s="2">
        <v>52</v>
      </c>
      <c r="K608" s="2">
        <v>57</v>
      </c>
      <c r="L608" s="6" t="s">
        <v>49</v>
      </c>
    </row>
    <row r="609" spans="1:12" ht="16">
      <c r="A609" s="2">
        <v>608</v>
      </c>
      <c r="B609" s="2" t="s">
        <v>7</v>
      </c>
      <c r="C609" s="2">
        <v>0</v>
      </c>
      <c r="D609" s="2" t="s">
        <v>8</v>
      </c>
      <c r="E609" s="2" t="s">
        <v>9</v>
      </c>
      <c r="F609" s="2" t="s">
        <v>10</v>
      </c>
      <c r="G609" s="2">
        <v>57</v>
      </c>
      <c r="H609" s="2">
        <v>1.1299999999999999</v>
      </c>
      <c r="I609" s="2">
        <v>10.5</v>
      </c>
      <c r="J609" s="2">
        <v>43</v>
      </c>
      <c r="K609" s="2">
        <v>47</v>
      </c>
      <c r="L609" s="6" t="s">
        <v>48</v>
      </c>
    </row>
    <row r="610" spans="1:12" ht="16">
      <c r="A610" s="2">
        <v>609</v>
      </c>
      <c r="B610" s="2" t="s">
        <v>18</v>
      </c>
      <c r="C610" s="2">
        <v>1</v>
      </c>
      <c r="D610" s="2" t="s">
        <v>11</v>
      </c>
      <c r="E610" s="2" t="s">
        <v>24</v>
      </c>
      <c r="F610" s="2" t="s">
        <v>25</v>
      </c>
      <c r="G610" s="2">
        <v>45</v>
      </c>
      <c r="H610" s="2">
        <v>0.25</v>
      </c>
      <c r="I610" s="2">
        <v>6.11</v>
      </c>
      <c r="J610" s="2">
        <v>69</v>
      </c>
      <c r="K610" s="2">
        <v>67</v>
      </c>
      <c r="L610" s="6" t="s">
        <v>48</v>
      </c>
    </row>
    <row r="611" spans="1:12" ht="16">
      <c r="A611" s="2">
        <v>610</v>
      </c>
      <c r="B611" s="2" t="s">
        <v>18</v>
      </c>
      <c r="C611" s="2">
        <v>1</v>
      </c>
      <c r="D611" s="2" t="s">
        <v>11</v>
      </c>
      <c r="E611" s="2" t="s">
        <v>9</v>
      </c>
      <c r="F611" s="2" t="s">
        <v>13</v>
      </c>
      <c r="G611" s="2">
        <v>40</v>
      </c>
      <c r="H611" s="2">
        <v>0.65</v>
      </c>
      <c r="I611" s="2">
        <v>7.42</v>
      </c>
      <c r="J611" s="2">
        <v>43</v>
      </c>
      <c r="K611" s="2">
        <v>57</v>
      </c>
      <c r="L611" s="6" t="s">
        <v>49</v>
      </c>
    </row>
    <row r="612" spans="1:12" ht="16">
      <c r="A612" s="2">
        <v>611</v>
      </c>
      <c r="B612" s="2" t="s">
        <v>18</v>
      </c>
      <c r="C612" s="2">
        <v>1</v>
      </c>
      <c r="D612" s="2" t="s">
        <v>28</v>
      </c>
      <c r="E612" s="2" t="s">
        <v>27</v>
      </c>
      <c r="F612" s="2" t="s">
        <v>13</v>
      </c>
      <c r="G612" s="2">
        <v>53</v>
      </c>
      <c r="H612" s="2">
        <v>0.85</v>
      </c>
      <c r="I612" s="2">
        <v>11.27</v>
      </c>
      <c r="J612" s="2">
        <v>35</v>
      </c>
      <c r="K612" s="2">
        <v>70</v>
      </c>
      <c r="L612" s="6" t="s">
        <v>49</v>
      </c>
    </row>
    <row r="613" spans="1:12" ht="16">
      <c r="A613" s="2">
        <v>612</v>
      </c>
      <c r="B613" s="2" t="s">
        <v>18</v>
      </c>
      <c r="C613" s="2">
        <v>1</v>
      </c>
      <c r="D613" s="2" t="s">
        <v>11</v>
      </c>
      <c r="E613" s="2" t="s">
        <v>38</v>
      </c>
      <c r="F613" s="2" t="s">
        <v>13</v>
      </c>
      <c r="G613" s="2">
        <v>42</v>
      </c>
      <c r="H613" s="2">
        <v>0.89</v>
      </c>
      <c r="I613" s="2">
        <v>9.89</v>
      </c>
      <c r="J613" s="2">
        <v>37</v>
      </c>
      <c r="K613" s="2">
        <v>67</v>
      </c>
      <c r="L613" s="6" t="s">
        <v>49</v>
      </c>
    </row>
    <row r="614" spans="1:12" ht="16">
      <c r="A614" s="2">
        <v>613</v>
      </c>
      <c r="B614" s="2" t="s">
        <v>18</v>
      </c>
      <c r="C614" s="2">
        <v>1</v>
      </c>
      <c r="D614" s="2" t="s">
        <v>16</v>
      </c>
      <c r="E614" s="2" t="s">
        <v>32</v>
      </c>
      <c r="F614" s="2" t="s">
        <v>13</v>
      </c>
      <c r="G614" s="2">
        <v>49</v>
      </c>
      <c r="H614" s="2">
        <v>-7.0000000000000007E-2</v>
      </c>
      <c r="I614" s="2">
        <v>2.4</v>
      </c>
      <c r="J614" s="2">
        <v>58</v>
      </c>
      <c r="K614" s="2">
        <v>67</v>
      </c>
      <c r="L614" s="6" t="s">
        <v>48</v>
      </c>
    </row>
    <row r="615" spans="1:12" ht="16">
      <c r="A615" s="2">
        <v>614</v>
      </c>
      <c r="B615" s="2" t="s">
        <v>7</v>
      </c>
      <c r="C615" s="2">
        <v>0</v>
      </c>
      <c r="D615" s="2" t="s">
        <v>16</v>
      </c>
      <c r="E615" s="2" t="s">
        <v>24</v>
      </c>
      <c r="F615" s="2" t="s">
        <v>25</v>
      </c>
      <c r="G615" s="2">
        <v>52</v>
      </c>
      <c r="H615" s="2">
        <v>1.43</v>
      </c>
      <c r="I615" s="2">
        <v>8.6199999999999992</v>
      </c>
      <c r="J615" s="2">
        <v>43</v>
      </c>
      <c r="K615" s="2">
        <v>59</v>
      </c>
      <c r="L615" s="6" t="s">
        <v>49</v>
      </c>
    </row>
    <row r="616" spans="1:12" ht="16">
      <c r="A616" s="2">
        <v>615</v>
      </c>
      <c r="B616" s="2" t="s">
        <v>18</v>
      </c>
      <c r="C616" s="2">
        <v>1</v>
      </c>
      <c r="D616" s="2" t="s">
        <v>28</v>
      </c>
      <c r="E616" s="2" t="s">
        <v>19</v>
      </c>
      <c r="F616" s="2" t="s">
        <v>29</v>
      </c>
      <c r="G616" s="2">
        <v>44</v>
      </c>
      <c r="H616" s="2">
        <v>0.46</v>
      </c>
      <c r="I616" s="2">
        <v>14.23</v>
      </c>
      <c r="J616" s="2">
        <v>54</v>
      </c>
      <c r="K616" s="2">
        <v>55</v>
      </c>
      <c r="L616" s="6" t="s">
        <v>48</v>
      </c>
    </row>
    <row r="617" spans="1:12" ht="16">
      <c r="A617" s="2">
        <v>616</v>
      </c>
      <c r="B617" s="2" t="s">
        <v>18</v>
      </c>
      <c r="C617" s="2">
        <v>1</v>
      </c>
      <c r="D617" s="2" t="s">
        <v>16</v>
      </c>
      <c r="E617" s="2" t="s">
        <v>23</v>
      </c>
      <c r="F617" s="2" t="s">
        <v>13</v>
      </c>
      <c r="G617" s="2">
        <v>58</v>
      </c>
      <c r="H617" s="2">
        <v>0.65</v>
      </c>
      <c r="I617" s="2">
        <v>10.36</v>
      </c>
      <c r="J617" s="2">
        <v>38</v>
      </c>
      <c r="K617" s="2">
        <v>59</v>
      </c>
      <c r="L617" s="6" t="s">
        <v>48</v>
      </c>
    </row>
    <row r="618" spans="1:12" ht="16">
      <c r="A618" s="2">
        <v>617</v>
      </c>
      <c r="B618" s="2" t="s">
        <v>7</v>
      </c>
      <c r="C618" s="2">
        <v>0</v>
      </c>
      <c r="D618" s="2" t="s">
        <v>16</v>
      </c>
      <c r="E618" s="2" t="s">
        <v>23</v>
      </c>
      <c r="F618" s="2" t="s">
        <v>13</v>
      </c>
      <c r="G618" s="2">
        <v>58</v>
      </c>
      <c r="H618" s="2">
        <v>1.74</v>
      </c>
      <c r="I618" s="2">
        <v>5.94</v>
      </c>
      <c r="J618" s="2">
        <v>42</v>
      </c>
      <c r="K618" s="2">
        <v>57</v>
      </c>
      <c r="L618" s="6" t="s">
        <v>51</v>
      </c>
    </row>
    <row r="619" spans="1:12" ht="16">
      <c r="A619" s="2">
        <v>618</v>
      </c>
      <c r="B619" s="2" t="s">
        <v>7</v>
      </c>
      <c r="C619" s="2">
        <v>0</v>
      </c>
      <c r="D619" s="2" t="s">
        <v>28</v>
      </c>
      <c r="E619" s="2" t="s">
        <v>27</v>
      </c>
      <c r="F619" s="2" t="s">
        <v>13</v>
      </c>
      <c r="G619" s="2">
        <v>53</v>
      </c>
      <c r="H619" s="2">
        <v>1.34</v>
      </c>
      <c r="I619" s="2">
        <v>7.04</v>
      </c>
      <c r="J619" s="2">
        <v>50</v>
      </c>
      <c r="K619" s="2">
        <v>66</v>
      </c>
      <c r="L619" s="6" t="s">
        <v>48</v>
      </c>
    </row>
    <row r="620" spans="1:12" ht="16">
      <c r="A620" s="2">
        <v>619</v>
      </c>
      <c r="B620" s="2" t="s">
        <v>7</v>
      </c>
      <c r="C620" s="2">
        <v>0</v>
      </c>
      <c r="D620" s="2" t="s">
        <v>16</v>
      </c>
      <c r="E620" s="2" t="s">
        <v>24</v>
      </c>
      <c r="F620" s="2" t="s">
        <v>20</v>
      </c>
      <c r="G620" s="2">
        <v>65</v>
      </c>
      <c r="H620" s="2">
        <v>0.85</v>
      </c>
      <c r="I620" s="2">
        <v>7.66</v>
      </c>
      <c r="J620" s="2">
        <v>52</v>
      </c>
      <c r="K620" s="2">
        <v>68</v>
      </c>
      <c r="L620" s="6" t="s">
        <v>49</v>
      </c>
    </row>
    <row r="621" spans="1:12" ht="16">
      <c r="A621" s="2">
        <v>620</v>
      </c>
      <c r="B621" s="2" t="s">
        <v>18</v>
      </c>
      <c r="C621" s="2">
        <v>1</v>
      </c>
      <c r="D621" s="2" t="s">
        <v>16</v>
      </c>
      <c r="E621" s="2" t="s">
        <v>24</v>
      </c>
      <c r="F621" s="2" t="s">
        <v>13</v>
      </c>
      <c r="G621" s="2">
        <v>61</v>
      </c>
      <c r="H621" s="2">
        <v>0.32</v>
      </c>
      <c r="I621" s="2">
        <v>5.38</v>
      </c>
      <c r="J621" s="2">
        <v>56</v>
      </c>
      <c r="K621" s="2">
        <v>62</v>
      </c>
      <c r="L621" s="6" t="s">
        <v>49</v>
      </c>
    </row>
    <row r="622" spans="1:12" ht="16">
      <c r="A622" s="2">
        <v>621</v>
      </c>
      <c r="B622" s="2" t="s">
        <v>7</v>
      </c>
      <c r="C622" s="2">
        <v>0</v>
      </c>
      <c r="D622" s="2" t="s">
        <v>16</v>
      </c>
      <c r="E622" s="2" t="s">
        <v>9</v>
      </c>
      <c r="F622" s="2" t="s">
        <v>10</v>
      </c>
      <c r="G622" s="2">
        <v>41</v>
      </c>
      <c r="H622" s="2">
        <v>1.3</v>
      </c>
      <c r="I622" s="2">
        <v>7.26</v>
      </c>
      <c r="J622" s="2">
        <v>49</v>
      </c>
      <c r="K622" s="2">
        <v>57</v>
      </c>
      <c r="L622" s="6" t="s">
        <v>48</v>
      </c>
    </row>
    <row r="623" spans="1:12" ht="16">
      <c r="A623" s="2">
        <v>622</v>
      </c>
      <c r="B623" s="2" t="s">
        <v>7</v>
      </c>
      <c r="C623" s="2">
        <v>0</v>
      </c>
      <c r="D623" s="2" t="s">
        <v>16</v>
      </c>
      <c r="E623" s="2" t="s">
        <v>35</v>
      </c>
      <c r="F623" s="2" t="s">
        <v>13</v>
      </c>
      <c r="G623" s="2">
        <v>67</v>
      </c>
      <c r="H623" s="2">
        <v>0.95</v>
      </c>
      <c r="I623" s="2">
        <v>7.62</v>
      </c>
      <c r="J623" s="2">
        <v>55</v>
      </c>
      <c r="K623" s="2">
        <v>67</v>
      </c>
      <c r="L623" s="6" t="s">
        <v>48</v>
      </c>
    </row>
    <row r="624" spans="1:12" ht="16">
      <c r="A624" s="2">
        <v>623</v>
      </c>
      <c r="B624" s="2" t="s">
        <v>7</v>
      </c>
      <c r="C624" s="2">
        <v>0</v>
      </c>
      <c r="D624" s="2" t="s">
        <v>26</v>
      </c>
      <c r="E624" s="2" t="s">
        <v>9</v>
      </c>
      <c r="F624" s="2" t="s">
        <v>10</v>
      </c>
      <c r="G624" s="2">
        <v>47</v>
      </c>
      <c r="H624" s="2">
        <v>1.56</v>
      </c>
      <c r="I624" s="2">
        <v>9.2899999999999991</v>
      </c>
      <c r="J624" s="2">
        <v>50</v>
      </c>
      <c r="K624" s="2">
        <v>56</v>
      </c>
      <c r="L624" s="6" t="s">
        <v>49</v>
      </c>
    </row>
    <row r="625" spans="1:12" ht="16">
      <c r="A625" s="2">
        <v>624</v>
      </c>
      <c r="B625" s="2" t="s">
        <v>7</v>
      </c>
      <c r="C625" s="2">
        <v>0</v>
      </c>
      <c r="D625" s="2" t="s">
        <v>16</v>
      </c>
      <c r="E625" s="2" t="s">
        <v>12</v>
      </c>
      <c r="F625" s="2" t="s">
        <v>22</v>
      </c>
      <c r="G625" s="2">
        <v>50</v>
      </c>
      <c r="H625" s="2">
        <v>1.5</v>
      </c>
      <c r="I625" s="2">
        <v>7.35</v>
      </c>
      <c r="J625" s="2">
        <v>61</v>
      </c>
      <c r="K625" s="2">
        <v>70</v>
      </c>
      <c r="L625" s="6" t="s">
        <v>49</v>
      </c>
    </row>
    <row r="626" spans="1:12" ht="16">
      <c r="A626" s="2">
        <v>625</v>
      </c>
      <c r="B626" s="2" t="s">
        <v>7</v>
      </c>
      <c r="C626" s="2">
        <v>0</v>
      </c>
      <c r="D626" s="2" t="s">
        <v>16</v>
      </c>
      <c r="E626" s="2" t="s">
        <v>23</v>
      </c>
      <c r="F626" s="2" t="s">
        <v>13</v>
      </c>
      <c r="G626" s="2">
        <v>58</v>
      </c>
      <c r="H626" s="2">
        <v>0.56000000000000005</v>
      </c>
      <c r="I626" s="2">
        <v>7.67</v>
      </c>
      <c r="J626" s="2">
        <v>64</v>
      </c>
      <c r="K626" s="2">
        <v>69</v>
      </c>
      <c r="L626" s="6" t="s">
        <v>49</v>
      </c>
    </row>
    <row r="627" spans="1:12" ht="16">
      <c r="A627" s="2">
        <v>626</v>
      </c>
      <c r="B627" s="2" t="s">
        <v>7</v>
      </c>
      <c r="C627" s="2">
        <v>0</v>
      </c>
      <c r="D627" s="2" t="s">
        <v>16</v>
      </c>
      <c r="E627" s="2" t="s">
        <v>21</v>
      </c>
      <c r="F627" s="2" t="s">
        <v>13</v>
      </c>
      <c r="G627" s="2">
        <v>56</v>
      </c>
      <c r="H627" s="2">
        <v>0.8</v>
      </c>
      <c r="I627" s="2">
        <v>5.95</v>
      </c>
      <c r="J627" s="2">
        <v>68</v>
      </c>
      <c r="K627" s="2">
        <v>63</v>
      </c>
      <c r="L627" s="6" t="s">
        <v>49</v>
      </c>
    </row>
    <row r="628" spans="1:12" ht="16">
      <c r="A628" s="2">
        <v>627</v>
      </c>
      <c r="B628" s="2" t="s">
        <v>18</v>
      </c>
      <c r="C628" s="2">
        <v>1</v>
      </c>
      <c r="D628" s="2" t="s">
        <v>16</v>
      </c>
      <c r="E628" s="2" t="s">
        <v>24</v>
      </c>
      <c r="F628" s="2" t="s">
        <v>25</v>
      </c>
      <c r="G628" s="2">
        <v>52</v>
      </c>
      <c r="H628" s="2">
        <v>0.75</v>
      </c>
      <c r="I628" s="2">
        <v>11.11</v>
      </c>
      <c r="J628" s="2">
        <v>46</v>
      </c>
      <c r="K628" s="2">
        <v>60</v>
      </c>
      <c r="L628" s="6" t="s">
        <v>51</v>
      </c>
    </row>
    <row r="629" spans="1:12" ht="16">
      <c r="A629" s="2">
        <v>628</v>
      </c>
      <c r="B629" s="2" t="s">
        <v>7</v>
      </c>
      <c r="C629" s="2">
        <v>0</v>
      </c>
      <c r="D629" s="2" t="s">
        <v>28</v>
      </c>
      <c r="E629" s="2" t="s">
        <v>19</v>
      </c>
      <c r="F629" s="2" t="s">
        <v>29</v>
      </c>
      <c r="G629" s="2">
        <v>44</v>
      </c>
      <c r="H629" s="2">
        <v>1.43</v>
      </c>
      <c r="I629" s="2">
        <v>5.32</v>
      </c>
      <c r="J629" s="2">
        <v>52</v>
      </c>
      <c r="K629" s="2">
        <v>50</v>
      </c>
      <c r="L629" s="6" t="s">
        <v>51</v>
      </c>
    </row>
    <row r="630" spans="1:12" ht="16">
      <c r="A630" s="2">
        <v>629</v>
      </c>
      <c r="B630" s="2" t="s">
        <v>7</v>
      </c>
      <c r="C630" s="2">
        <v>0</v>
      </c>
      <c r="D630" s="2" t="s">
        <v>8</v>
      </c>
      <c r="E630" s="2" t="s">
        <v>27</v>
      </c>
      <c r="F630" s="2" t="s">
        <v>13</v>
      </c>
      <c r="G630" s="2">
        <v>54</v>
      </c>
      <c r="H630" s="2">
        <v>1.7</v>
      </c>
      <c r="I630" s="2">
        <v>9.44</v>
      </c>
      <c r="J630" s="2">
        <v>67</v>
      </c>
      <c r="K630" s="2">
        <v>56</v>
      </c>
      <c r="L630" s="6" t="s">
        <v>48</v>
      </c>
    </row>
    <row r="631" spans="1:12" ht="16">
      <c r="A631" s="2">
        <v>630</v>
      </c>
      <c r="B631" s="2" t="s">
        <v>7</v>
      </c>
      <c r="C631" s="2">
        <v>0</v>
      </c>
      <c r="D631" s="2" t="s">
        <v>8</v>
      </c>
      <c r="E631" s="2" t="s">
        <v>9</v>
      </c>
      <c r="F631" s="2" t="s">
        <v>10</v>
      </c>
      <c r="G631" s="2">
        <v>57</v>
      </c>
      <c r="H631" s="2">
        <v>1.56</v>
      </c>
      <c r="I631" s="2">
        <v>6.91</v>
      </c>
      <c r="J631" s="2">
        <v>42</v>
      </c>
      <c r="K631" s="2">
        <v>56</v>
      </c>
      <c r="L631" s="6" t="s">
        <v>49</v>
      </c>
    </row>
    <row r="632" spans="1:12" ht="16">
      <c r="A632" s="2">
        <v>631</v>
      </c>
      <c r="B632" s="2" t="s">
        <v>7</v>
      </c>
      <c r="C632" s="2">
        <v>0</v>
      </c>
      <c r="D632" s="2" t="s">
        <v>26</v>
      </c>
      <c r="E632" s="2" t="s">
        <v>27</v>
      </c>
      <c r="F632" s="2" t="s">
        <v>13</v>
      </c>
      <c r="G632" s="2">
        <v>46</v>
      </c>
      <c r="H632" s="2">
        <v>1.28</v>
      </c>
      <c r="I632" s="2">
        <v>8.06</v>
      </c>
      <c r="J632" s="2">
        <v>55</v>
      </c>
      <c r="K632" s="2">
        <v>52</v>
      </c>
      <c r="L632" s="6" t="s">
        <v>49</v>
      </c>
    </row>
    <row r="633" spans="1:12" ht="16">
      <c r="A633" s="2">
        <v>632</v>
      </c>
      <c r="B633" s="2" t="s">
        <v>7</v>
      </c>
      <c r="C633" s="2">
        <v>0</v>
      </c>
      <c r="D633" s="2" t="s">
        <v>16</v>
      </c>
      <c r="E633" s="2" t="s">
        <v>36</v>
      </c>
      <c r="F633" s="2" t="s">
        <v>37</v>
      </c>
      <c r="G633" s="2">
        <v>66</v>
      </c>
      <c r="H633" s="2">
        <v>1.31</v>
      </c>
      <c r="I633" s="2">
        <v>10.59</v>
      </c>
      <c r="J633" s="2">
        <v>49</v>
      </c>
      <c r="K633" s="2">
        <v>68</v>
      </c>
      <c r="L633" s="6" t="s">
        <v>48</v>
      </c>
    </row>
    <row r="634" spans="1:12" ht="16">
      <c r="A634" s="2">
        <v>633</v>
      </c>
      <c r="B634" s="2" t="s">
        <v>18</v>
      </c>
      <c r="C634" s="2">
        <v>1</v>
      </c>
      <c r="D634" s="2" t="s">
        <v>16</v>
      </c>
      <c r="E634" s="2" t="s">
        <v>32</v>
      </c>
      <c r="F634" s="2" t="s">
        <v>25</v>
      </c>
      <c r="G634" s="2">
        <v>39</v>
      </c>
      <c r="H634" s="2">
        <v>1.31</v>
      </c>
      <c r="I634" s="2">
        <v>8.6300000000000008</v>
      </c>
      <c r="J634" s="2">
        <v>46</v>
      </c>
      <c r="K634" s="2">
        <v>58</v>
      </c>
      <c r="L634" s="6" t="s">
        <v>50</v>
      </c>
    </row>
    <row r="635" spans="1:12" ht="16">
      <c r="A635" s="2">
        <v>634</v>
      </c>
      <c r="B635" s="2" t="s">
        <v>7</v>
      </c>
      <c r="C635" s="2">
        <v>0</v>
      </c>
      <c r="D635" s="2" t="s">
        <v>8</v>
      </c>
      <c r="E635" s="2" t="s">
        <v>39</v>
      </c>
      <c r="F635" s="2" t="s">
        <v>13</v>
      </c>
      <c r="G635" s="2">
        <v>62</v>
      </c>
      <c r="H635" s="2">
        <v>2.11</v>
      </c>
      <c r="I635" s="2">
        <v>7.96</v>
      </c>
      <c r="J635" s="2">
        <v>37</v>
      </c>
      <c r="K635" s="2">
        <v>70</v>
      </c>
      <c r="L635" s="6" t="s">
        <v>48</v>
      </c>
    </row>
    <row r="636" spans="1:12" ht="16">
      <c r="A636" s="2">
        <v>635</v>
      </c>
      <c r="B636" s="2" t="s">
        <v>7</v>
      </c>
      <c r="C636" s="2">
        <v>0</v>
      </c>
      <c r="D636" s="2" t="s">
        <v>16</v>
      </c>
      <c r="E636" s="2" t="s">
        <v>24</v>
      </c>
      <c r="F636" s="2" t="s">
        <v>13</v>
      </c>
      <c r="G636" s="2">
        <v>61</v>
      </c>
      <c r="H636" s="2">
        <v>1.6</v>
      </c>
      <c r="I636" s="2">
        <v>7.82</v>
      </c>
      <c r="J636" s="2">
        <v>62</v>
      </c>
      <c r="K636" s="2">
        <v>56</v>
      </c>
      <c r="L636" s="6" t="s">
        <v>48</v>
      </c>
    </row>
    <row r="637" spans="1:12" ht="16">
      <c r="A637" s="2">
        <v>636</v>
      </c>
      <c r="B637" s="2" t="s">
        <v>7</v>
      </c>
      <c r="C637" s="2">
        <v>0</v>
      </c>
      <c r="D637" s="2" t="s">
        <v>16</v>
      </c>
      <c r="E637" s="2" t="s">
        <v>12</v>
      </c>
      <c r="F637" s="2" t="s">
        <v>22</v>
      </c>
      <c r="G637" s="2">
        <v>50</v>
      </c>
      <c r="H637" s="2">
        <v>0.97</v>
      </c>
      <c r="I637" s="2">
        <v>8.2200000000000006</v>
      </c>
      <c r="J637" s="2">
        <v>62</v>
      </c>
      <c r="K637" s="2">
        <v>54</v>
      </c>
      <c r="L637" s="6" t="s">
        <v>51</v>
      </c>
    </row>
    <row r="638" spans="1:12" ht="16">
      <c r="A638" s="2">
        <v>637</v>
      </c>
      <c r="B638" s="2" t="s">
        <v>7</v>
      </c>
      <c r="C638" s="2">
        <v>0</v>
      </c>
      <c r="D638" s="2" t="s">
        <v>16</v>
      </c>
      <c r="E638" s="2" t="s">
        <v>32</v>
      </c>
      <c r="F638" s="2" t="s">
        <v>22</v>
      </c>
      <c r="G638" s="2">
        <v>38</v>
      </c>
      <c r="H638" s="2">
        <v>1.96</v>
      </c>
      <c r="I638" s="2">
        <v>7.69</v>
      </c>
      <c r="J638" s="2">
        <v>50</v>
      </c>
      <c r="K638" s="2">
        <v>61</v>
      </c>
      <c r="L638" s="6" t="s">
        <v>51</v>
      </c>
    </row>
    <row r="639" spans="1:12" ht="16">
      <c r="A639" s="2">
        <v>638</v>
      </c>
      <c r="B639" s="2" t="s">
        <v>18</v>
      </c>
      <c r="C639" s="2">
        <v>1</v>
      </c>
      <c r="D639" s="2" t="s">
        <v>14</v>
      </c>
      <c r="E639" s="2" t="s">
        <v>40</v>
      </c>
      <c r="F639" s="2" t="s">
        <v>13</v>
      </c>
      <c r="G639" s="2">
        <v>35</v>
      </c>
      <c r="H639" s="2">
        <v>0.9</v>
      </c>
      <c r="I639" s="2">
        <v>10.55</v>
      </c>
      <c r="J639" s="2">
        <v>57</v>
      </c>
      <c r="K639" s="2">
        <v>67</v>
      </c>
      <c r="L639" s="6" t="s">
        <v>49</v>
      </c>
    </row>
    <row r="640" spans="1:12" ht="16">
      <c r="A640" s="2">
        <v>639</v>
      </c>
      <c r="B640" s="2" t="s">
        <v>18</v>
      </c>
      <c r="C640" s="2">
        <v>1</v>
      </c>
      <c r="D640" s="2" t="s">
        <v>16</v>
      </c>
      <c r="E640" s="2" t="s">
        <v>12</v>
      </c>
      <c r="F640" s="2" t="s">
        <v>25</v>
      </c>
      <c r="G640" s="2">
        <v>25</v>
      </c>
      <c r="H640" s="2">
        <v>-0.1</v>
      </c>
      <c r="I640" s="2">
        <v>7.28</v>
      </c>
      <c r="J640" s="2">
        <v>54</v>
      </c>
      <c r="K640" s="2">
        <v>45</v>
      </c>
      <c r="L640" s="6" t="s">
        <v>48</v>
      </c>
    </row>
    <row r="641" spans="1:12" ht="16">
      <c r="A641" s="2">
        <v>640</v>
      </c>
      <c r="B641" s="2" t="s">
        <v>7</v>
      </c>
      <c r="C641" s="2">
        <v>0</v>
      </c>
      <c r="D641" s="2" t="s">
        <v>14</v>
      </c>
      <c r="E641" s="2" t="s">
        <v>34</v>
      </c>
      <c r="F641" s="2" t="s">
        <v>13</v>
      </c>
      <c r="G641" s="2">
        <v>36</v>
      </c>
      <c r="H641" s="2">
        <v>1.35</v>
      </c>
      <c r="I641" s="2">
        <v>10.199999999999999</v>
      </c>
      <c r="J641" s="2">
        <v>57</v>
      </c>
      <c r="K641" s="2">
        <v>44</v>
      </c>
      <c r="L641" s="6" t="s">
        <v>48</v>
      </c>
    </row>
    <row r="642" spans="1:12" ht="16">
      <c r="A642" s="2">
        <v>641</v>
      </c>
      <c r="B642" s="2" t="s">
        <v>7</v>
      </c>
      <c r="C642" s="2">
        <v>0</v>
      </c>
      <c r="D642" s="2" t="s">
        <v>26</v>
      </c>
      <c r="E642" s="2" t="s">
        <v>32</v>
      </c>
      <c r="F642" s="2" t="s">
        <v>10</v>
      </c>
      <c r="G642" s="2">
        <v>64</v>
      </c>
      <c r="H642" s="2">
        <v>1.67</v>
      </c>
      <c r="I642" s="2">
        <v>8.33</v>
      </c>
      <c r="J642" s="2">
        <v>52</v>
      </c>
      <c r="K642" s="2">
        <v>54</v>
      </c>
      <c r="L642" s="6" t="s">
        <v>51</v>
      </c>
    </row>
    <row r="643" spans="1:12" ht="16">
      <c r="A643" s="2">
        <v>642</v>
      </c>
      <c r="B643" s="2" t="s">
        <v>7</v>
      </c>
      <c r="C643" s="2">
        <v>0</v>
      </c>
      <c r="D643" s="2" t="s">
        <v>16</v>
      </c>
      <c r="E643" s="2" t="s">
        <v>24</v>
      </c>
      <c r="F643" s="2" t="s">
        <v>20</v>
      </c>
      <c r="G643" s="2">
        <v>65</v>
      </c>
      <c r="H643" s="2">
        <v>0.53</v>
      </c>
      <c r="I643" s="2">
        <v>5.42</v>
      </c>
      <c r="J643" s="2">
        <v>64</v>
      </c>
      <c r="K643" s="2">
        <v>62</v>
      </c>
      <c r="L643" s="6" t="s">
        <v>49</v>
      </c>
    </row>
    <row r="644" spans="1:12" ht="16">
      <c r="A644" s="2">
        <v>643</v>
      </c>
      <c r="B644" s="2" t="s">
        <v>18</v>
      </c>
      <c r="C644" s="2">
        <v>1</v>
      </c>
      <c r="D644" s="2" t="s">
        <v>28</v>
      </c>
      <c r="E644" s="2" t="s">
        <v>19</v>
      </c>
      <c r="F644" s="2" t="s">
        <v>29</v>
      </c>
      <c r="G644" s="2">
        <v>44</v>
      </c>
      <c r="H644" s="2">
        <v>0.85</v>
      </c>
      <c r="I644" s="2">
        <v>6.8</v>
      </c>
      <c r="J644" s="2">
        <v>54</v>
      </c>
      <c r="K644" s="2">
        <v>55</v>
      </c>
      <c r="L644" s="6" t="s">
        <v>48</v>
      </c>
    </row>
    <row r="645" spans="1:12" ht="16">
      <c r="A645" s="2">
        <v>644</v>
      </c>
      <c r="B645" s="2" t="s">
        <v>18</v>
      </c>
      <c r="C645" s="2">
        <v>1</v>
      </c>
      <c r="D645" s="2" t="s">
        <v>16</v>
      </c>
      <c r="E645" s="2" t="s">
        <v>9</v>
      </c>
      <c r="F645" s="2" t="s">
        <v>13</v>
      </c>
      <c r="G645" s="2">
        <v>48</v>
      </c>
      <c r="H645" s="2">
        <v>0.06</v>
      </c>
      <c r="I645" s="2">
        <v>5.16</v>
      </c>
      <c r="J645" s="2">
        <v>46</v>
      </c>
      <c r="K645" s="2">
        <v>100</v>
      </c>
      <c r="L645" s="6" t="s">
        <v>49</v>
      </c>
    </row>
    <row r="646" spans="1:12" ht="16">
      <c r="A646" s="2">
        <v>645</v>
      </c>
      <c r="B646" s="2" t="s">
        <v>18</v>
      </c>
      <c r="C646" s="2">
        <v>1</v>
      </c>
      <c r="D646" s="2" t="s">
        <v>26</v>
      </c>
      <c r="E646" s="2" t="s">
        <v>9</v>
      </c>
      <c r="F646" s="2" t="s">
        <v>10</v>
      </c>
      <c r="G646" s="2">
        <v>47</v>
      </c>
      <c r="H646" s="2">
        <v>1.1000000000000001</v>
      </c>
      <c r="I646" s="2">
        <v>6.89</v>
      </c>
      <c r="J646" s="2">
        <v>37</v>
      </c>
      <c r="K646" s="2">
        <v>72</v>
      </c>
      <c r="L646" s="6" t="s">
        <v>49</v>
      </c>
    </row>
    <row r="647" spans="1:12" ht="16">
      <c r="A647" s="2">
        <v>646</v>
      </c>
      <c r="B647" s="2" t="s">
        <v>7</v>
      </c>
      <c r="C647" s="2">
        <v>0</v>
      </c>
      <c r="D647" s="2" t="s">
        <v>8</v>
      </c>
      <c r="E647" s="2" t="s">
        <v>27</v>
      </c>
      <c r="F647" s="2" t="s">
        <v>13</v>
      </c>
      <c r="G647" s="2">
        <v>54</v>
      </c>
      <c r="H647" s="2">
        <v>0.62</v>
      </c>
      <c r="I647" s="2">
        <v>8.61</v>
      </c>
      <c r="J647" s="2">
        <v>61</v>
      </c>
      <c r="K647" s="2">
        <v>67</v>
      </c>
      <c r="L647" s="6" t="s">
        <v>49</v>
      </c>
    </row>
    <row r="648" spans="1:12" ht="16">
      <c r="A648" s="2">
        <v>647</v>
      </c>
      <c r="B648" s="2" t="s">
        <v>18</v>
      </c>
      <c r="C648" s="2">
        <v>1</v>
      </c>
      <c r="D648" s="2" t="s">
        <v>8</v>
      </c>
      <c r="E648" s="2" t="s">
        <v>9</v>
      </c>
      <c r="F648" s="2" t="s">
        <v>10</v>
      </c>
      <c r="G648" s="2">
        <v>57</v>
      </c>
      <c r="H648" s="2">
        <v>0.33</v>
      </c>
      <c r="I648" s="2">
        <v>8.2799999999999994</v>
      </c>
      <c r="J648" s="2">
        <v>49</v>
      </c>
      <c r="K648" s="2">
        <v>55</v>
      </c>
      <c r="L648" s="6" t="s">
        <v>48</v>
      </c>
    </row>
    <row r="649" spans="1:12" ht="16">
      <c r="A649" s="2">
        <v>648</v>
      </c>
      <c r="B649" s="2" t="s">
        <v>7</v>
      </c>
      <c r="C649" s="2">
        <v>0</v>
      </c>
      <c r="D649" s="2" t="s">
        <v>11</v>
      </c>
      <c r="E649" s="2" t="s">
        <v>12</v>
      </c>
      <c r="F649" s="2" t="s">
        <v>13</v>
      </c>
      <c r="G649" s="2">
        <v>51</v>
      </c>
      <c r="H649" s="2">
        <v>1.72</v>
      </c>
      <c r="I649" s="2">
        <v>8</v>
      </c>
      <c r="J649" s="2">
        <v>50</v>
      </c>
      <c r="K649" s="2">
        <v>66</v>
      </c>
      <c r="L649" s="6" t="s">
        <v>49</v>
      </c>
    </row>
    <row r="650" spans="1:12" ht="16">
      <c r="A650" s="2">
        <v>649</v>
      </c>
      <c r="B650" s="2" t="s">
        <v>18</v>
      </c>
      <c r="C650" s="2">
        <v>1</v>
      </c>
      <c r="D650" s="2" t="s">
        <v>16</v>
      </c>
      <c r="E650" s="2" t="s">
        <v>12</v>
      </c>
      <c r="F650" s="2" t="s">
        <v>31</v>
      </c>
      <c r="G650" s="2">
        <v>63</v>
      </c>
      <c r="H650" s="2">
        <v>0.42</v>
      </c>
      <c r="I650" s="2">
        <v>11</v>
      </c>
      <c r="J650" s="2">
        <v>57</v>
      </c>
      <c r="K650" s="2">
        <v>63</v>
      </c>
      <c r="L650" s="6" t="s">
        <v>50</v>
      </c>
    </row>
    <row r="651" spans="1:12" ht="16">
      <c r="A651" s="2">
        <v>650</v>
      </c>
      <c r="B651" s="2" t="s">
        <v>18</v>
      </c>
      <c r="C651" s="2">
        <v>1</v>
      </c>
      <c r="D651" s="2" t="s">
        <v>16</v>
      </c>
      <c r="E651" s="2" t="s">
        <v>12</v>
      </c>
      <c r="F651" s="2" t="s">
        <v>10</v>
      </c>
      <c r="G651" s="2">
        <v>30</v>
      </c>
      <c r="H651" s="2">
        <v>0.23</v>
      </c>
      <c r="I651" s="2">
        <v>7.3</v>
      </c>
      <c r="J651" s="2">
        <v>44</v>
      </c>
      <c r="K651" s="2">
        <v>67</v>
      </c>
      <c r="L651" s="6" t="s">
        <v>48</v>
      </c>
    </row>
    <row r="652" spans="1:12" ht="16">
      <c r="A652" s="2">
        <v>651</v>
      </c>
      <c r="B652" s="2" t="s">
        <v>7</v>
      </c>
      <c r="C652" s="2">
        <v>0</v>
      </c>
      <c r="D652" s="2" t="s">
        <v>16</v>
      </c>
      <c r="E652" s="2" t="s">
        <v>12</v>
      </c>
      <c r="F652" s="2" t="s">
        <v>22</v>
      </c>
      <c r="G652" s="2">
        <v>50</v>
      </c>
      <c r="H652" s="2">
        <v>1.02</v>
      </c>
      <c r="I652" s="2">
        <v>10.050000000000001</v>
      </c>
      <c r="J652" s="2">
        <v>59</v>
      </c>
      <c r="K652" s="2">
        <v>66</v>
      </c>
      <c r="L652" s="6" t="s">
        <v>51</v>
      </c>
    </row>
    <row r="653" spans="1:12" ht="16">
      <c r="A653" s="2">
        <v>652</v>
      </c>
      <c r="B653" s="2" t="s">
        <v>7</v>
      </c>
      <c r="C653" s="2">
        <v>0</v>
      </c>
      <c r="D653" s="2" t="s">
        <v>16</v>
      </c>
      <c r="E653" s="2" t="s">
        <v>9</v>
      </c>
      <c r="F653" s="2" t="s">
        <v>10</v>
      </c>
      <c r="G653" s="2">
        <v>41</v>
      </c>
      <c r="H653" s="2">
        <v>1.1299999999999999</v>
      </c>
      <c r="I653" s="2">
        <v>5.63</v>
      </c>
      <c r="J653" s="2">
        <v>52</v>
      </c>
      <c r="K653" s="2">
        <v>56</v>
      </c>
      <c r="L653" s="6" t="s">
        <v>49</v>
      </c>
    </row>
    <row r="654" spans="1:12" ht="16">
      <c r="A654" s="2">
        <v>653</v>
      </c>
      <c r="B654" s="2" t="s">
        <v>7</v>
      </c>
      <c r="C654" s="2">
        <v>0</v>
      </c>
      <c r="D654" s="2" t="s">
        <v>16</v>
      </c>
      <c r="E654" s="2" t="s">
        <v>24</v>
      </c>
      <c r="F654" s="2" t="s">
        <v>13</v>
      </c>
      <c r="G654" s="2">
        <v>61</v>
      </c>
      <c r="H654" s="2">
        <v>1.01</v>
      </c>
      <c r="I654" s="2">
        <v>10.210000000000001</v>
      </c>
      <c r="J654" s="2">
        <v>54</v>
      </c>
      <c r="K654" s="2">
        <v>37</v>
      </c>
      <c r="L654" s="6" t="s">
        <v>48</v>
      </c>
    </row>
    <row r="655" spans="1:12" ht="16">
      <c r="A655" s="2">
        <v>654</v>
      </c>
      <c r="B655" s="2" t="s">
        <v>7</v>
      </c>
      <c r="C655" s="2">
        <v>0</v>
      </c>
      <c r="D655" s="2" t="s">
        <v>30</v>
      </c>
      <c r="E655" s="2" t="s">
        <v>24</v>
      </c>
      <c r="F655" s="2" t="s">
        <v>13</v>
      </c>
      <c r="G655" s="2">
        <v>59</v>
      </c>
      <c r="H655" s="2">
        <v>1.22</v>
      </c>
      <c r="I655" s="2">
        <v>10.19</v>
      </c>
      <c r="J655" s="2">
        <v>45</v>
      </c>
      <c r="K655" s="2">
        <v>70</v>
      </c>
      <c r="L655" s="6" t="s">
        <v>49</v>
      </c>
    </row>
    <row r="656" spans="1:12" ht="16">
      <c r="A656" s="2">
        <v>655</v>
      </c>
      <c r="B656" s="2" t="s">
        <v>7</v>
      </c>
      <c r="C656" s="2">
        <v>0</v>
      </c>
      <c r="D656" s="2" t="s">
        <v>8</v>
      </c>
      <c r="E656" s="2" t="s">
        <v>9</v>
      </c>
      <c r="F656" s="2" t="s">
        <v>10</v>
      </c>
      <c r="G656" s="2">
        <v>57</v>
      </c>
      <c r="H656" s="2">
        <v>2.11</v>
      </c>
      <c r="I656" s="2">
        <v>10.97</v>
      </c>
      <c r="J656" s="2">
        <v>45</v>
      </c>
      <c r="K656" s="2">
        <v>49</v>
      </c>
      <c r="L656" s="6" t="s">
        <v>49</v>
      </c>
    </row>
    <row r="657" spans="1:12" ht="16">
      <c r="A657" s="2">
        <v>656</v>
      </c>
      <c r="B657" s="2" t="s">
        <v>18</v>
      </c>
      <c r="C657" s="2">
        <v>1</v>
      </c>
      <c r="D657" s="2" t="s">
        <v>28</v>
      </c>
      <c r="E657" s="2" t="s">
        <v>19</v>
      </c>
      <c r="F657" s="2" t="s">
        <v>29</v>
      </c>
      <c r="G657" s="2">
        <v>44</v>
      </c>
      <c r="H657" s="2">
        <v>0.17</v>
      </c>
      <c r="I657" s="2">
        <v>7.2</v>
      </c>
      <c r="J657" s="2">
        <v>72</v>
      </c>
      <c r="K657" s="2">
        <v>57</v>
      </c>
      <c r="L657" s="6" t="s">
        <v>49</v>
      </c>
    </row>
    <row r="658" spans="1:12" ht="16">
      <c r="A658" s="2">
        <v>657</v>
      </c>
      <c r="B658" s="2" t="s">
        <v>18</v>
      </c>
      <c r="C658" s="2">
        <v>1</v>
      </c>
      <c r="D658" s="2" t="s">
        <v>8</v>
      </c>
      <c r="E658" s="2" t="s">
        <v>9</v>
      </c>
      <c r="F658" s="2" t="s">
        <v>10</v>
      </c>
      <c r="G658" s="2">
        <v>57</v>
      </c>
      <c r="H658" s="2">
        <v>0.27</v>
      </c>
      <c r="I658" s="2">
        <v>5.84</v>
      </c>
      <c r="J658" s="2">
        <v>62</v>
      </c>
      <c r="K658" s="2">
        <v>50</v>
      </c>
      <c r="L658" s="6" t="s">
        <v>49</v>
      </c>
    </row>
    <row r="659" spans="1:12" ht="16">
      <c r="A659" s="2">
        <v>658</v>
      </c>
      <c r="B659" s="2" t="s">
        <v>18</v>
      </c>
      <c r="C659" s="2">
        <v>1</v>
      </c>
      <c r="D659" s="2" t="s">
        <v>28</v>
      </c>
      <c r="E659" s="2" t="s">
        <v>39</v>
      </c>
      <c r="F659" s="2" t="s">
        <v>13</v>
      </c>
      <c r="G659" s="2">
        <v>37</v>
      </c>
      <c r="H659" s="2">
        <v>0.53</v>
      </c>
      <c r="I659" s="2">
        <v>9.4700000000000006</v>
      </c>
      <c r="J659" s="2">
        <v>54</v>
      </c>
      <c r="K659" s="2">
        <v>44</v>
      </c>
      <c r="L659" s="6" t="s">
        <v>51</v>
      </c>
    </row>
    <row r="660" spans="1:12" ht="16">
      <c r="A660" s="2">
        <v>659</v>
      </c>
      <c r="B660" s="2" t="s">
        <v>7</v>
      </c>
      <c r="C660" s="2">
        <v>0</v>
      </c>
      <c r="D660" s="2" t="s">
        <v>16</v>
      </c>
      <c r="E660" s="2" t="s">
        <v>9</v>
      </c>
      <c r="F660" s="2" t="s">
        <v>13</v>
      </c>
      <c r="G660" s="2">
        <v>48</v>
      </c>
      <c r="H660" s="2">
        <v>1.58</v>
      </c>
      <c r="I660" s="2">
        <v>7.17</v>
      </c>
      <c r="J660" s="2">
        <v>47</v>
      </c>
      <c r="K660" s="2">
        <v>64</v>
      </c>
      <c r="L660" s="6" t="s">
        <v>49</v>
      </c>
    </row>
    <row r="661" spans="1:12" ht="16">
      <c r="A661" s="2">
        <v>660</v>
      </c>
      <c r="B661" s="2" t="s">
        <v>18</v>
      </c>
      <c r="C661" s="2">
        <v>1</v>
      </c>
      <c r="D661" s="2" t="s">
        <v>16</v>
      </c>
      <c r="E661" s="2" t="s">
        <v>12</v>
      </c>
      <c r="F661" s="2" t="s">
        <v>22</v>
      </c>
      <c r="G661" s="2">
        <v>50</v>
      </c>
      <c r="H661" s="2">
        <v>1.1000000000000001</v>
      </c>
      <c r="I661" s="2">
        <v>9.27</v>
      </c>
      <c r="J661" s="2">
        <v>42</v>
      </c>
      <c r="K661" s="2">
        <v>63</v>
      </c>
      <c r="L661" s="6" t="s">
        <v>51</v>
      </c>
    </row>
    <row r="662" spans="1:12" ht="16">
      <c r="A662" s="2">
        <v>661</v>
      </c>
      <c r="B662" s="2" t="s">
        <v>18</v>
      </c>
      <c r="C662" s="2">
        <v>1</v>
      </c>
      <c r="D662" s="2" t="s">
        <v>16</v>
      </c>
      <c r="E662" s="2" t="s">
        <v>32</v>
      </c>
      <c r="F662" s="2" t="s">
        <v>25</v>
      </c>
      <c r="G662" s="2">
        <v>39</v>
      </c>
      <c r="H662" s="2">
        <v>0.69</v>
      </c>
      <c r="I662" s="2">
        <v>10.5</v>
      </c>
      <c r="J662" s="2">
        <v>63</v>
      </c>
      <c r="K662" s="2">
        <v>67</v>
      </c>
      <c r="L662" s="6" t="s">
        <v>49</v>
      </c>
    </row>
    <row r="663" spans="1:12" ht="16">
      <c r="A663" s="2">
        <v>662</v>
      </c>
      <c r="B663" s="2" t="s">
        <v>18</v>
      </c>
      <c r="C663" s="2">
        <v>1</v>
      </c>
      <c r="D663" s="2" t="s">
        <v>16</v>
      </c>
      <c r="E663" s="2" t="s">
        <v>36</v>
      </c>
      <c r="F663" s="2" t="s">
        <v>37</v>
      </c>
      <c r="G663" s="2">
        <v>66</v>
      </c>
      <c r="H663" s="2">
        <v>0.55000000000000004</v>
      </c>
      <c r="I663" s="2">
        <v>7.76</v>
      </c>
      <c r="J663" s="2">
        <v>55</v>
      </c>
      <c r="K663" s="2">
        <v>65</v>
      </c>
      <c r="L663" s="6" t="s">
        <v>48</v>
      </c>
    </row>
    <row r="664" spans="1:12" ht="16">
      <c r="A664" s="2">
        <v>663</v>
      </c>
      <c r="B664" s="2" t="s">
        <v>7</v>
      </c>
      <c r="C664" s="2">
        <v>0</v>
      </c>
      <c r="D664" s="2" t="s">
        <v>28</v>
      </c>
      <c r="E664" s="2" t="s">
        <v>27</v>
      </c>
      <c r="F664" s="2" t="s">
        <v>13</v>
      </c>
      <c r="G664" s="2">
        <v>53</v>
      </c>
      <c r="H664" s="2">
        <v>1.63</v>
      </c>
      <c r="I664" s="2">
        <v>8.1999999999999993</v>
      </c>
      <c r="J664" s="2">
        <v>48</v>
      </c>
      <c r="K664" s="2">
        <v>100</v>
      </c>
      <c r="L664" s="6" t="s">
        <v>48</v>
      </c>
    </row>
    <row r="665" spans="1:12" ht="16">
      <c r="A665" s="2">
        <v>664</v>
      </c>
      <c r="B665" s="2" t="s">
        <v>7</v>
      </c>
      <c r="C665" s="2">
        <v>0</v>
      </c>
      <c r="D665" s="2" t="s">
        <v>16</v>
      </c>
      <c r="E665" s="2" t="s">
        <v>12</v>
      </c>
      <c r="F665" s="2" t="s">
        <v>31</v>
      </c>
      <c r="G665" s="2">
        <v>63</v>
      </c>
      <c r="H665" s="2">
        <v>1.1399999999999999</v>
      </c>
      <c r="I665" s="2">
        <v>10.42</v>
      </c>
      <c r="J665" s="2">
        <v>48</v>
      </c>
      <c r="K665" s="2">
        <v>58</v>
      </c>
      <c r="L665" s="6" t="s">
        <v>49</v>
      </c>
    </row>
    <row r="666" spans="1:12" ht="16">
      <c r="A666" s="2">
        <v>665</v>
      </c>
      <c r="B666" s="2" t="s">
        <v>7</v>
      </c>
      <c r="C666" s="2">
        <v>0</v>
      </c>
      <c r="D666" s="2" t="s">
        <v>26</v>
      </c>
      <c r="E666" s="2" t="s">
        <v>32</v>
      </c>
      <c r="F666" s="2" t="s">
        <v>10</v>
      </c>
      <c r="G666" s="2">
        <v>64</v>
      </c>
      <c r="H666" s="2">
        <v>1.56</v>
      </c>
      <c r="I666" s="2">
        <v>5.79</v>
      </c>
      <c r="J666" s="2">
        <v>45</v>
      </c>
      <c r="K666" s="2">
        <v>62</v>
      </c>
      <c r="L666" s="6" t="s">
        <v>49</v>
      </c>
    </row>
    <row r="667" spans="1:12" ht="16">
      <c r="A667" s="2">
        <v>666</v>
      </c>
      <c r="B667" s="2" t="s">
        <v>7</v>
      </c>
      <c r="C667" s="2">
        <v>0</v>
      </c>
      <c r="D667" s="2" t="s">
        <v>16</v>
      </c>
      <c r="E667" s="2" t="s">
        <v>24</v>
      </c>
      <c r="F667" s="2" t="s">
        <v>25</v>
      </c>
      <c r="G667" s="2">
        <v>52</v>
      </c>
      <c r="H667" s="2">
        <v>1.26</v>
      </c>
      <c r="I667" s="2">
        <v>5.67</v>
      </c>
      <c r="J667" s="2">
        <v>53</v>
      </c>
      <c r="K667" s="2">
        <v>56</v>
      </c>
      <c r="L667" s="6" t="s">
        <v>48</v>
      </c>
    </row>
    <row r="668" spans="1:12" ht="16">
      <c r="A668" s="2">
        <v>667</v>
      </c>
      <c r="B668" s="2" t="s">
        <v>18</v>
      </c>
      <c r="C668" s="2">
        <v>1</v>
      </c>
      <c r="D668" s="2" t="s">
        <v>14</v>
      </c>
      <c r="E668" s="2" t="s">
        <v>34</v>
      </c>
      <c r="F668" s="2" t="s">
        <v>13</v>
      </c>
      <c r="G668" s="2">
        <v>36</v>
      </c>
      <c r="H668" s="2">
        <v>0.82</v>
      </c>
      <c r="I668" s="2">
        <v>8.51</v>
      </c>
      <c r="J668" s="2">
        <v>61</v>
      </c>
      <c r="K668" s="2">
        <v>76</v>
      </c>
      <c r="L668" s="6" t="s">
        <v>48</v>
      </c>
    </row>
    <row r="669" spans="1:12" ht="16">
      <c r="A669" s="2">
        <v>668</v>
      </c>
      <c r="B669" s="2" t="s">
        <v>7</v>
      </c>
      <c r="C669" s="2">
        <v>0</v>
      </c>
      <c r="D669" s="2" t="s">
        <v>16</v>
      </c>
      <c r="E669" s="2" t="s">
        <v>24</v>
      </c>
      <c r="F669" s="2" t="s">
        <v>22</v>
      </c>
      <c r="G669" s="2">
        <v>43</v>
      </c>
      <c r="H669" s="2">
        <v>0.88</v>
      </c>
      <c r="I669" s="2">
        <v>6.38</v>
      </c>
      <c r="J669" s="2">
        <v>65</v>
      </c>
      <c r="K669" s="2">
        <v>43</v>
      </c>
      <c r="L669" s="6" t="s">
        <v>50</v>
      </c>
    </row>
    <row r="670" spans="1:12" ht="16">
      <c r="A670" s="2">
        <v>669</v>
      </c>
      <c r="B670" s="2" t="s">
        <v>7</v>
      </c>
      <c r="C670" s="2">
        <v>0</v>
      </c>
      <c r="D670" s="2" t="s">
        <v>26</v>
      </c>
      <c r="E670" s="2" t="s">
        <v>32</v>
      </c>
      <c r="F670" s="2" t="s">
        <v>10</v>
      </c>
      <c r="G670" s="2">
        <v>64</v>
      </c>
      <c r="H670" s="2">
        <v>1.39</v>
      </c>
      <c r="I670" s="2">
        <v>7.74</v>
      </c>
      <c r="J670" s="2">
        <v>29</v>
      </c>
      <c r="K670" s="2">
        <v>45</v>
      </c>
      <c r="L670" s="6" t="s">
        <v>49</v>
      </c>
    </row>
    <row r="671" spans="1:12" ht="16">
      <c r="A671" s="2">
        <v>670</v>
      </c>
      <c r="B671" s="2" t="s">
        <v>18</v>
      </c>
      <c r="C671" s="2">
        <v>1</v>
      </c>
      <c r="D671" s="2" t="s">
        <v>28</v>
      </c>
      <c r="E671" s="2" t="s">
        <v>12</v>
      </c>
      <c r="F671" s="2" t="s">
        <v>22</v>
      </c>
      <c r="G671" s="2">
        <v>22</v>
      </c>
      <c r="H671" s="2">
        <v>1.41</v>
      </c>
      <c r="I671" s="2">
        <v>4.6100000000000003</v>
      </c>
      <c r="J671" s="2">
        <v>49</v>
      </c>
      <c r="K671" s="2">
        <v>100</v>
      </c>
      <c r="L671" s="6" t="s">
        <v>49</v>
      </c>
    </row>
    <row r="672" spans="1:12" ht="16">
      <c r="A672" s="2">
        <v>671</v>
      </c>
      <c r="B672" s="2" t="s">
        <v>7</v>
      </c>
      <c r="C672" s="2">
        <v>0</v>
      </c>
      <c r="D672" s="2" t="s">
        <v>28</v>
      </c>
      <c r="E672" s="2" t="s">
        <v>27</v>
      </c>
      <c r="F672" s="2" t="s">
        <v>13</v>
      </c>
      <c r="G672" s="2">
        <v>53</v>
      </c>
      <c r="H672" s="2">
        <v>1.05</v>
      </c>
      <c r="I672" s="2">
        <v>6.7</v>
      </c>
      <c r="J672" s="2">
        <v>41</v>
      </c>
      <c r="K672" s="2">
        <v>40</v>
      </c>
      <c r="L672" s="6" t="s">
        <v>48</v>
      </c>
    </row>
    <row r="673" spans="1:12" ht="16">
      <c r="A673" s="2">
        <v>672</v>
      </c>
      <c r="B673" s="2" t="s">
        <v>18</v>
      </c>
      <c r="C673" s="2">
        <v>1</v>
      </c>
      <c r="D673" s="2" t="s">
        <v>11</v>
      </c>
      <c r="E673" s="2" t="s">
        <v>24</v>
      </c>
      <c r="F673" s="2" t="s">
        <v>25</v>
      </c>
      <c r="G673" s="2">
        <v>45</v>
      </c>
      <c r="H673" s="2">
        <v>0.04</v>
      </c>
      <c r="I673" s="2">
        <v>9.7200000000000006</v>
      </c>
      <c r="J673" s="2">
        <v>27</v>
      </c>
      <c r="K673" s="2">
        <v>53</v>
      </c>
      <c r="L673" s="6" t="s">
        <v>48</v>
      </c>
    </row>
    <row r="674" spans="1:12" ht="16">
      <c r="A674" s="2">
        <v>673</v>
      </c>
      <c r="B674" s="2" t="s">
        <v>7</v>
      </c>
      <c r="C674" s="2">
        <v>0</v>
      </c>
      <c r="D674" s="2" t="s">
        <v>8</v>
      </c>
      <c r="E674" s="2" t="s">
        <v>9</v>
      </c>
      <c r="F674" s="2" t="s">
        <v>10</v>
      </c>
      <c r="G674" s="2">
        <v>57</v>
      </c>
      <c r="H674" s="2">
        <v>0.82</v>
      </c>
      <c r="I674" s="2">
        <v>6.26</v>
      </c>
      <c r="J674" s="2">
        <v>61</v>
      </c>
      <c r="K674" s="2">
        <v>55</v>
      </c>
      <c r="L674" s="6" t="s">
        <v>51</v>
      </c>
    </row>
    <row r="675" spans="1:12" ht="16">
      <c r="A675" s="2">
        <v>674</v>
      </c>
      <c r="B675" s="2" t="s">
        <v>18</v>
      </c>
      <c r="C675" s="2">
        <v>1</v>
      </c>
      <c r="D675" s="2" t="s">
        <v>14</v>
      </c>
      <c r="E675" s="2" t="s">
        <v>40</v>
      </c>
      <c r="F675" s="2" t="s">
        <v>13</v>
      </c>
      <c r="G675" s="2">
        <v>35</v>
      </c>
      <c r="H675" s="2">
        <v>0.44</v>
      </c>
      <c r="I675" s="2">
        <v>7.72</v>
      </c>
      <c r="J675" s="2">
        <v>31</v>
      </c>
      <c r="K675" s="2">
        <v>58</v>
      </c>
      <c r="L675" s="6" t="s">
        <v>48</v>
      </c>
    </row>
    <row r="676" spans="1:12" ht="16">
      <c r="A676" s="2">
        <v>675</v>
      </c>
      <c r="B676" s="2" t="s">
        <v>18</v>
      </c>
      <c r="C676" s="2">
        <v>1</v>
      </c>
      <c r="D676" s="2" t="s">
        <v>26</v>
      </c>
      <c r="E676" s="2" t="s">
        <v>27</v>
      </c>
      <c r="F676" s="2" t="s">
        <v>13</v>
      </c>
      <c r="G676" s="2">
        <v>46</v>
      </c>
      <c r="H676" s="2">
        <v>0.92</v>
      </c>
      <c r="I676" s="2">
        <v>11.59</v>
      </c>
      <c r="J676" s="2">
        <v>43</v>
      </c>
      <c r="K676" s="2">
        <v>45</v>
      </c>
      <c r="L676" s="6" t="s">
        <v>51</v>
      </c>
    </row>
    <row r="677" spans="1:12" ht="16">
      <c r="A677" s="2">
        <v>676</v>
      </c>
      <c r="B677" s="2" t="s">
        <v>18</v>
      </c>
      <c r="C677" s="2">
        <v>1</v>
      </c>
      <c r="D677" s="2" t="s">
        <v>26</v>
      </c>
      <c r="E677" s="2" t="s">
        <v>9</v>
      </c>
      <c r="F677" s="2" t="s">
        <v>10</v>
      </c>
      <c r="G677" s="2">
        <v>47</v>
      </c>
      <c r="H677" s="2">
        <v>0.76</v>
      </c>
      <c r="I677" s="2">
        <v>10.32</v>
      </c>
      <c r="J677" s="2">
        <v>44</v>
      </c>
      <c r="K677" s="2">
        <v>69</v>
      </c>
      <c r="L677" s="6" t="s">
        <v>48</v>
      </c>
    </row>
    <row r="678" spans="1:12" ht="16">
      <c r="A678" s="2">
        <v>677</v>
      </c>
      <c r="B678" s="2" t="s">
        <v>7</v>
      </c>
      <c r="C678" s="2">
        <v>0</v>
      </c>
      <c r="D678" s="2" t="s">
        <v>8</v>
      </c>
      <c r="E678" s="2" t="s">
        <v>9</v>
      </c>
      <c r="F678" s="2" t="s">
        <v>13</v>
      </c>
      <c r="G678" s="2">
        <v>60</v>
      </c>
      <c r="H678" s="2">
        <v>1.45</v>
      </c>
      <c r="I678" s="2">
        <v>4.22</v>
      </c>
      <c r="J678" s="2">
        <v>43</v>
      </c>
      <c r="K678" s="2">
        <v>66</v>
      </c>
      <c r="L678" s="6" t="s">
        <v>49</v>
      </c>
    </row>
    <row r="679" spans="1:12" ht="16">
      <c r="A679" s="2">
        <v>678</v>
      </c>
      <c r="B679" s="2" t="s">
        <v>18</v>
      </c>
      <c r="C679" s="2">
        <v>1</v>
      </c>
      <c r="D679" s="2" t="s">
        <v>11</v>
      </c>
      <c r="E679" s="2" t="s">
        <v>38</v>
      </c>
      <c r="F679" s="2" t="s">
        <v>13</v>
      </c>
      <c r="G679" s="2">
        <v>42</v>
      </c>
      <c r="H679" s="2">
        <v>0.8</v>
      </c>
      <c r="I679" s="2">
        <v>6.7</v>
      </c>
      <c r="J679" s="2">
        <v>47</v>
      </c>
      <c r="K679" s="2">
        <v>47</v>
      </c>
      <c r="L679" s="6" t="s">
        <v>48</v>
      </c>
    </row>
    <row r="680" spans="1:12" ht="16">
      <c r="A680" s="2">
        <v>679</v>
      </c>
      <c r="B680" s="2" t="s">
        <v>18</v>
      </c>
      <c r="C680" s="2">
        <v>1</v>
      </c>
      <c r="D680" s="2" t="s">
        <v>16</v>
      </c>
      <c r="E680" s="2" t="s">
        <v>23</v>
      </c>
      <c r="F680" s="2" t="s">
        <v>13</v>
      </c>
      <c r="G680" s="2">
        <v>58</v>
      </c>
      <c r="H680" s="2">
        <v>0.03</v>
      </c>
      <c r="I680" s="2">
        <v>8.51</v>
      </c>
      <c r="J680" s="2">
        <v>59</v>
      </c>
      <c r="K680" s="2">
        <v>64</v>
      </c>
      <c r="L680" s="6" t="s">
        <v>48</v>
      </c>
    </row>
    <row r="681" spans="1:12" ht="16">
      <c r="A681" s="2">
        <v>680</v>
      </c>
      <c r="B681" s="2" t="s">
        <v>7</v>
      </c>
      <c r="C681" s="2">
        <v>0</v>
      </c>
      <c r="D681" s="2" t="s">
        <v>28</v>
      </c>
      <c r="E681" s="2" t="s">
        <v>19</v>
      </c>
      <c r="F681" s="2" t="s">
        <v>29</v>
      </c>
      <c r="G681" s="2">
        <v>44</v>
      </c>
      <c r="H681" s="2">
        <v>1.26</v>
      </c>
      <c r="I681" s="2">
        <v>10.7</v>
      </c>
      <c r="J681" s="2">
        <v>56</v>
      </c>
      <c r="K681" s="2">
        <v>59</v>
      </c>
      <c r="L681" s="6" t="s">
        <v>49</v>
      </c>
    </row>
    <row r="682" spans="1:12" ht="16">
      <c r="A682" s="2">
        <v>681</v>
      </c>
      <c r="B682" s="2" t="s">
        <v>7</v>
      </c>
      <c r="C682" s="2">
        <v>0</v>
      </c>
      <c r="D682" s="2" t="s">
        <v>28</v>
      </c>
      <c r="E682" s="2" t="s">
        <v>27</v>
      </c>
      <c r="F682" s="2" t="s">
        <v>13</v>
      </c>
      <c r="G682" s="2">
        <v>53</v>
      </c>
      <c r="H682" s="2">
        <v>0.99</v>
      </c>
      <c r="I682" s="2">
        <v>8.16</v>
      </c>
      <c r="J682" s="2">
        <v>61</v>
      </c>
      <c r="K682" s="2">
        <v>42</v>
      </c>
      <c r="L682" s="6" t="s">
        <v>49</v>
      </c>
    </row>
    <row r="683" spans="1:12" ht="16">
      <c r="A683" s="2">
        <v>682</v>
      </c>
      <c r="B683" s="2" t="s">
        <v>18</v>
      </c>
      <c r="C683" s="2">
        <v>1</v>
      </c>
      <c r="D683" s="2" t="s">
        <v>26</v>
      </c>
      <c r="E683" s="2" t="s">
        <v>27</v>
      </c>
      <c r="F683" s="2" t="s">
        <v>13</v>
      </c>
      <c r="G683" s="2">
        <v>46</v>
      </c>
      <c r="H683" s="2">
        <v>0.68</v>
      </c>
      <c r="I683" s="2">
        <v>9.93</v>
      </c>
      <c r="J683" s="2">
        <v>47</v>
      </c>
      <c r="K683" s="2">
        <v>66</v>
      </c>
      <c r="L683" s="6" t="s">
        <v>49</v>
      </c>
    </row>
    <row r="684" spans="1:12" ht="16">
      <c r="A684" s="2">
        <v>683</v>
      </c>
      <c r="B684" s="2" t="s">
        <v>18</v>
      </c>
      <c r="C684" s="2">
        <v>1</v>
      </c>
      <c r="D684" s="2" t="s">
        <v>26</v>
      </c>
      <c r="E684" s="2" t="s">
        <v>27</v>
      </c>
      <c r="F684" s="2" t="s">
        <v>13</v>
      </c>
      <c r="G684" s="2">
        <v>46</v>
      </c>
      <c r="H684" s="2">
        <v>0.33</v>
      </c>
      <c r="I684" s="2">
        <v>9.7100000000000009</v>
      </c>
      <c r="J684" s="2">
        <v>66</v>
      </c>
      <c r="K684" s="2">
        <v>48</v>
      </c>
      <c r="L684" s="6" t="s">
        <v>48</v>
      </c>
    </row>
    <row r="685" spans="1:12" ht="16">
      <c r="A685" s="2">
        <v>684</v>
      </c>
      <c r="B685" s="2" t="s">
        <v>18</v>
      </c>
      <c r="C685" s="2">
        <v>1</v>
      </c>
      <c r="D685" s="2" t="s">
        <v>11</v>
      </c>
      <c r="E685" s="2" t="s">
        <v>9</v>
      </c>
      <c r="F685" s="2" t="s">
        <v>13</v>
      </c>
      <c r="G685" s="2">
        <v>40</v>
      </c>
      <c r="H685" s="2">
        <v>1.33</v>
      </c>
      <c r="I685" s="2">
        <v>8.7899999999999991</v>
      </c>
      <c r="J685" s="2">
        <v>49</v>
      </c>
      <c r="K685" s="2">
        <v>100</v>
      </c>
      <c r="L685" s="6" t="s">
        <v>49</v>
      </c>
    </row>
    <row r="686" spans="1:12" ht="16">
      <c r="A686" s="2">
        <v>685</v>
      </c>
      <c r="B686" s="2" t="s">
        <v>7</v>
      </c>
      <c r="C686" s="2">
        <v>0</v>
      </c>
      <c r="D686" s="2" t="s">
        <v>8</v>
      </c>
      <c r="E686" s="2" t="s">
        <v>39</v>
      </c>
      <c r="F686" s="2" t="s">
        <v>13</v>
      </c>
      <c r="G686" s="2">
        <v>62</v>
      </c>
      <c r="H686" s="2">
        <v>0.78</v>
      </c>
      <c r="I686" s="2">
        <v>9.64</v>
      </c>
      <c r="J686" s="2">
        <v>58</v>
      </c>
      <c r="K686" s="2">
        <v>67</v>
      </c>
      <c r="L686" s="6" t="s">
        <v>49</v>
      </c>
    </row>
    <row r="687" spans="1:12" ht="16">
      <c r="A687" s="2">
        <v>686</v>
      </c>
      <c r="B687" s="2" t="s">
        <v>18</v>
      </c>
      <c r="C687" s="2">
        <v>1</v>
      </c>
      <c r="D687" s="2" t="s">
        <v>16</v>
      </c>
      <c r="E687" s="2" t="s">
        <v>24</v>
      </c>
      <c r="F687" s="2" t="s">
        <v>22</v>
      </c>
      <c r="G687" s="2">
        <v>43</v>
      </c>
      <c r="H687" s="2">
        <v>0.95</v>
      </c>
      <c r="I687" s="2">
        <v>7.17</v>
      </c>
      <c r="J687" s="2">
        <v>45</v>
      </c>
      <c r="K687" s="2">
        <v>56</v>
      </c>
      <c r="L687" s="6" t="s">
        <v>51</v>
      </c>
    </row>
    <row r="688" spans="1:12" ht="16">
      <c r="A688" s="2">
        <v>687</v>
      </c>
      <c r="B688" s="2" t="s">
        <v>18</v>
      </c>
      <c r="C688" s="2">
        <v>1</v>
      </c>
      <c r="D688" s="2" t="s">
        <v>16</v>
      </c>
      <c r="E688" s="2" t="s">
        <v>21</v>
      </c>
      <c r="F688" s="2" t="s">
        <v>13</v>
      </c>
      <c r="G688" s="2">
        <v>56</v>
      </c>
      <c r="H688" s="2">
        <v>1.29</v>
      </c>
      <c r="I688" s="2">
        <v>6.44</v>
      </c>
      <c r="J688" s="2">
        <v>33</v>
      </c>
      <c r="K688" s="2">
        <v>54</v>
      </c>
      <c r="L688" s="6" t="s">
        <v>51</v>
      </c>
    </row>
    <row r="689" spans="1:12" ht="16">
      <c r="A689" s="2">
        <v>688</v>
      </c>
      <c r="B689" s="2" t="s">
        <v>18</v>
      </c>
      <c r="C689" s="2">
        <v>1</v>
      </c>
      <c r="D689" s="2" t="s">
        <v>26</v>
      </c>
      <c r="E689" s="2" t="s">
        <v>12</v>
      </c>
      <c r="F689" s="2" t="s">
        <v>13</v>
      </c>
      <c r="G689" s="2">
        <v>20</v>
      </c>
      <c r="H689" s="2">
        <v>0.9</v>
      </c>
      <c r="I689" s="2">
        <v>8.64</v>
      </c>
      <c r="J689" s="2">
        <v>46</v>
      </c>
      <c r="K689" s="2">
        <v>56</v>
      </c>
      <c r="L689" s="6" t="s">
        <v>49</v>
      </c>
    </row>
    <row r="690" spans="1:12" ht="16">
      <c r="A690" s="2">
        <v>689</v>
      </c>
      <c r="B690" s="2" t="s">
        <v>18</v>
      </c>
      <c r="C690" s="2">
        <v>1</v>
      </c>
      <c r="D690" s="2" t="s">
        <v>28</v>
      </c>
      <c r="E690" s="2" t="s">
        <v>39</v>
      </c>
      <c r="F690" s="2" t="s">
        <v>13</v>
      </c>
      <c r="G690" s="2">
        <v>37</v>
      </c>
      <c r="H690" s="2">
        <v>1.54</v>
      </c>
      <c r="I690" s="2">
        <v>8.1999999999999993</v>
      </c>
      <c r="J690" s="2">
        <v>35</v>
      </c>
      <c r="K690" s="2">
        <v>63</v>
      </c>
      <c r="L690" s="6" t="s">
        <v>49</v>
      </c>
    </row>
    <row r="691" spans="1:12" ht="16">
      <c r="A691" s="2">
        <v>690</v>
      </c>
      <c r="B691" s="2" t="s">
        <v>7</v>
      </c>
      <c r="C691" s="2">
        <v>0</v>
      </c>
      <c r="D691" s="2" t="s">
        <v>26</v>
      </c>
      <c r="E691" s="2" t="s">
        <v>27</v>
      </c>
      <c r="F691" s="2" t="s">
        <v>13</v>
      </c>
      <c r="G691" s="2">
        <v>46</v>
      </c>
      <c r="H691" s="2">
        <v>1.64</v>
      </c>
      <c r="I691" s="2">
        <v>8.42</v>
      </c>
      <c r="J691" s="2">
        <v>51</v>
      </c>
      <c r="K691" s="2">
        <v>53</v>
      </c>
      <c r="L691" s="6" t="s">
        <v>48</v>
      </c>
    </row>
    <row r="692" spans="1:12" ht="16">
      <c r="A692" s="2">
        <v>691</v>
      </c>
      <c r="B692" s="2" t="s">
        <v>7</v>
      </c>
      <c r="C692" s="2">
        <v>0</v>
      </c>
      <c r="D692" s="2" t="s">
        <v>16</v>
      </c>
      <c r="E692" s="2" t="s">
        <v>24</v>
      </c>
      <c r="F692" s="2" t="s">
        <v>22</v>
      </c>
      <c r="G692" s="2">
        <v>43</v>
      </c>
      <c r="H692" s="2">
        <v>1.39</v>
      </c>
      <c r="I692" s="2">
        <v>10.33</v>
      </c>
      <c r="J692" s="2">
        <v>50</v>
      </c>
      <c r="K692" s="2">
        <v>54</v>
      </c>
      <c r="L692" s="6" t="s">
        <v>51</v>
      </c>
    </row>
    <row r="693" spans="1:12" ht="16">
      <c r="A693" s="2">
        <v>692</v>
      </c>
      <c r="B693" s="2" t="s">
        <v>7</v>
      </c>
      <c r="C693" s="2">
        <v>0</v>
      </c>
      <c r="D693" s="2" t="s">
        <v>16</v>
      </c>
      <c r="E693" s="2" t="s">
        <v>32</v>
      </c>
      <c r="F693" s="2" t="s">
        <v>13</v>
      </c>
      <c r="G693" s="2">
        <v>49</v>
      </c>
      <c r="H693" s="2">
        <v>1.41</v>
      </c>
      <c r="I693" s="2">
        <v>9.24</v>
      </c>
      <c r="J693" s="2">
        <v>44</v>
      </c>
      <c r="K693" s="2">
        <v>55</v>
      </c>
      <c r="L693" s="6" t="s">
        <v>51</v>
      </c>
    </row>
    <row r="694" spans="1:12" ht="16">
      <c r="A694" s="2">
        <v>693</v>
      </c>
      <c r="B694" s="2" t="s">
        <v>7</v>
      </c>
      <c r="C694" s="2">
        <v>0</v>
      </c>
      <c r="D694" s="2" t="s">
        <v>11</v>
      </c>
      <c r="E694" s="2" t="s">
        <v>9</v>
      </c>
      <c r="F694" s="2" t="s">
        <v>13</v>
      </c>
      <c r="G694" s="2">
        <v>40</v>
      </c>
      <c r="H694" s="2">
        <v>1.44</v>
      </c>
      <c r="I694" s="2">
        <v>9.6</v>
      </c>
      <c r="J694" s="2">
        <v>47</v>
      </c>
      <c r="K694" s="2">
        <v>49</v>
      </c>
      <c r="L694" s="6" t="s">
        <v>49</v>
      </c>
    </row>
    <row r="695" spans="1:12" ht="16">
      <c r="A695" s="2">
        <v>694</v>
      </c>
      <c r="B695" s="2" t="s">
        <v>7</v>
      </c>
      <c r="C695" s="2">
        <v>0</v>
      </c>
      <c r="D695" s="2" t="s">
        <v>11</v>
      </c>
      <c r="E695" s="2" t="s">
        <v>15</v>
      </c>
      <c r="F695" s="2" t="s">
        <v>13</v>
      </c>
      <c r="G695" s="2">
        <v>78</v>
      </c>
      <c r="H695" s="2">
        <v>1.2</v>
      </c>
      <c r="I695" s="2">
        <v>6.29</v>
      </c>
      <c r="J695" s="2">
        <v>41</v>
      </c>
      <c r="K695" s="2">
        <v>60</v>
      </c>
      <c r="L695" s="6" t="s">
        <v>48</v>
      </c>
    </row>
    <row r="696" spans="1:12" ht="16">
      <c r="A696" s="2">
        <v>695</v>
      </c>
      <c r="B696" s="2" t="s">
        <v>18</v>
      </c>
      <c r="C696" s="2">
        <v>1</v>
      </c>
      <c r="D696" s="2" t="s">
        <v>11</v>
      </c>
      <c r="E696" s="2" t="s">
        <v>24</v>
      </c>
      <c r="F696" s="2" t="s">
        <v>25</v>
      </c>
      <c r="G696" s="2">
        <v>45</v>
      </c>
      <c r="H696" s="2">
        <v>0.72</v>
      </c>
      <c r="I696" s="2">
        <v>6.3</v>
      </c>
      <c r="J696" s="2">
        <v>56</v>
      </c>
      <c r="K696" s="2">
        <v>100</v>
      </c>
      <c r="L696" s="6" t="s">
        <v>50</v>
      </c>
    </row>
    <row r="697" spans="1:12" ht="16">
      <c r="A697" s="2">
        <v>696</v>
      </c>
      <c r="B697" s="2" t="s">
        <v>7</v>
      </c>
      <c r="C697" s="2">
        <v>0</v>
      </c>
      <c r="D697" s="2" t="s">
        <v>16</v>
      </c>
      <c r="E697" s="2" t="s">
        <v>9</v>
      </c>
      <c r="F697" s="2" t="s">
        <v>13</v>
      </c>
      <c r="G697" s="2">
        <v>48</v>
      </c>
      <c r="H697" s="2">
        <v>2.11</v>
      </c>
      <c r="I697" s="2">
        <v>7.02</v>
      </c>
      <c r="J697" s="2">
        <v>50</v>
      </c>
      <c r="K697" s="2">
        <v>50</v>
      </c>
      <c r="L697" s="6" t="s">
        <v>48</v>
      </c>
    </row>
    <row r="698" spans="1:12" ht="16">
      <c r="A698" s="2">
        <v>697</v>
      </c>
      <c r="B698" s="2" t="s">
        <v>7</v>
      </c>
      <c r="C698" s="2">
        <v>0</v>
      </c>
      <c r="D698" s="2" t="s">
        <v>16</v>
      </c>
      <c r="E698" s="2" t="s">
        <v>32</v>
      </c>
      <c r="F698" s="2" t="s">
        <v>13</v>
      </c>
      <c r="G698" s="2">
        <v>49</v>
      </c>
      <c r="H698" s="2">
        <v>1.9</v>
      </c>
      <c r="I698" s="2">
        <v>11.8</v>
      </c>
      <c r="J698" s="2">
        <v>60</v>
      </c>
      <c r="K698" s="2">
        <v>55</v>
      </c>
      <c r="L698" s="6" t="s">
        <v>48</v>
      </c>
    </row>
    <row r="699" spans="1:12" ht="16">
      <c r="A699" s="2">
        <v>698</v>
      </c>
      <c r="B699" s="2" t="s">
        <v>7</v>
      </c>
      <c r="C699" s="2">
        <v>0</v>
      </c>
      <c r="D699" s="2" t="s">
        <v>8</v>
      </c>
      <c r="E699" s="2" t="s">
        <v>27</v>
      </c>
      <c r="F699" s="2" t="s">
        <v>13</v>
      </c>
      <c r="G699" s="2">
        <v>54</v>
      </c>
      <c r="H699" s="2">
        <v>1.58</v>
      </c>
      <c r="I699" s="2">
        <v>4.9400000000000004</v>
      </c>
      <c r="J699" s="2">
        <v>56</v>
      </c>
      <c r="K699" s="2">
        <v>60</v>
      </c>
      <c r="L699" s="6" t="s">
        <v>49</v>
      </c>
    </row>
    <row r="700" spans="1:12" ht="16">
      <c r="A700" s="2">
        <v>699</v>
      </c>
      <c r="B700" s="2" t="s">
        <v>7</v>
      </c>
      <c r="C700" s="2">
        <v>0</v>
      </c>
      <c r="D700" s="2" t="s">
        <v>16</v>
      </c>
      <c r="E700" s="2" t="s">
        <v>24</v>
      </c>
      <c r="F700" s="2" t="s">
        <v>25</v>
      </c>
      <c r="G700" s="2">
        <v>52</v>
      </c>
      <c r="H700" s="2">
        <v>1.2</v>
      </c>
      <c r="I700" s="2">
        <v>4.57</v>
      </c>
      <c r="J700" s="2">
        <v>55</v>
      </c>
      <c r="K700" s="2">
        <v>100</v>
      </c>
      <c r="L700" s="6" t="s">
        <v>49</v>
      </c>
    </row>
    <row r="701" spans="1:12" ht="16">
      <c r="A701" s="2">
        <v>700</v>
      </c>
      <c r="B701" s="2" t="s">
        <v>18</v>
      </c>
      <c r="C701" s="2">
        <v>1</v>
      </c>
      <c r="D701" s="2" t="s">
        <v>14</v>
      </c>
      <c r="E701" s="2" t="s">
        <v>34</v>
      </c>
      <c r="F701" s="2" t="s">
        <v>13</v>
      </c>
      <c r="G701" s="2">
        <v>36</v>
      </c>
      <c r="H701" s="2">
        <v>0.09</v>
      </c>
      <c r="I701" s="2">
        <v>11.02</v>
      </c>
      <c r="J701" s="2">
        <v>47</v>
      </c>
      <c r="K701" s="2">
        <v>67</v>
      </c>
      <c r="L701" s="6" t="s">
        <v>49</v>
      </c>
    </row>
    <row r="702" spans="1:12" ht="16">
      <c r="A702" s="2">
        <v>701</v>
      </c>
      <c r="B702" s="2" t="s">
        <v>7</v>
      </c>
      <c r="C702" s="2">
        <v>0</v>
      </c>
      <c r="D702" s="2" t="s">
        <v>11</v>
      </c>
      <c r="E702" s="2" t="s">
        <v>12</v>
      </c>
      <c r="F702" s="2" t="s">
        <v>13</v>
      </c>
      <c r="G702" s="2">
        <v>51</v>
      </c>
      <c r="H702" s="2">
        <v>1.81</v>
      </c>
      <c r="I702" s="2">
        <v>6.76</v>
      </c>
      <c r="J702" s="2">
        <v>58</v>
      </c>
      <c r="K702" s="2">
        <v>69</v>
      </c>
      <c r="L702" s="6" t="s">
        <v>50</v>
      </c>
    </row>
    <row r="703" spans="1:12" ht="16">
      <c r="A703" s="2">
        <v>702</v>
      </c>
      <c r="B703" s="2" t="s">
        <v>18</v>
      </c>
      <c r="C703" s="2">
        <v>1</v>
      </c>
      <c r="D703" s="2" t="s">
        <v>8</v>
      </c>
      <c r="E703" s="2" t="s">
        <v>23</v>
      </c>
      <c r="F703" s="2" t="s">
        <v>13</v>
      </c>
      <c r="G703" s="2">
        <v>31</v>
      </c>
      <c r="H703" s="2">
        <v>0.62</v>
      </c>
      <c r="I703" s="2">
        <v>5.97</v>
      </c>
      <c r="J703" s="2">
        <v>68</v>
      </c>
      <c r="K703" s="2">
        <v>56</v>
      </c>
      <c r="L703" s="6" t="s">
        <v>49</v>
      </c>
    </row>
    <row r="704" spans="1:12" ht="16">
      <c r="A704" s="2">
        <v>703</v>
      </c>
      <c r="B704" s="2" t="s">
        <v>7</v>
      </c>
      <c r="C704" s="2">
        <v>0</v>
      </c>
      <c r="D704" s="2" t="s">
        <v>8</v>
      </c>
      <c r="E704" s="2" t="s">
        <v>27</v>
      </c>
      <c r="F704" s="2" t="s">
        <v>13</v>
      </c>
      <c r="G704" s="2">
        <v>54</v>
      </c>
      <c r="H704" s="2">
        <v>0.72</v>
      </c>
      <c r="I704" s="2">
        <v>8.0299999999999994</v>
      </c>
      <c r="J704" s="2">
        <v>64</v>
      </c>
      <c r="K704" s="2">
        <v>59</v>
      </c>
      <c r="L704" s="6" t="s">
        <v>48</v>
      </c>
    </row>
    <row r="705" spans="1:12" ht="16">
      <c r="A705" s="2">
        <v>704</v>
      </c>
      <c r="B705" s="2" t="s">
        <v>7</v>
      </c>
      <c r="C705" s="2">
        <v>0</v>
      </c>
      <c r="D705" s="2" t="s">
        <v>16</v>
      </c>
      <c r="E705" s="2" t="s">
        <v>32</v>
      </c>
      <c r="F705" s="2" t="s">
        <v>10</v>
      </c>
      <c r="G705" s="2">
        <v>69</v>
      </c>
      <c r="H705" s="2">
        <v>1.06</v>
      </c>
      <c r="I705" s="2">
        <v>6.48</v>
      </c>
      <c r="J705" s="2">
        <v>51</v>
      </c>
      <c r="K705" s="2">
        <v>69</v>
      </c>
      <c r="L705" s="6" t="s">
        <v>48</v>
      </c>
    </row>
    <row r="706" spans="1:12" ht="16">
      <c r="A706" s="2">
        <v>705</v>
      </c>
      <c r="B706" s="2" t="s">
        <v>18</v>
      </c>
      <c r="C706" s="2">
        <v>1</v>
      </c>
      <c r="D706" s="2" t="s">
        <v>16</v>
      </c>
      <c r="E706" s="2" t="s">
        <v>19</v>
      </c>
      <c r="F706" s="2" t="s">
        <v>13</v>
      </c>
      <c r="G706" s="2">
        <v>32</v>
      </c>
      <c r="H706" s="2">
        <v>0.21</v>
      </c>
      <c r="I706" s="2">
        <v>8.74</v>
      </c>
      <c r="J706" s="2">
        <v>46</v>
      </c>
      <c r="K706" s="2">
        <v>61</v>
      </c>
      <c r="L706" s="6" t="s">
        <v>48</v>
      </c>
    </row>
    <row r="707" spans="1:12" ht="16">
      <c r="A707" s="2">
        <v>706</v>
      </c>
      <c r="B707" s="2" t="s">
        <v>7</v>
      </c>
      <c r="C707" s="2">
        <v>0</v>
      </c>
      <c r="D707" s="2" t="s">
        <v>16</v>
      </c>
      <c r="E707" s="2" t="s">
        <v>24</v>
      </c>
      <c r="F707" s="2" t="s">
        <v>20</v>
      </c>
      <c r="G707" s="2">
        <v>65</v>
      </c>
      <c r="H707" s="2">
        <v>1.64</v>
      </c>
      <c r="I707" s="2">
        <v>8.57</v>
      </c>
      <c r="J707" s="2">
        <v>68</v>
      </c>
      <c r="K707" s="2">
        <v>68</v>
      </c>
      <c r="L707" s="6" t="s">
        <v>48</v>
      </c>
    </row>
    <row r="708" spans="1:12" ht="16">
      <c r="A708" s="2">
        <v>707</v>
      </c>
      <c r="B708" s="2" t="s">
        <v>7</v>
      </c>
      <c r="C708" s="2">
        <v>0</v>
      </c>
      <c r="D708" s="2" t="s">
        <v>8</v>
      </c>
      <c r="E708" s="2" t="s">
        <v>27</v>
      </c>
      <c r="F708" s="2" t="s">
        <v>13</v>
      </c>
      <c r="G708" s="2">
        <v>54</v>
      </c>
      <c r="H708" s="2">
        <v>0.91</v>
      </c>
      <c r="I708" s="2">
        <v>10.74</v>
      </c>
      <c r="J708" s="2">
        <v>58</v>
      </c>
      <c r="K708" s="2">
        <v>57</v>
      </c>
      <c r="L708" s="6" t="s">
        <v>48</v>
      </c>
    </row>
    <row r="709" spans="1:12" ht="16">
      <c r="A709" s="2">
        <v>708</v>
      </c>
      <c r="B709" s="2" t="s">
        <v>18</v>
      </c>
      <c r="C709" s="2">
        <v>1</v>
      </c>
      <c r="D709" s="2" t="s">
        <v>16</v>
      </c>
      <c r="E709" s="2" t="s">
        <v>12</v>
      </c>
      <c r="F709" s="2" t="s">
        <v>22</v>
      </c>
      <c r="G709" s="2">
        <v>50</v>
      </c>
      <c r="H709" s="2">
        <v>0.54</v>
      </c>
      <c r="I709" s="2">
        <v>10.14</v>
      </c>
      <c r="J709" s="2">
        <v>49</v>
      </c>
      <c r="K709" s="2">
        <v>62</v>
      </c>
      <c r="L709" s="6" t="s">
        <v>49</v>
      </c>
    </row>
    <row r="710" spans="1:12" ht="16">
      <c r="A710" s="2">
        <v>709</v>
      </c>
      <c r="B710" s="2" t="s">
        <v>7</v>
      </c>
      <c r="C710" s="2">
        <v>0</v>
      </c>
      <c r="D710" s="2" t="s">
        <v>28</v>
      </c>
      <c r="E710" s="2" t="s">
        <v>19</v>
      </c>
      <c r="F710" s="2" t="s">
        <v>29</v>
      </c>
      <c r="G710" s="2">
        <v>44</v>
      </c>
      <c r="H710" s="2">
        <v>1.43</v>
      </c>
      <c r="I710" s="2">
        <v>7.46</v>
      </c>
      <c r="J710" s="2">
        <v>47</v>
      </c>
      <c r="K710" s="2">
        <v>65</v>
      </c>
      <c r="L710" s="6" t="s">
        <v>49</v>
      </c>
    </row>
    <row r="711" spans="1:12" ht="16">
      <c r="A711" s="2">
        <v>710</v>
      </c>
      <c r="B711" s="2" t="s">
        <v>18</v>
      </c>
      <c r="C711" s="2">
        <v>1</v>
      </c>
      <c r="D711" s="2" t="s">
        <v>16</v>
      </c>
      <c r="E711" s="2" t="s">
        <v>12</v>
      </c>
      <c r="F711" s="2" t="s">
        <v>22</v>
      </c>
      <c r="G711" s="2">
        <v>50</v>
      </c>
      <c r="H711" s="2">
        <v>0.64</v>
      </c>
      <c r="I711" s="2">
        <v>9.14</v>
      </c>
      <c r="J711" s="2">
        <v>30</v>
      </c>
      <c r="K711" s="2">
        <v>74</v>
      </c>
      <c r="L711" s="6" t="s">
        <v>48</v>
      </c>
    </row>
    <row r="712" spans="1:12" ht="16">
      <c r="A712" s="2">
        <v>711</v>
      </c>
      <c r="B712" s="2" t="s">
        <v>7</v>
      </c>
      <c r="C712" s="2">
        <v>0</v>
      </c>
      <c r="D712" s="2" t="s">
        <v>28</v>
      </c>
      <c r="E712" s="2" t="s">
        <v>38</v>
      </c>
      <c r="F712" s="2" t="s">
        <v>13</v>
      </c>
      <c r="G712" s="2">
        <v>34</v>
      </c>
      <c r="H712" s="2">
        <v>1.51</v>
      </c>
      <c r="I712" s="2">
        <v>7.53</v>
      </c>
      <c r="J712" s="2">
        <v>59</v>
      </c>
      <c r="K712" s="2">
        <v>59</v>
      </c>
      <c r="L712" s="6" t="s">
        <v>48</v>
      </c>
    </row>
    <row r="713" spans="1:12" ht="16">
      <c r="A713" s="2">
        <v>712</v>
      </c>
      <c r="B713" s="2" t="s">
        <v>18</v>
      </c>
      <c r="C713" s="2">
        <v>1</v>
      </c>
      <c r="D713" s="2" t="s">
        <v>14</v>
      </c>
      <c r="E713" s="2" t="s">
        <v>34</v>
      </c>
      <c r="F713" s="2" t="s">
        <v>13</v>
      </c>
      <c r="G713" s="2">
        <v>36</v>
      </c>
      <c r="H713" s="2">
        <v>1.05</v>
      </c>
      <c r="I713" s="2">
        <v>9.01</v>
      </c>
      <c r="J713" s="2">
        <v>60</v>
      </c>
      <c r="K713" s="2">
        <v>73</v>
      </c>
      <c r="L713" s="6" t="s">
        <v>49</v>
      </c>
    </row>
    <row r="714" spans="1:12" ht="16">
      <c r="A714" s="2">
        <v>713</v>
      </c>
      <c r="B714" s="2" t="s">
        <v>18</v>
      </c>
      <c r="C714" s="2">
        <v>1</v>
      </c>
      <c r="D714" s="2" t="s">
        <v>11</v>
      </c>
      <c r="E714" s="2" t="s">
        <v>38</v>
      </c>
      <c r="F714" s="2" t="s">
        <v>13</v>
      </c>
      <c r="G714" s="2">
        <v>42</v>
      </c>
      <c r="H714" s="2">
        <v>0.87</v>
      </c>
      <c r="I714" s="2">
        <v>10.91</v>
      </c>
      <c r="J714" s="2">
        <v>52</v>
      </c>
      <c r="K714" s="2">
        <v>57</v>
      </c>
      <c r="L714" s="6" t="s">
        <v>49</v>
      </c>
    </row>
    <row r="715" spans="1:12" ht="16">
      <c r="A715" s="2">
        <v>714</v>
      </c>
      <c r="B715" s="2" t="s">
        <v>18</v>
      </c>
      <c r="C715" s="2">
        <v>1</v>
      </c>
      <c r="D715" s="2" t="s">
        <v>14</v>
      </c>
      <c r="E715" s="2" t="s">
        <v>40</v>
      </c>
      <c r="F715" s="2" t="s">
        <v>13</v>
      </c>
      <c r="G715" s="2">
        <v>35</v>
      </c>
      <c r="H715" s="2">
        <v>0.98</v>
      </c>
      <c r="I715" s="2">
        <v>6.23</v>
      </c>
      <c r="J715" s="2">
        <v>42</v>
      </c>
      <c r="K715" s="2">
        <v>74</v>
      </c>
      <c r="L715" s="6" t="s">
        <v>49</v>
      </c>
    </row>
    <row r="716" spans="1:12" ht="16">
      <c r="A716" s="2">
        <v>715</v>
      </c>
      <c r="B716" s="2" t="s">
        <v>7</v>
      </c>
      <c r="C716" s="2">
        <v>0</v>
      </c>
      <c r="D716" s="2" t="s">
        <v>8</v>
      </c>
      <c r="E716" s="2" t="s">
        <v>27</v>
      </c>
      <c r="F716" s="2" t="s">
        <v>13</v>
      </c>
      <c r="G716" s="2">
        <v>54</v>
      </c>
      <c r="H716" s="2">
        <v>0.43</v>
      </c>
      <c r="I716" s="2">
        <v>10.31</v>
      </c>
      <c r="J716" s="2">
        <v>70</v>
      </c>
      <c r="K716" s="2">
        <v>62</v>
      </c>
      <c r="L716" s="6" t="s">
        <v>51</v>
      </c>
    </row>
    <row r="717" spans="1:12" ht="16">
      <c r="A717" s="2">
        <v>716</v>
      </c>
      <c r="B717" s="2" t="s">
        <v>18</v>
      </c>
      <c r="C717" s="2">
        <v>1</v>
      </c>
      <c r="D717" s="2" t="s">
        <v>26</v>
      </c>
      <c r="E717" s="2" t="s">
        <v>27</v>
      </c>
      <c r="F717" s="2" t="s">
        <v>13</v>
      </c>
      <c r="G717" s="2">
        <v>46</v>
      </c>
      <c r="H717" s="2">
        <v>0.79</v>
      </c>
      <c r="I717" s="2">
        <v>5.49</v>
      </c>
      <c r="J717" s="2">
        <v>43</v>
      </c>
      <c r="K717" s="2">
        <v>62</v>
      </c>
      <c r="L717" s="6" t="s">
        <v>48</v>
      </c>
    </row>
    <row r="718" spans="1:12" ht="16">
      <c r="A718" s="2">
        <v>717</v>
      </c>
      <c r="B718" s="2" t="s">
        <v>18</v>
      </c>
      <c r="C718" s="2">
        <v>1</v>
      </c>
      <c r="D718" s="2" t="s">
        <v>11</v>
      </c>
      <c r="E718" s="2" t="s">
        <v>9</v>
      </c>
      <c r="F718" s="2" t="s">
        <v>13</v>
      </c>
      <c r="G718" s="2">
        <v>40</v>
      </c>
      <c r="H718" s="2">
        <v>1.2</v>
      </c>
      <c r="I718" s="2">
        <v>7.69</v>
      </c>
      <c r="J718" s="2">
        <v>49</v>
      </c>
      <c r="K718" s="2">
        <v>100</v>
      </c>
      <c r="L718" s="6" t="s">
        <v>51</v>
      </c>
    </row>
    <row r="719" spans="1:12" ht="16">
      <c r="A719" s="2">
        <v>718</v>
      </c>
      <c r="B719" s="2" t="s">
        <v>7</v>
      </c>
      <c r="C719" s="2">
        <v>0</v>
      </c>
      <c r="D719" s="2" t="s">
        <v>16</v>
      </c>
      <c r="E719" s="2" t="s">
        <v>19</v>
      </c>
      <c r="F719" s="2" t="s">
        <v>20</v>
      </c>
      <c r="G719" s="2">
        <v>73</v>
      </c>
      <c r="H719" s="2">
        <v>0.82</v>
      </c>
      <c r="I719" s="2">
        <v>6.98</v>
      </c>
      <c r="J719" s="2">
        <v>47</v>
      </c>
      <c r="K719" s="2">
        <v>64</v>
      </c>
      <c r="L719" s="6" t="s">
        <v>48</v>
      </c>
    </row>
    <row r="720" spans="1:12" ht="16">
      <c r="A720" s="2">
        <v>719</v>
      </c>
      <c r="B720" s="2" t="s">
        <v>18</v>
      </c>
      <c r="C720" s="2">
        <v>1</v>
      </c>
      <c r="D720" s="2" t="s">
        <v>16</v>
      </c>
      <c r="E720" s="2" t="s">
        <v>24</v>
      </c>
      <c r="F720" s="2" t="s">
        <v>22</v>
      </c>
      <c r="G720" s="2">
        <v>43</v>
      </c>
      <c r="H720" s="2">
        <v>0.7</v>
      </c>
      <c r="I720" s="2">
        <v>8.02</v>
      </c>
      <c r="J720" s="2">
        <v>40</v>
      </c>
      <c r="K720" s="2">
        <v>63</v>
      </c>
      <c r="L720" s="6" t="s">
        <v>48</v>
      </c>
    </row>
    <row r="721" spans="1:12" ht="16">
      <c r="A721" s="2">
        <v>720</v>
      </c>
      <c r="B721" s="2" t="s">
        <v>7</v>
      </c>
      <c r="C721" s="2">
        <v>0</v>
      </c>
      <c r="D721" s="2" t="s">
        <v>16</v>
      </c>
      <c r="E721" s="2" t="s">
        <v>32</v>
      </c>
      <c r="F721" s="2" t="s">
        <v>13</v>
      </c>
      <c r="G721" s="2">
        <v>49</v>
      </c>
      <c r="H721" s="2">
        <v>1.08</v>
      </c>
      <c r="I721" s="2">
        <v>10.71</v>
      </c>
      <c r="J721" s="2">
        <v>54</v>
      </c>
      <c r="K721" s="2">
        <v>68</v>
      </c>
      <c r="L721" s="6" t="s">
        <v>49</v>
      </c>
    </row>
    <row r="722" spans="1:12" ht="16">
      <c r="A722" s="2">
        <v>721</v>
      </c>
      <c r="B722" s="2" t="s">
        <v>18</v>
      </c>
      <c r="C722" s="2">
        <v>1</v>
      </c>
      <c r="D722" s="2" t="s">
        <v>16</v>
      </c>
      <c r="E722" s="2" t="s">
        <v>21</v>
      </c>
      <c r="F722" s="2" t="s">
        <v>13</v>
      </c>
      <c r="G722" s="2">
        <v>56</v>
      </c>
      <c r="H722" s="2">
        <v>0.96</v>
      </c>
      <c r="I722" s="2">
        <v>7.64</v>
      </c>
      <c r="J722" s="2">
        <v>50</v>
      </c>
      <c r="K722" s="2">
        <v>72</v>
      </c>
      <c r="L722" s="6" t="s">
        <v>48</v>
      </c>
    </row>
    <row r="723" spans="1:12" ht="16">
      <c r="A723" s="2">
        <v>722</v>
      </c>
      <c r="B723" s="2" t="s">
        <v>7</v>
      </c>
      <c r="C723" s="2">
        <v>0</v>
      </c>
      <c r="D723" s="2" t="s">
        <v>16</v>
      </c>
      <c r="E723" s="2" t="s">
        <v>21</v>
      </c>
      <c r="F723" s="2" t="s">
        <v>13</v>
      </c>
      <c r="G723" s="2">
        <v>56</v>
      </c>
      <c r="H723" s="2">
        <v>1.71</v>
      </c>
      <c r="I723" s="2">
        <v>11.43</v>
      </c>
      <c r="J723" s="2">
        <v>65</v>
      </c>
      <c r="K723" s="2">
        <v>54</v>
      </c>
      <c r="L723" s="6" t="s">
        <v>51</v>
      </c>
    </row>
    <row r="724" spans="1:12" ht="16">
      <c r="A724" s="2">
        <v>723</v>
      </c>
      <c r="B724" s="2" t="s">
        <v>7</v>
      </c>
      <c r="C724" s="2">
        <v>0</v>
      </c>
      <c r="D724" s="2" t="s">
        <v>16</v>
      </c>
      <c r="E724" s="2" t="s">
        <v>21</v>
      </c>
      <c r="F724" s="2" t="s">
        <v>13</v>
      </c>
      <c r="G724" s="2">
        <v>56</v>
      </c>
      <c r="H724" s="2">
        <v>0.7</v>
      </c>
      <c r="I724" s="2">
        <v>10.01</v>
      </c>
      <c r="J724" s="2">
        <v>56</v>
      </c>
      <c r="K724" s="2">
        <v>53</v>
      </c>
      <c r="L724" s="6" t="s">
        <v>48</v>
      </c>
    </row>
    <row r="725" spans="1:12" ht="16">
      <c r="A725" s="2">
        <v>724</v>
      </c>
      <c r="B725" s="2" t="s">
        <v>7</v>
      </c>
      <c r="C725" s="2">
        <v>0</v>
      </c>
      <c r="D725" s="2" t="s">
        <v>11</v>
      </c>
      <c r="E725" s="2" t="s">
        <v>24</v>
      </c>
      <c r="F725" s="2" t="s">
        <v>25</v>
      </c>
      <c r="G725" s="2">
        <v>45</v>
      </c>
      <c r="H725" s="2">
        <v>0.91</v>
      </c>
      <c r="I725" s="2">
        <v>8.6</v>
      </c>
      <c r="J725" s="2">
        <v>66</v>
      </c>
      <c r="K725" s="2">
        <v>60</v>
      </c>
      <c r="L725" s="6" t="s">
        <v>48</v>
      </c>
    </row>
    <row r="726" spans="1:12" ht="16">
      <c r="A726" s="2">
        <v>725</v>
      </c>
      <c r="B726" s="2" t="s">
        <v>18</v>
      </c>
      <c r="C726" s="2">
        <v>1</v>
      </c>
      <c r="D726" s="2" t="s">
        <v>26</v>
      </c>
      <c r="E726" s="2" t="s">
        <v>27</v>
      </c>
      <c r="F726" s="2" t="s">
        <v>13</v>
      </c>
      <c r="G726" s="2">
        <v>46</v>
      </c>
      <c r="H726" s="2">
        <v>0.7</v>
      </c>
      <c r="I726" s="2">
        <v>8.36</v>
      </c>
      <c r="J726" s="2">
        <v>38</v>
      </c>
      <c r="K726" s="2">
        <v>67</v>
      </c>
      <c r="L726" s="6" t="s">
        <v>48</v>
      </c>
    </row>
    <row r="727" spans="1:12" ht="16">
      <c r="A727" s="2">
        <v>726</v>
      </c>
      <c r="B727" s="2" t="s">
        <v>18</v>
      </c>
      <c r="C727" s="2">
        <v>1</v>
      </c>
      <c r="D727" s="2" t="s">
        <v>16</v>
      </c>
      <c r="E727" s="2" t="s">
        <v>9</v>
      </c>
      <c r="F727" s="2" t="s">
        <v>13</v>
      </c>
      <c r="G727" s="2">
        <v>48</v>
      </c>
      <c r="H727" s="2">
        <v>1.1000000000000001</v>
      </c>
      <c r="I727" s="2">
        <v>10.56</v>
      </c>
      <c r="J727" s="2">
        <v>44</v>
      </c>
      <c r="K727" s="2">
        <v>67</v>
      </c>
      <c r="L727" s="6" t="s">
        <v>48</v>
      </c>
    </row>
    <row r="728" spans="1:12" ht="16">
      <c r="A728" s="2">
        <v>727</v>
      </c>
      <c r="B728" s="2" t="s">
        <v>7</v>
      </c>
      <c r="C728" s="2">
        <v>0</v>
      </c>
      <c r="D728" s="2" t="s">
        <v>11</v>
      </c>
      <c r="E728" s="2" t="s">
        <v>9</v>
      </c>
      <c r="F728" s="2" t="s">
        <v>13</v>
      </c>
      <c r="G728" s="2">
        <v>40</v>
      </c>
      <c r="H728" s="2">
        <v>1.1100000000000001</v>
      </c>
      <c r="I728" s="2">
        <v>9.65</v>
      </c>
      <c r="J728" s="2">
        <v>64</v>
      </c>
      <c r="K728" s="2">
        <v>38</v>
      </c>
      <c r="L728" s="6" t="s">
        <v>51</v>
      </c>
    </row>
    <row r="729" spans="1:12" ht="16">
      <c r="A729" s="2">
        <v>728</v>
      </c>
      <c r="B729" s="2" t="s">
        <v>18</v>
      </c>
      <c r="C729" s="2">
        <v>1</v>
      </c>
      <c r="D729" s="2" t="s">
        <v>16</v>
      </c>
      <c r="E729" s="2" t="s">
        <v>9</v>
      </c>
      <c r="F729" s="2" t="s">
        <v>10</v>
      </c>
      <c r="G729" s="2">
        <v>41</v>
      </c>
      <c r="H729" s="2">
        <v>0.56999999999999995</v>
      </c>
      <c r="I729" s="2">
        <v>6.37</v>
      </c>
      <c r="J729" s="2">
        <v>42</v>
      </c>
      <c r="K729" s="2">
        <v>59</v>
      </c>
      <c r="L729" s="6" t="s">
        <v>48</v>
      </c>
    </row>
    <row r="730" spans="1:12" ht="16">
      <c r="A730" s="2">
        <v>729</v>
      </c>
      <c r="B730" s="2" t="s">
        <v>18</v>
      </c>
      <c r="C730" s="2">
        <v>1</v>
      </c>
      <c r="D730" s="2" t="s">
        <v>8</v>
      </c>
      <c r="E730" s="2" t="s">
        <v>9</v>
      </c>
      <c r="F730" s="2" t="s">
        <v>10</v>
      </c>
      <c r="G730" s="2">
        <v>57</v>
      </c>
      <c r="H730" s="2">
        <v>1.1499999999999999</v>
      </c>
      <c r="I730" s="2">
        <v>7.21</v>
      </c>
      <c r="J730" s="2">
        <v>36</v>
      </c>
      <c r="K730" s="2">
        <v>55</v>
      </c>
      <c r="L730" s="6" t="s">
        <v>49</v>
      </c>
    </row>
    <row r="731" spans="1:12" ht="16">
      <c r="A731" s="2">
        <v>730</v>
      </c>
      <c r="B731" s="2" t="s">
        <v>18</v>
      </c>
      <c r="C731" s="2">
        <v>1</v>
      </c>
      <c r="D731" s="2" t="s">
        <v>16</v>
      </c>
      <c r="E731" s="2" t="s">
        <v>24</v>
      </c>
      <c r="F731" s="2" t="s">
        <v>20</v>
      </c>
      <c r="G731" s="2">
        <v>65</v>
      </c>
      <c r="H731" s="2">
        <v>0.79</v>
      </c>
      <c r="I731" s="2">
        <v>7.9</v>
      </c>
      <c r="J731" s="2">
        <v>38</v>
      </c>
      <c r="K731" s="2">
        <v>61</v>
      </c>
      <c r="L731" s="6" t="s">
        <v>51</v>
      </c>
    </row>
    <row r="732" spans="1:12" ht="16">
      <c r="A732" s="2">
        <v>731</v>
      </c>
      <c r="B732" s="2" t="s">
        <v>18</v>
      </c>
      <c r="C732" s="2">
        <v>1</v>
      </c>
      <c r="D732" s="2" t="s">
        <v>16</v>
      </c>
      <c r="E732" s="2" t="s">
        <v>32</v>
      </c>
      <c r="F732" s="2" t="s">
        <v>25</v>
      </c>
      <c r="G732" s="2">
        <v>39</v>
      </c>
      <c r="H732" s="2">
        <v>1.06</v>
      </c>
      <c r="I732" s="2">
        <v>5.51</v>
      </c>
      <c r="J732" s="2">
        <v>52</v>
      </c>
      <c r="K732" s="2">
        <v>65</v>
      </c>
      <c r="L732" s="6" t="s">
        <v>48</v>
      </c>
    </row>
    <row r="733" spans="1:12" ht="16">
      <c r="A733" s="2">
        <v>732</v>
      </c>
      <c r="B733" s="2" t="s">
        <v>7</v>
      </c>
      <c r="C733" s="2">
        <v>0</v>
      </c>
      <c r="D733" s="2" t="s">
        <v>16</v>
      </c>
      <c r="E733" s="2" t="s">
        <v>24</v>
      </c>
      <c r="F733" s="2" t="s">
        <v>13</v>
      </c>
      <c r="G733" s="2">
        <v>61</v>
      </c>
      <c r="H733" s="2">
        <v>1.71</v>
      </c>
      <c r="I733" s="2">
        <v>10.71</v>
      </c>
      <c r="J733" s="2">
        <v>60</v>
      </c>
      <c r="K733" s="2">
        <v>53</v>
      </c>
      <c r="L733" s="6" t="s">
        <v>48</v>
      </c>
    </row>
    <row r="734" spans="1:12" ht="16">
      <c r="A734" s="2">
        <v>733</v>
      </c>
      <c r="B734" s="2" t="s">
        <v>18</v>
      </c>
      <c r="C734" s="2">
        <v>1</v>
      </c>
      <c r="D734" s="2" t="s">
        <v>26</v>
      </c>
      <c r="E734" s="2" t="s">
        <v>9</v>
      </c>
      <c r="F734" s="2" t="s">
        <v>13</v>
      </c>
      <c r="G734" s="2">
        <v>27</v>
      </c>
      <c r="H734" s="2">
        <v>0.67</v>
      </c>
      <c r="I734" s="2">
        <v>4.53</v>
      </c>
      <c r="J734" s="2">
        <v>67</v>
      </c>
      <c r="K734" s="2">
        <v>68</v>
      </c>
      <c r="L734" s="6" t="s">
        <v>49</v>
      </c>
    </row>
    <row r="735" spans="1:12" ht="16">
      <c r="A735" s="2">
        <v>734</v>
      </c>
      <c r="B735" s="2" t="s">
        <v>7</v>
      </c>
      <c r="C735" s="2">
        <v>0</v>
      </c>
      <c r="D735" s="2" t="s">
        <v>8</v>
      </c>
      <c r="E735" s="2" t="s">
        <v>9</v>
      </c>
      <c r="F735" s="2" t="s">
        <v>10</v>
      </c>
      <c r="G735" s="2">
        <v>57</v>
      </c>
      <c r="H735" s="2">
        <v>1.44</v>
      </c>
      <c r="I735" s="2">
        <v>8.3000000000000007</v>
      </c>
      <c r="J735" s="2">
        <v>57</v>
      </c>
      <c r="K735" s="2">
        <v>57</v>
      </c>
      <c r="L735" s="6" t="s">
        <v>48</v>
      </c>
    </row>
    <row r="736" spans="1:12" ht="16">
      <c r="A736" s="2">
        <v>735</v>
      </c>
      <c r="B736" s="2" t="s">
        <v>7</v>
      </c>
      <c r="C736" s="2">
        <v>0</v>
      </c>
      <c r="D736" s="2" t="s">
        <v>16</v>
      </c>
      <c r="E736" s="2" t="s">
        <v>9</v>
      </c>
      <c r="F736" s="2" t="s">
        <v>10</v>
      </c>
      <c r="G736" s="2">
        <v>41</v>
      </c>
      <c r="H736" s="2">
        <v>1.88</v>
      </c>
      <c r="I736" s="2">
        <v>7.43</v>
      </c>
      <c r="J736" s="2">
        <v>67</v>
      </c>
      <c r="K736" s="2">
        <v>45</v>
      </c>
      <c r="L736" s="6" t="s">
        <v>48</v>
      </c>
    </row>
    <row r="737" spans="1:12" ht="16">
      <c r="A737" s="2">
        <v>736</v>
      </c>
      <c r="B737" s="2" t="s">
        <v>7</v>
      </c>
      <c r="C737" s="2">
        <v>0</v>
      </c>
      <c r="D737" s="2" t="s">
        <v>28</v>
      </c>
      <c r="E737" s="2" t="s">
        <v>39</v>
      </c>
      <c r="F737" s="2" t="s">
        <v>13</v>
      </c>
      <c r="G737" s="2">
        <v>37</v>
      </c>
      <c r="H737" s="2">
        <v>1.63</v>
      </c>
      <c r="I737" s="2">
        <v>10.42</v>
      </c>
      <c r="J737" s="2">
        <v>42</v>
      </c>
      <c r="K737" s="2">
        <v>58</v>
      </c>
      <c r="L737" s="6" t="s">
        <v>51</v>
      </c>
    </row>
    <row r="738" spans="1:12" ht="16">
      <c r="A738" s="2">
        <v>737</v>
      </c>
      <c r="B738" s="2" t="s">
        <v>7</v>
      </c>
      <c r="C738" s="2">
        <v>0</v>
      </c>
      <c r="D738" s="2" t="s">
        <v>16</v>
      </c>
      <c r="E738" s="2" t="s">
        <v>12</v>
      </c>
      <c r="F738" s="2" t="s">
        <v>31</v>
      </c>
      <c r="G738" s="2">
        <v>63</v>
      </c>
      <c r="H738" s="2">
        <v>1.87</v>
      </c>
      <c r="I738" s="2">
        <v>7.41</v>
      </c>
      <c r="J738" s="2">
        <v>38</v>
      </c>
      <c r="K738" s="2">
        <v>57</v>
      </c>
      <c r="L738" s="6" t="s">
        <v>48</v>
      </c>
    </row>
    <row r="739" spans="1:12" ht="16">
      <c r="A739" s="2">
        <v>738</v>
      </c>
      <c r="B739" s="2" t="s">
        <v>18</v>
      </c>
      <c r="C739" s="2">
        <v>1</v>
      </c>
      <c r="D739" s="2" t="s">
        <v>11</v>
      </c>
      <c r="E739" s="2" t="s">
        <v>12</v>
      </c>
      <c r="F739" s="2" t="s">
        <v>13</v>
      </c>
      <c r="G739" s="2">
        <v>51</v>
      </c>
      <c r="H739" s="2">
        <v>0.52</v>
      </c>
      <c r="I739" s="2">
        <v>7.27</v>
      </c>
      <c r="J739" s="2">
        <v>66</v>
      </c>
      <c r="K739" s="2">
        <v>60</v>
      </c>
      <c r="L739" s="6" t="s">
        <v>49</v>
      </c>
    </row>
    <row r="740" spans="1:12" ht="16">
      <c r="A740" s="2">
        <v>739</v>
      </c>
      <c r="B740" s="2" t="s">
        <v>18</v>
      </c>
      <c r="C740" s="2">
        <v>1</v>
      </c>
      <c r="D740" s="2" t="s">
        <v>16</v>
      </c>
      <c r="E740" s="2" t="s">
        <v>23</v>
      </c>
      <c r="F740" s="2" t="s">
        <v>13</v>
      </c>
      <c r="G740" s="2">
        <v>58</v>
      </c>
      <c r="H740" s="2">
        <v>0.48</v>
      </c>
      <c r="I740" s="2">
        <v>9.15</v>
      </c>
      <c r="J740" s="2">
        <v>37</v>
      </c>
      <c r="K740" s="2">
        <v>58</v>
      </c>
      <c r="L740" s="6" t="s">
        <v>49</v>
      </c>
    </row>
    <row r="741" spans="1:12" ht="16">
      <c r="A741" s="2">
        <v>740</v>
      </c>
      <c r="B741" s="2" t="s">
        <v>18</v>
      </c>
      <c r="C741" s="2">
        <v>1</v>
      </c>
      <c r="D741" s="2" t="s">
        <v>26</v>
      </c>
      <c r="E741" s="2" t="s">
        <v>9</v>
      </c>
      <c r="F741" s="2" t="s">
        <v>13</v>
      </c>
      <c r="G741" s="2">
        <v>27</v>
      </c>
      <c r="H741" s="2">
        <v>0.34</v>
      </c>
      <c r="I741" s="2">
        <v>14.01</v>
      </c>
      <c r="J741" s="2">
        <v>57</v>
      </c>
      <c r="K741" s="2">
        <v>60</v>
      </c>
      <c r="L741" s="6" t="s">
        <v>48</v>
      </c>
    </row>
    <row r="742" spans="1:12" ht="16">
      <c r="A742" s="2">
        <v>741</v>
      </c>
      <c r="B742" s="2" t="s">
        <v>7</v>
      </c>
      <c r="C742" s="2">
        <v>0</v>
      </c>
      <c r="D742" s="2" t="s">
        <v>16</v>
      </c>
      <c r="E742" s="2" t="s">
        <v>24</v>
      </c>
      <c r="F742" s="2" t="s">
        <v>25</v>
      </c>
      <c r="G742" s="2">
        <v>52</v>
      </c>
      <c r="H742" s="2">
        <v>1.52</v>
      </c>
      <c r="I742" s="2">
        <v>5.17</v>
      </c>
      <c r="J742" s="2">
        <v>54</v>
      </c>
      <c r="K742" s="2">
        <v>58</v>
      </c>
      <c r="L742" s="6" t="s">
        <v>49</v>
      </c>
    </row>
    <row r="743" spans="1:12" ht="16">
      <c r="A743" s="2">
        <v>742</v>
      </c>
      <c r="B743" s="2" t="s">
        <v>7</v>
      </c>
      <c r="C743" s="2">
        <v>0</v>
      </c>
      <c r="D743" s="2" t="s">
        <v>8</v>
      </c>
      <c r="E743" s="2" t="s">
        <v>27</v>
      </c>
      <c r="F743" s="2" t="s">
        <v>13</v>
      </c>
      <c r="G743" s="2">
        <v>54</v>
      </c>
      <c r="H743" s="2">
        <v>1.71</v>
      </c>
      <c r="I743" s="2">
        <v>5.16</v>
      </c>
      <c r="J743" s="2">
        <v>62</v>
      </c>
      <c r="K743" s="2">
        <v>53</v>
      </c>
      <c r="L743" s="6" t="s">
        <v>49</v>
      </c>
    </row>
    <row r="744" spans="1:12" ht="16">
      <c r="A744" s="2">
        <v>743</v>
      </c>
      <c r="B744" s="2" t="s">
        <v>7</v>
      </c>
      <c r="C744" s="2">
        <v>0</v>
      </c>
      <c r="D744" s="2" t="s">
        <v>16</v>
      </c>
      <c r="E744" s="2" t="s">
        <v>21</v>
      </c>
      <c r="F744" s="2" t="s">
        <v>13</v>
      </c>
      <c r="G744" s="2">
        <v>56</v>
      </c>
      <c r="H744" s="2">
        <v>1.52</v>
      </c>
      <c r="I744" s="2">
        <v>10.16</v>
      </c>
      <c r="J744" s="2">
        <v>46</v>
      </c>
      <c r="K744" s="2">
        <v>64</v>
      </c>
      <c r="L744" s="6" t="s">
        <v>49</v>
      </c>
    </row>
    <row r="745" spans="1:12" ht="16">
      <c r="A745" s="2">
        <v>744</v>
      </c>
      <c r="B745" s="2" t="s">
        <v>18</v>
      </c>
      <c r="C745" s="2">
        <v>1</v>
      </c>
      <c r="D745" s="2" t="s">
        <v>16</v>
      </c>
      <c r="E745" s="2" t="s">
        <v>9</v>
      </c>
      <c r="F745" s="2" t="s">
        <v>13</v>
      </c>
      <c r="G745" s="2">
        <v>48</v>
      </c>
      <c r="H745" s="2">
        <v>1.1100000000000001</v>
      </c>
      <c r="I745" s="2">
        <v>7.35</v>
      </c>
      <c r="J745" s="2">
        <v>42</v>
      </c>
      <c r="K745" s="2">
        <v>56</v>
      </c>
      <c r="L745" s="6" t="s">
        <v>49</v>
      </c>
    </row>
    <row r="746" spans="1:12" ht="16">
      <c r="A746" s="2">
        <v>745</v>
      </c>
      <c r="B746" s="2" t="s">
        <v>18</v>
      </c>
      <c r="C746" s="2">
        <v>1</v>
      </c>
      <c r="D746" s="2" t="s">
        <v>28</v>
      </c>
      <c r="E746" s="2" t="s">
        <v>27</v>
      </c>
      <c r="F746" s="2" t="s">
        <v>13</v>
      </c>
      <c r="G746" s="2">
        <v>53</v>
      </c>
      <c r="H746" s="2">
        <v>0.82</v>
      </c>
      <c r="I746" s="2">
        <v>10.36</v>
      </c>
      <c r="J746" s="2">
        <v>47</v>
      </c>
      <c r="K746" s="2">
        <v>75</v>
      </c>
      <c r="L746" s="6" t="s">
        <v>51</v>
      </c>
    </row>
    <row r="747" spans="1:12" ht="16">
      <c r="A747" s="2">
        <v>746</v>
      </c>
      <c r="B747" s="2" t="s">
        <v>18</v>
      </c>
      <c r="C747" s="2">
        <v>1</v>
      </c>
      <c r="D747" s="2" t="s">
        <v>16</v>
      </c>
      <c r="E747" s="2" t="s">
        <v>32</v>
      </c>
      <c r="F747" s="2" t="s">
        <v>10</v>
      </c>
      <c r="G747" s="2">
        <v>69</v>
      </c>
      <c r="H747" s="2">
        <v>0.09</v>
      </c>
      <c r="I747" s="2">
        <v>3.2</v>
      </c>
      <c r="J747" s="2">
        <v>58</v>
      </c>
      <c r="K747" s="2">
        <v>54</v>
      </c>
      <c r="L747" s="6" t="s">
        <v>51</v>
      </c>
    </row>
    <row r="748" spans="1:12" ht="16">
      <c r="A748" s="2">
        <v>747</v>
      </c>
      <c r="B748" s="2" t="s">
        <v>18</v>
      </c>
      <c r="C748" s="2">
        <v>1</v>
      </c>
      <c r="D748" s="2" t="s">
        <v>16</v>
      </c>
      <c r="E748" s="2" t="s">
        <v>17</v>
      </c>
      <c r="F748" s="2" t="s">
        <v>13</v>
      </c>
      <c r="G748" s="2">
        <v>55</v>
      </c>
      <c r="H748" s="2">
        <v>1.28</v>
      </c>
      <c r="I748" s="2">
        <v>5.27</v>
      </c>
      <c r="J748" s="2">
        <v>28</v>
      </c>
      <c r="K748" s="2">
        <v>64</v>
      </c>
      <c r="L748" s="6" t="s">
        <v>49</v>
      </c>
    </row>
    <row r="749" spans="1:12" ht="16">
      <c r="A749" s="2">
        <v>748</v>
      </c>
      <c r="B749" s="2" t="s">
        <v>18</v>
      </c>
      <c r="C749" s="2">
        <v>1</v>
      </c>
      <c r="D749" s="2" t="s">
        <v>28</v>
      </c>
      <c r="E749" s="2" t="s">
        <v>33</v>
      </c>
      <c r="F749" s="2" t="s">
        <v>31</v>
      </c>
      <c r="G749" s="2">
        <v>33</v>
      </c>
      <c r="H749" s="2">
        <v>0.65</v>
      </c>
      <c r="I749" s="2">
        <v>12.34</v>
      </c>
      <c r="J749" s="2">
        <v>54</v>
      </c>
      <c r="K749" s="2">
        <v>53</v>
      </c>
      <c r="L749" s="6" t="s">
        <v>48</v>
      </c>
    </row>
    <row r="750" spans="1:12" ht="16">
      <c r="A750" s="2">
        <v>749</v>
      </c>
      <c r="B750" s="2" t="s">
        <v>18</v>
      </c>
      <c r="C750" s="2">
        <v>1</v>
      </c>
      <c r="D750" s="2" t="s">
        <v>16</v>
      </c>
      <c r="E750" s="2" t="s">
        <v>17</v>
      </c>
      <c r="F750" s="2" t="s">
        <v>13</v>
      </c>
      <c r="G750" s="2">
        <v>55</v>
      </c>
      <c r="H750" s="2">
        <v>0.91</v>
      </c>
      <c r="I750" s="2">
        <v>3.91</v>
      </c>
      <c r="J750" s="2">
        <v>40</v>
      </c>
      <c r="K750" s="2">
        <v>100</v>
      </c>
      <c r="L750" s="6" t="s">
        <v>48</v>
      </c>
    </row>
    <row r="751" spans="1:12" ht="16">
      <c r="A751" s="2">
        <v>750</v>
      </c>
      <c r="B751" s="2" t="s">
        <v>7</v>
      </c>
      <c r="C751" s="2">
        <v>0</v>
      </c>
      <c r="D751" s="2" t="s">
        <v>16</v>
      </c>
      <c r="E751" s="2" t="s">
        <v>9</v>
      </c>
      <c r="F751" s="2" t="s">
        <v>10</v>
      </c>
      <c r="G751" s="2">
        <v>41</v>
      </c>
      <c r="H751" s="2">
        <v>1.31</v>
      </c>
      <c r="I751" s="2">
        <v>9.4499999999999993</v>
      </c>
      <c r="J751" s="2">
        <v>65</v>
      </c>
      <c r="K751" s="2">
        <v>55</v>
      </c>
      <c r="L751" s="6" t="s">
        <v>51</v>
      </c>
    </row>
    <row r="752" spans="1:12" ht="16">
      <c r="A752" s="2">
        <v>751</v>
      </c>
      <c r="B752" s="2" t="s">
        <v>18</v>
      </c>
      <c r="C752" s="2">
        <v>1</v>
      </c>
      <c r="D752" s="2" t="s">
        <v>16</v>
      </c>
      <c r="E752" s="2" t="s">
        <v>32</v>
      </c>
      <c r="F752" s="2" t="s">
        <v>25</v>
      </c>
      <c r="G752" s="2">
        <v>39</v>
      </c>
      <c r="H752" s="2">
        <v>0.86</v>
      </c>
      <c r="I752" s="2">
        <v>6.1</v>
      </c>
      <c r="J752" s="2">
        <v>46</v>
      </c>
      <c r="K752" s="2">
        <v>50</v>
      </c>
      <c r="L752" s="6" t="s">
        <v>51</v>
      </c>
    </row>
    <row r="753" spans="1:12" ht="16">
      <c r="A753" s="2">
        <v>752</v>
      </c>
      <c r="B753" s="2" t="s">
        <v>18</v>
      </c>
      <c r="C753" s="2">
        <v>1</v>
      </c>
      <c r="D753" s="2" t="s">
        <v>16</v>
      </c>
      <c r="E753" s="2" t="s">
        <v>12</v>
      </c>
      <c r="F753" s="2" t="s">
        <v>25</v>
      </c>
      <c r="G753" s="2">
        <v>25</v>
      </c>
      <c r="H753" s="2">
        <v>1.33</v>
      </c>
      <c r="I753" s="2">
        <v>10.34</v>
      </c>
      <c r="J753" s="2">
        <v>39</v>
      </c>
      <c r="K753" s="2">
        <v>59</v>
      </c>
      <c r="L753" s="6" t="s">
        <v>48</v>
      </c>
    </row>
    <row r="754" spans="1:12" ht="16">
      <c r="A754" s="2">
        <v>753</v>
      </c>
      <c r="B754" s="2" t="s">
        <v>18</v>
      </c>
      <c r="C754" s="2">
        <v>1</v>
      </c>
      <c r="D754" s="2" t="s">
        <v>30</v>
      </c>
      <c r="E754" s="2" t="s">
        <v>24</v>
      </c>
      <c r="F754" s="2" t="s">
        <v>13</v>
      </c>
      <c r="G754" s="2">
        <v>59</v>
      </c>
      <c r="H754" s="2">
        <v>0.92</v>
      </c>
      <c r="I754" s="2">
        <v>11.89</v>
      </c>
      <c r="J754" s="2">
        <v>43</v>
      </c>
      <c r="K754" s="2">
        <v>68</v>
      </c>
      <c r="L754" s="6" t="s">
        <v>48</v>
      </c>
    </row>
    <row r="755" spans="1:12" ht="16">
      <c r="A755" s="2">
        <v>754</v>
      </c>
      <c r="B755" s="2" t="s">
        <v>18</v>
      </c>
      <c r="C755" s="2">
        <v>1</v>
      </c>
      <c r="D755" s="2" t="s">
        <v>11</v>
      </c>
      <c r="E755" s="2" t="s">
        <v>24</v>
      </c>
      <c r="F755" s="2" t="s">
        <v>25</v>
      </c>
      <c r="G755" s="2">
        <v>45</v>
      </c>
      <c r="H755" s="2">
        <v>1.39</v>
      </c>
      <c r="I755" s="2">
        <v>6.77</v>
      </c>
      <c r="J755" s="2">
        <v>31</v>
      </c>
      <c r="K755" s="2">
        <v>50</v>
      </c>
      <c r="L755" s="6" t="s">
        <v>49</v>
      </c>
    </row>
    <row r="756" spans="1:12" ht="16">
      <c r="A756" s="2">
        <v>755</v>
      </c>
      <c r="B756" s="2" t="s">
        <v>7</v>
      </c>
      <c r="C756" s="2">
        <v>0</v>
      </c>
      <c r="D756" s="2" t="s">
        <v>16</v>
      </c>
      <c r="E756" s="2" t="s">
        <v>12</v>
      </c>
      <c r="F756" s="2" t="s">
        <v>31</v>
      </c>
      <c r="G756" s="2">
        <v>63</v>
      </c>
      <c r="H756" s="2">
        <v>1.03</v>
      </c>
      <c r="I756" s="2">
        <v>8.2200000000000006</v>
      </c>
      <c r="J756" s="2">
        <v>70</v>
      </c>
      <c r="K756" s="2">
        <v>49</v>
      </c>
      <c r="L756" s="6" t="s">
        <v>48</v>
      </c>
    </row>
    <row r="757" spans="1:12" ht="16">
      <c r="A757" s="2">
        <v>756</v>
      </c>
      <c r="B757" s="2" t="s">
        <v>18</v>
      </c>
      <c r="C757" s="2">
        <v>1</v>
      </c>
      <c r="D757" s="2" t="s">
        <v>16</v>
      </c>
      <c r="E757" s="2" t="s">
        <v>24</v>
      </c>
      <c r="F757" s="2" t="s">
        <v>25</v>
      </c>
      <c r="G757" s="2">
        <v>52</v>
      </c>
      <c r="H757" s="2">
        <v>0.7</v>
      </c>
      <c r="I757" s="2">
        <v>8.6999999999999993</v>
      </c>
      <c r="J757" s="2">
        <v>30</v>
      </c>
      <c r="K757" s="2">
        <v>59</v>
      </c>
      <c r="L757" s="6" t="s">
        <v>49</v>
      </c>
    </row>
    <row r="758" spans="1:12" ht="16">
      <c r="A758" s="2">
        <v>757</v>
      </c>
      <c r="B758" s="2" t="s">
        <v>18</v>
      </c>
      <c r="C758" s="2">
        <v>1</v>
      </c>
      <c r="D758" s="2" t="s">
        <v>26</v>
      </c>
      <c r="E758" s="2" t="s">
        <v>9</v>
      </c>
      <c r="F758" s="2" t="s">
        <v>10</v>
      </c>
      <c r="G758" s="2">
        <v>47</v>
      </c>
      <c r="H758" s="2">
        <v>1.21</v>
      </c>
      <c r="I758" s="2">
        <v>8.7200000000000006</v>
      </c>
      <c r="J758" s="2">
        <v>39</v>
      </c>
      <c r="K758" s="2">
        <v>73</v>
      </c>
      <c r="L758" s="6" t="s">
        <v>49</v>
      </c>
    </row>
    <row r="759" spans="1:12" ht="16">
      <c r="A759" s="2">
        <v>758</v>
      </c>
      <c r="B759" s="2" t="s">
        <v>7</v>
      </c>
      <c r="C759" s="2">
        <v>0</v>
      </c>
      <c r="D759" s="2" t="s">
        <v>11</v>
      </c>
      <c r="E759" s="2" t="s">
        <v>38</v>
      </c>
      <c r="F759" s="2" t="s">
        <v>13</v>
      </c>
      <c r="G759" s="2">
        <v>42</v>
      </c>
      <c r="H759" s="2">
        <v>1.96</v>
      </c>
      <c r="I759" s="2">
        <v>6.61</v>
      </c>
      <c r="J759" s="2">
        <v>54</v>
      </c>
      <c r="K759" s="2">
        <v>47</v>
      </c>
      <c r="L759" s="6" t="s">
        <v>48</v>
      </c>
    </row>
    <row r="760" spans="1:12" ht="16">
      <c r="A760" s="2">
        <v>759</v>
      </c>
      <c r="B760" s="2" t="s">
        <v>18</v>
      </c>
      <c r="C760" s="2">
        <v>1</v>
      </c>
      <c r="D760" s="2" t="s">
        <v>16</v>
      </c>
      <c r="E760" s="2" t="s">
        <v>24</v>
      </c>
      <c r="F760" s="2" t="s">
        <v>22</v>
      </c>
      <c r="G760" s="2">
        <v>43</v>
      </c>
      <c r="H760" s="2">
        <v>0.36</v>
      </c>
      <c r="I760" s="2">
        <v>9.5</v>
      </c>
      <c r="J760" s="2">
        <v>44</v>
      </c>
      <c r="K760" s="2">
        <v>49</v>
      </c>
      <c r="L760" s="6" t="s">
        <v>51</v>
      </c>
    </row>
    <row r="761" spans="1:12" ht="16">
      <c r="A761" s="2">
        <v>760</v>
      </c>
      <c r="B761" s="2" t="s">
        <v>7</v>
      </c>
      <c r="C761" s="2">
        <v>0</v>
      </c>
      <c r="D761" s="2" t="s">
        <v>11</v>
      </c>
      <c r="E761" s="2" t="s">
        <v>24</v>
      </c>
      <c r="F761" s="2" t="s">
        <v>25</v>
      </c>
      <c r="G761" s="2">
        <v>45</v>
      </c>
      <c r="H761" s="2">
        <v>0.86</v>
      </c>
      <c r="I761" s="2">
        <v>7.56</v>
      </c>
      <c r="J761" s="2">
        <v>59</v>
      </c>
      <c r="K761" s="2">
        <v>48</v>
      </c>
      <c r="L761" s="6" t="s">
        <v>49</v>
      </c>
    </row>
    <row r="762" spans="1:12" ht="16">
      <c r="A762" s="2">
        <v>761</v>
      </c>
      <c r="B762" s="2" t="s">
        <v>7</v>
      </c>
      <c r="C762" s="2">
        <v>0</v>
      </c>
      <c r="D762" s="2" t="s">
        <v>28</v>
      </c>
      <c r="E762" s="2" t="s">
        <v>38</v>
      </c>
      <c r="F762" s="2" t="s">
        <v>13</v>
      </c>
      <c r="G762" s="2">
        <v>34</v>
      </c>
      <c r="H762" s="2">
        <v>1.1499999999999999</v>
      </c>
      <c r="I762" s="2">
        <v>5.07</v>
      </c>
      <c r="J762" s="2">
        <v>70</v>
      </c>
      <c r="K762" s="2">
        <v>55</v>
      </c>
      <c r="L762" s="6" t="s">
        <v>48</v>
      </c>
    </row>
    <row r="763" spans="1:12" ht="16">
      <c r="A763" s="2">
        <v>762</v>
      </c>
      <c r="B763" s="2" t="s">
        <v>18</v>
      </c>
      <c r="C763" s="2">
        <v>1</v>
      </c>
      <c r="D763" s="2" t="s">
        <v>8</v>
      </c>
      <c r="E763" s="2" t="s">
        <v>9</v>
      </c>
      <c r="F763" s="2" t="s">
        <v>10</v>
      </c>
      <c r="G763" s="2">
        <v>57</v>
      </c>
      <c r="H763" s="2">
        <v>0.55000000000000004</v>
      </c>
      <c r="I763" s="2">
        <v>12.23</v>
      </c>
      <c r="J763" s="2">
        <v>46</v>
      </c>
      <c r="K763" s="2">
        <v>66</v>
      </c>
      <c r="L763" s="6" t="s">
        <v>49</v>
      </c>
    </row>
    <row r="764" spans="1:12" ht="16">
      <c r="A764" s="2">
        <v>763</v>
      </c>
      <c r="B764" s="2" t="s">
        <v>7</v>
      </c>
      <c r="C764" s="2">
        <v>0</v>
      </c>
      <c r="D764" s="2" t="s">
        <v>16</v>
      </c>
      <c r="E764" s="2" t="s">
        <v>19</v>
      </c>
      <c r="F764" s="2" t="s">
        <v>20</v>
      </c>
      <c r="G764" s="2">
        <v>73</v>
      </c>
      <c r="H764" s="2">
        <v>1.03</v>
      </c>
      <c r="I764" s="2">
        <v>12.59</v>
      </c>
      <c r="J764" s="2">
        <v>67</v>
      </c>
      <c r="K764" s="2">
        <v>59</v>
      </c>
      <c r="L764" s="6" t="s">
        <v>49</v>
      </c>
    </row>
    <row r="765" spans="1:12" ht="16">
      <c r="A765" s="2">
        <v>764</v>
      </c>
      <c r="B765" s="2" t="s">
        <v>18</v>
      </c>
      <c r="C765" s="2">
        <v>1</v>
      </c>
      <c r="D765" s="2" t="s">
        <v>28</v>
      </c>
      <c r="E765" s="2" t="s">
        <v>19</v>
      </c>
      <c r="F765" s="2" t="s">
        <v>22</v>
      </c>
      <c r="G765" s="2">
        <v>68</v>
      </c>
      <c r="H765" s="2">
        <v>0.28000000000000003</v>
      </c>
      <c r="I765" s="2">
        <v>5.88</v>
      </c>
      <c r="J765" s="2">
        <v>48</v>
      </c>
      <c r="K765" s="2">
        <v>77</v>
      </c>
      <c r="L765" s="6" t="s">
        <v>51</v>
      </c>
    </row>
    <row r="766" spans="1:12" ht="16">
      <c r="A766" s="2">
        <v>765</v>
      </c>
      <c r="B766" s="2" t="s">
        <v>7</v>
      </c>
      <c r="C766" s="2">
        <v>0</v>
      </c>
      <c r="D766" s="2" t="s">
        <v>28</v>
      </c>
      <c r="E766" s="2" t="s">
        <v>15</v>
      </c>
      <c r="F766" s="2" t="s">
        <v>13</v>
      </c>
      <c r="G766" s="2">
        <v>70</v>
      </c>
      <c r="H766" s="2">
        <v>1.31</v>
      </c>
      <c r="I766" s="2">
        <v>9.24</v>
      </c>
      <c r="J766" s="2">
        <v>58</v>
      </c>
      <c r="K766" s="2">
        <v>100</v>
      </c>
      <c r="L766" s="6" t="s">
        <v>48</v>
      </c>
    </row>
    <row r="767" spans="1:12" ht="16">
      <c r="A767" s="2">
        <v>766</v>
      </c>
      <c r="B767" s="2" t="s">
        <v>18</v>
      </c>
      <c r="C767" s="2">
        <v>1</v>
      </c>
      <c r="D767" s="2" t="s">
        <v>28</v>
      </c>
      <c r="E767" s="2" t="s">
        <v>19</v>
      </c>
      <c r="F767" s="2" t="s">
        <v>29</v>
      </c>
      <c r="G767" s="2">
        <v>44</v>
      </c>
      <c r="H767" s="2">
        <v>0.66</v>
      </c>
      <c r="I767" s="2">
        <v>9.18</v>
      </c>
      <c r="J767" s="2">
        <v>39</v>
      </c>
      <c r="K767" s="2">
        <v>58</v>
      </c>
      <c r="L767" s="6" t="s">
        <v>48</v>
      </c>
    </row>
    <row r="768" spans="1:12" ht="16">
      <c r="A768" s="2">
        <v>767</v>
      </c>
      <c r="B768" s="2" t="s">
        <v>7</v>
      </c>
      <c r="C768" s="2">
        <v>0</v>
      </c>
      <c r="D768" s="2" t="s">
        <v>26</v>
      </c>
      <c r="E768" s="2" t="s">
        <v>32</v>
      </c>
      <c r="F768" s="2" t="s">
        <v>10</v>
      </c>
      <c r="G768" s="2">
        <v>64</v>
      </c>
      <c r="H768" s="2">
        <v>1.67</v>
      </c>
      <c r="I768" s="2">
        <v>8.8699999999999992</v>
      </c>
      <c r="J768" s="2">
        <v>36</v>
      </c>
      <c r="K768" s="2">
        <v>57</v>
      </c>
      <c r="L768" s="6" t="s">
        <v>49</v>
      </c>
    </row>
    <row r="769" spans="1:12" ht="16">
      <c r="A769" s="2">
        <v>768</v>
      </c>
      <c r="B769" s="2" t="s">
        <v>7</v>
      </c>
      <c r="C769" s="2">
        <v>0</v>
      </c>
      <c r="D769" s="2" t="s">
        <v>16</v>
      </c>
      <c r="E769" s="2" t="s">
        <v>24</v>
      </c>
      <c r="F769" s="2" t="s">
        <v>22</v>
      </c>
      <c r="G769" s="2">
        <v>43</v>
      </c>
      <c r="H769" s="2">
        <v>1.34</v>
      </c>
      <c r="I769" s="2">
        <v>6.17</v>
      </c>
      <c r="J769" s="2">
        <v>62</v>
      </c>
      <c r="K769" s="2">
        <v>71</v>
      </c>
      <c r="L769" s="6" t="s">
        <v>48</v>
      </c>
    </row>
    <row r="770" spans="1:12" ht="16">
      <c r="A770" s="2">
        <v>769</v>
      </c>
      <c r="B770" s="2" t="s">
        <v>18</v>
      </c>
      <c r="C770" s="2">
        <v>1</v>
      </c>
      <c r="D770" s="2" t="s">
        <v>26</v>
      </c>
      <c r="E770" s="2" t="s">
        <v>9</v>
      </c>
      <c r="F770" s="2" t="s">
        <v>10</v>
      </c>
      <c r="G770" s="2">
        <v>47</v>
      </c>
      <c r="H770" s="2">
        <v>0.98</v>
      </c>
      <c r="I770" s="2">
        <v>4.8899999999999997</v>
      </c>
      <c r="J770" s="2">
        <v>40</v>
      </c>
      <c r="K770" s="2">
        <v>61</v>
      </c>
      <c r="L770" s="6" t="s">
        <v>49</v>
      </c>
    </row>
    <row r="771" spans="1:12" ht="16">
      <c r="A771" s="2">
        <v>770</v>
      </c>
      <c r="B771" s="2" t="s">
        <v>7</v>
      </c>
      <c r="C771" s="2">
        <v>0</v>
      </c>
      <c r="D771" s="2" t="s">
        <v>16</v>
      </c>
      <c r="E771" s="2" t="s">
        <v>17</v>
      </c>
      <c r="F771" s="2" t="s">
        <v>13</v>
      </c>
      <c r="G771" s="2">
        <v>55</v>
      </c>
      <c r="H771" s="2">
        <v>1.21</v>
      </c>
      <c r="I771" s="2">
        <v>8.3000000000000007</v>
      </c>
      <c r="J771" s="2">
        <v>51</v>
      </c>
      <c r="K771" s="2">
        <v>76</v>
      </c>
      <c r="L771" s="6" t="s">
        <v>49</v>
      </c>
    </row>
    <row r="772" spans="1:12" ht="16">
      <c r="A772" s="2">
        <v>771</v>
      </c>
      <c r="B772" s="2" t="s">
        <v>18</v>
      </c>
      <c r="C772" s="2">
        <v>1</v>
      </c>
      <c r="D772" s="2" t="s">
        <v>26</v>
      </c>
      <c r="E772" s="2" t="s">
        <v>27</v>
      </c>
      <c r="F772" s="2" t="s">
        <v>13</v>
      </c>
      <c r="G772" s="2">
        <v>46</v>
      </c>
      <c r="H772" s="2">
        <v>0.77</v>
      </c>
      <c r="I772" s="2">
        <v>7.53</v>
      </c>
      <c r="J772" s="2">
        <v>53</v>
      </c>
      <c r="K772" s="2">
        <v>62</v>
      </c>
      <c r="L772" s="6" t="s">
        <v>48</v>
      </c>
    </row>
    <row r="773" spans="1:12" ht="16">
      <c r="A773" s="2">
        <v>772</v>
      </c>
      <c r="B773" s="2" t="s">
        <v>7</v>
      </c>
      <c r="C773" s="2">
        <v>0</v>
      </c>
      <c r="D773" s="2" t="s">
        <v>16</v>
      </c>
      <c r="E773" s="2" t="s">
        <v>32</v>
      </c>
      <c r="F773" s="2" t="s">
        <v>10</v>
      </c>
      <c r="G773" s="2">
        <v>69</v>
      </c>
      <c r="H773" s="2">
        <v>0.57999999999999996</v>
      </c>
      <c r="I773" s="2">
        <v>10.5</v>
      </c>
      <c r="J773" s="2">
        <v>72</v>
      </c>
      <c r="K773" s="2">
        <v>68</v>
      </c>
      <c r="L773" s="6" t="s">
        <v>51</v>
      </c>
    </row>
    <row r="774" spans="1:12" ht="16">
      <c r="A774" s="2">
        <v>773</v>
      </c>
      <c r="B774" s="2" t="s">
        <v>7</v>
      </c>
      <c r="C774" s="2">
        <v>0</v>
      </c>
      <c r="D774" s="2" t="s">
        <v>28</v>
      </c>
      <c r="E774" s="2" t="s">
        <v>40</v>
      </c>
      <c r="F774" s="2" t="s">
        <v>41</v>
      </c>
      <c r="G774" s="2">
        <v>29</v>
      </c>
      <c r="H774" s="2">
        <v>1.67</v>
      </c>
      <c r="I774" s="2">
        <v>9.33</v>
      </c>
      <c r="J774" s="2">
        <v>61</v>
      </c>
      <c r="K774" s="2">
        <v>74</v>
      </c>
      <c r="L774" s="6" t="s">
        <v>51</v>
      </c>
    </row>
    <row r="775" spans="1:12" ht="16">
      <c r="A775" s="2">
        <v>774</v>
      </c>
      <c r="B775" s="2" t="s">
        <v>18</v>
      </c>
      <c r="C775" s="2">
        <v>1</v>
      </c>
      <c r="D775" s="2" t="s">
        <v>16</v>
      </c>
      <c r="E775" s="2" t="s">
        <v>32</v>
      </c>
      <c r="F775" s="2" t="s">
        <v>10</v>
      </c>
      <c r="G775" s="2">
        <v>69</v>
      </c>
      <c r="H775" s="2">
        <v>0.78</v>
      </c>
      <c r="I775" s="2">
        <v>4.07</v>
      </c>
      <c r="J775" s="2">
        <v>39</v>
      </c>
      <c r="K775" s="2">
        <v>56</v>
      </c>
      <c r="L775" s="6" t="s">
        <v>49</v>
      </c>
    </row>
    <row r="776" spans="1:12" ht="16">
      <c r="A776" s="2">
        <v>775</v>
      </c>
      <c r="B776" s="2" t="s">
        <v>7</v>
      </c>
      <c r="C776" s="2">
        <v>0</v>
      </c>
      <c r="D776" s="2" t="s">
        <v>28</v>
      </c>
      <c r="E776" s="2" t="s">
        <v>40</v>
      </c>
      <c r="F776" s="2" t="s">
        <v>41</v>
      </c>
      <c r="G776" s="2">
        <v>29</v>
      </c>
      <c r="H776" s="2">
        <v>1.64</v>
      </c>
      <c r="I776" s="2">
        <v>7.35</v>
      </c>
      <c r="J776" s="2">
        <v>49</v>
      </c>
      <c r="K776" s="2">
        <v>56</v>
      </c>
      <c r="L776" s="6" t="s">
        <v>48</v>
      </c>
    </row>
    <row r="777" spans="1:12" ht="16">
      <c r="A777" s="2">
        <v>776</v>
      </c>
      <c r="B777" s="2" t="s">
        <v>18</v>
      </c>
      <c r="C777" s="2">
        <v>1</v>
      </c>
      <c r="D777" s="2" t="s">
        <v>8</v>
      </c>
      <c r="E777" s="2" t="s">
        <v>32</v>
      </c>
      <c r="F777" s="2" t="s">
        <v>10</v>
      </c>
      <c r="G777" s="2">
        <v>18</v>
      </c>
      <c r="H777" s="2">
        <v>1.76</v>
      </c>
      <c r="I777" s="2">
        <v>6.95</v>
      </c>
      <c r="J777" s="2">
        <v>38</v>
      </c>
      <c r="K777" s="2">
        <v>51</v>
      </c>
      <c r="L777" s="6" t="s">
        <v>49</v>
      </c>
    </row>
    <row r="778" spans="1:12" ht="16">
      <c r="A778" s="2">
        <v>777</v>
      </c>
      <c r="B778" s="2" t="s">
        <v>18</v>
      </c>
      <c r="C778" s="2">
        <v>1</v>
      </c>
      <c r="D778" s="2" t="s">
        <v>8</v>
      </c>
      <c r="E778" s="2" t="s">
        <v>23</v>
      </c>
      <c r="F778" s="2" t="s">
        <v>13</v>
      </c>
      <c r="G778" s="2">
        <v>31</v>
      </c>
      <c r="H778" s="2">
        <v>0.38</v>
      </c>
      <c r="I778" s="2">
        <v>9.16</v>
      </c>
      <c r="J778" s="2">
        <v>57</v>
      </c>
      <c r="K778" s="2">
        <v>63</v>
      </c>
      <c r="L778" s="6" t="s">
        <v>48</v>
      </c>
    </row>
    <row r="779" spans="1:12" ht="16">
      <c r="A779" s="2">
        <v>778</v>
      </c>
      <c r="B779" s="2" t="s">
        <v>18</v>
      </c>
      <c r="C779" s="2">
        <v>1</v>
      </c>
      <c r="D779" s="2" t="s">
        <v>11</v>
      </c>
      <c r="E779" s="2" t="s">
        <v>12</v>
      </c>
      <c r="F779" s="2" t="s">
        <v>13</v>
      </c>
      <c r="G779" s="2">
        <v>51</v>
      </c>
      <c r="H779" s="2">
        <v>0.45</v>
      </c>
      <c r="I779" s="2">
        <v>8.76</v>
      </c>
      <c r="J779" s="2">
        <v>55</v>
      </c>
      <c r="K779" s="2">
        <v>37</v>
      </c>
      <c r="L779" s="6" t="s">
        <v>49</v>
      </c>
    </row>
    <row r="780" spans="1:12" ht="16">
      <c r="A780" s="2">
        <v>779</v>
      </c>
      <c r="B780" s="2" t="s">
        <v>7</v>
      </c>
      <c r="C780" s="2">
        <v>0</v>
      </c>
      <c r="D780" s="2" t="s">
        <v>8</v>
      </c>
      <c r="E780" s="2" t="s">
        <v>39</v>
      </c>
      <c r="F780" s="2" t="s">
        <v>13</v>
      </c>
      <c r="G780" s="2">
        <v>62</v>
      </c>
      <c r="H780" s="2">
        <v>1.74</v>
      </c>
      <c r="I780" s="2">
        <v>8.1</v>
      </c>
      <c r="J780" s="2">
        <v>60</v>
      </c>
      <c r="K780" s="2">
        <v>63</v>
      </c>
      <c r="L780" s="6" t="s">
        <v>49</v>
      </c>
    </row>
    <row r="781" spans="1:12" ht="16">
      <c r="A781" s="2">
        <v>780</v>
      </c>
      <c r="B781" s="2" t="s">
        <v>7</v>
      </c>
      <c r="C781" s="2">
        <v>0</v>
      </c>
      <c r="D781" s="2" t="s">
        <v>28</v>
      </c>
      <c r="E781" s="2" t="s">
        <v>19</v>
      </c>
      <c r="F781" s="2" t="s">
        <v>29</v>
      </c>
      <c r="G781" s="2">
        <v>44</v>
      </c>
      <c r="H781" s="2">
        <v>1.96</v>
      </c>
      <c r="I781" s="2">
        <v>9</v>
      </c>
      <c r="J781" s="2">
        <v>49</v>
      </c>
      <c r="K781" s="2">
        <v>63</v>
      </c>
      <c r="L781" s="6" t="s">
        <v>51</v>
      </c>
    </row>
    <row r="782" spans="1:12" ht="16">
      <c r="A782" s="2">
        <v>781</v>
      </c>
      <c r="B782" s="2" t="s">
        <v>18</v>
      </c>
      <c r="C782" s="2">
        <v>1</v>
      </c>
      <c r="D782" s="2" t="s">
        <v>16</v>
      </c>
      <c r="E782" s="2" t="s">
        <v>32</v>
      </c>
      <c r="F782" s="2" t="s">
        <v>13</v>
      </c>
      <c r="G782" s="2">
        <v>49</v>
      </c>
      <c r="H782" s="2">
        <v>0.39</v>
      </c>
      <c r="I782" s="2">
        <v>9.48</v>
      </c>
      <c r="J782" s="2">
        <v>34</v>
      </c>
      <c r="K782" s="2">
        <v>45</v>
      </c>
      <c r="L782" s="6" t="s">
        <v>49</v>
      </c>
    </row>
    <row r="783" spans="1:12" ht="16">
      <c r="A783" s="2">
        <v>782</v>
      </c>
      <c r="B783" s="2" t="s">
        <v>18</v>
      </c>
      <c r="C783" s="2">
        <v>1</v>
      </c>
      <c r="D783" s="2" t="s">
        <v>16</v>
      </c>
      <c r="E783" s="2" t="s">
        <v>9</v>
      </c>
      <c r="F783" s="2" t="s">
        <v>10</v>
      </c>
      <c r="G783" s="2">
        <v>41</v>
      </c>
      <c r="H783" s="2">
        <v>0.96</v>
      </c>
      <c r="I783" s="2">
        <v>7.89</v>
      </c>
      <c r="J783" s="2">
        <v>27</v>
      </c>
      <c r="K783" s="2">
        <v>59</v>
      </c>
      <c r="L783" s="6" t="s">
        <v>49</v>
      </c>
    </row>
    <row r="784" spans="1:12" ht="16">
      <c r="A784" s="2">
        <v>783</v>
      </c>
      <c r="B784" s="2" t="s">
        <v>18</v>
      </c>
      <c r="C784" s="2">
        <v>1</v>
      </c>
      <c r="D784" s="2" t="s">
        <v>16</v>
      </c>
      <c r="E784" s="2" t="s">
        <v>9</v>
      </c>
      <c r="F784" s="2" t="s">
        <v>13</v>
      </c>
      <c r="G784" s="2">
        <v>48</v>
      </c>
      <c r="H784" s="2">
        <v>0.4</v>
      </c>
      <c r="I784" s="2">
        <v>6.74</v>
      </c>
      <c r="J784" s="2">
        <v>56</v>
      </c>
      <c r="K784" s="2">
        <v>56</v>
      </c>
      <c r="L784" s="6" t="s">
        <v>49</v>
      </c>
    </row>
    <row r="785" spans="1:12" ht="16">
      <c r="A785" s="2">
        <v>784</v>
      </c>
      <c r="B785" s="2" t="s">
        <v>7</v>
      </c>
      <c r="C785" s="2">
        <v>0</v>
      </c>
      <c r="D785" s="2" t="s">
        <v>28</v>
      </c>
      <c r="E785" s="2" t="s">
        <v>19</v>
      </c>
      <c r="F785" s="2" t="s">
        <v>29</v>
      </c>
      <c r="G785" s="2">
        <v>44</v>
      </c>
      <c r="H785" s="2">
        <v>1.26</v>
      </c>
      <c r="I785" s="2">
        <v>8.3699999999999992</v>
      </c>
      <c r="J785" s="2">
        <v>65</v>
      </c>
      <c r="K785" s="2">
        <v>63</v>
      </c>
      <c r="L785" s="6" t="s">
        <v>48</v>
      </c>
    </row>
    <row r="786" spans="1:12" ht="16">
      <c r="A786" s="2">
        <v>785</v>
      </c>
      <c r="B786" s="2" t="s">
        <v>18</v>
      </c>
      <c r="C786" s="2">
        <v>1</v>
      </c>
      <c r="D786" s="2" t="s">
        <v>16</v>
      </c>
      <c r="E786" s="2" t="s">
        <v>17</v>
      </c>
      <c r="F786" s="2" t="s">
        <v>13</v>
      </c>
      <c r="G786" s="2">
        <v>55</v>
      </c>
      <c r="H786" s="2">
        <v>0.37</v>
      </c>
      <c r="I786" s="2">
        <v>6.78</v>
      </c>
      <c r="J786" s="2">
        <v>45</v>
      </c>
      <c r="K786" s="2">
        <v>70</v>
      </c>
      <c r="L786" s="6" t="s">
        <v>48</v>
      </c>
    </row>
    <row r="787" spans="1:12" ht="16">
      <c r="A787" s="2">
        <v>786</v>
      </c>
      <c r="B787" s="2" t="s">
        <v>7</v>
      </c>
      <c r="C787" s="2">
        <v>0</v>
      </c>
      <c r="D787" s="2" t="s">
        <v>26</v>
      </c>
      <c r="E787" s="2" t="s">
        <v>9</v>
      </c>
      <c r="F787" s="2" t="s">
        <v>13</v>
      </c>
      <c r="G787" s="2">
        <v>27</v>
      </c>
      <c r="H787" s="2">
        <v>1.62</v>
      </c>
      <c r="I787" s="2">
        <v>7.94</v>
      </c>
      <c r="J787" s="2">
        <v>55</v>
      </c>
      <c r="K787" s="2">
        <v>55</v>
      </c>
      <c r="L787" s="6" t="s">
        <v>49</v>
      </c>
    </row>
    <row r="788" spans="1:12" ht="16">
      <c r="A788" s="2">
        <v>787</v>
      </c>
      <c r="B788" s="2" t="s">
        <v>18</v>
      </c>
      <c r="C788" s="2">
        <v>1</v>
      </c>
      <c r="D788" s="2" t="s">
        <v>16</v>
      </c>
      <c r="E788" s="2" t="s">
        <v>12</v>
      </c>
      <c r="F788" s="2" t="s">
        <v>10</v>
      </c>
      <c r="G788" s="2">
        <v>30</v>
      </c>
      <c r="H788" s="2">
        <v>1.1399999999999999</v>
      </c>
      <c r="I788" s="2">
        <v>6.27</v>
      </c>
      <c r="J788" s="2">
        <v>62</v>
      </c>
      <c r="K788" s="2">
        <v>72</v>
      </c>
      <c r="L788" s="6" t="s">
        <v>48</v>
      </c>
    </row>
    <row r="789" spans="1:12" ht="16">
      <c r="A789" s="2">
        <v>788</v>
      </c>
      <c r="B789" s="2" t="s">
        <v>7</v>
      </c>
      <c r="C789" s="2">
        <v>0</v>
      </c>
      <c r="D789" s="2" t="s">
        <v>16</v>
      </c>
      <c r="E789" s="2" t="s">
        <v>9</v>
      </c>
      <c r="F789" s="2" t="s">
        <v>10</v>
      </c>
      <c r="G789" s="2">
        <v>41</v>
      </c>
      <c r="H789" s="2">
        <v>1.07</v>
      </c>
      <c r="I789" s="2">
        <v>11.02</v>
      </c>
      <c r="J789" s="2">
        <v>58</v>
      </c>
      <c r="K789" s="2">
        <v>57</v>
      </c>
      <c r="L789" s="6" t="s">
        <v>49</v>
      </c>
    </row>
    <row r="790" spans="1:12" ht="16">
      <c r="A790" s="2">
        <v>789</v>
      </c>
      <c r="B790" s="2" t="s">
        <v>18</v>
      </c>
      <c r="C790" s="2">
        <v>1</v>
      </c>
      <c r="D790" s="2" t="s">
        <v>11</v>
      </c>
      <c r="E790" s="2" t="s">
        <v>38</v>
      </c>
      <c r="F790" s="2" t="s">
        <v>13</v>
      </c>
      <c r="G790" s="2">
        <v>42</v>
      </c>
      <c r="H790" s="2">
        <v>0.62</v>
      </c>
      <c r="I790" s="2">
        <v>5.14</v>
      </c>
      <c r="J790" s="2">
        <v>44</v>
      </c>
      <c r="K790" s="2">
        <v>63</v>
      </c>
      <c r="L790" s="6" t="s">
        <v>49</v>
      </c>
    </row>
    <row r="791" spans="1:12" ht="16">
      <c r="A791" s="2">
        <v>790</v>
      </c>
      <c r="B791" s="2" t="s">
        <v>7</v>
      </c>
      <c r="C791" s="2">
        <v>0</v>
      </c>
      <c r="D791" s="2" t="s">
        <v>16</v>
      </c>
      <c r="E791" s="2" t="s">
        <v>9</v>
      </c>
      <c r="F791" s="2" t="s">
        <v>13</v>
      </c>
      <c r="G791" s="2">
        <v>48</v>
      </c>
      <c r="H791" s="2">
        <v>1.28</v>
      </c>
      <c r="I791" s="2">
        <v>9.1199999999999992</v>
      </c>
      <c r="J791" s="2">
        <v>49</v>
      </c>
      <c r="K791" s="2">
        <v>54</v>
      </c>
      <c r="L791" s="6" t="s">
        <v>49</v>
      </c>
    </row>
    <row r="792" spans="1:12" ht="16">
      <c r="A792" s="2">
        <v>791</v>
      </c>
      <c r="B792" s="2" t="s">
        <v>18</v>
      </c>
      <c r="C792" s="2">
        <v>1</v>
      </c>
      <c r="D792" s="2" t="s">
        <v>11</v>
      </c>
      <c r="E792" s="2" t="s">
        <v>38</v>
      </c>
      <c r="F792" s="2" t="s">
        <v>13</v>
      </c>
      <c r="G792" s="2">
        <v>42</v>
      </c>
      <c r="H792" s="2">
        <v>0.28999999999999998</v>
      </c>
      <c r="I792" s="2">
        <v>6.77</v>
      </c>
      <c r="J792" s="2">
        <v>45</v>
      </c>
      <c r="K792" s="2">
        <v>51</v>
      </c>
      <c r="L792" s="6" t="s">
        <v>48</v>
      </c>
    </row>
    <row r="793" spans="1:12" ht="16">
      <c r="A793" s="2">
        <v>792</v>
      </c>
      <c r="B793" s="2" t="s">
        <v>7</v>
      </c>
      <c r="C793" s="2">
        <v>0</v>
      </c>
      <c r="D793" s="2" t="s">
        <v>8</v>
      </c>
      <c r="E793" s="2" t="s">
        <v>27</v>
      </c>
      <c r="F793" s="2" t="s">
        <v>13</v>
      </c>
      <c r="G793" s="2">
        <v>54</v>
      </c>
      <c r="H793" s="2">
        <v>1.01</v>
      </c>
      <c r="I793" s="2">
        <v>6.22</v>
      </c>
      <c r="J793" s="2">
        <v>50</v>
      </c>
      <c r="K793" s="2">
        <v>56</v>
      </c>
      <c r="L793" s="6" t="s">
        <v>51</v>
      </c>
    </row>
    <row r="794" spans="1:12" ht="16">
      <c r="A794" s="2">
        <v>793</v>
      </c>
      <c r="B794" s="2" t="s">
        <v>18</v>
      </c>
      <c r="C794" s="2">
        <v>1</v>
      </c>
      <c r="D794" s="2" t="s">
        <v>16</v>
      </c>
      <c r="E794" s="2" t="s">
        <v>9</v>
      </c>
      <c r="F794" s="2" t="s">
        <v>10</v>
      </c>
      <c r="G794" s="2">
        <v>41</v>
      </c>
      <c r="H794" s="2">
        <v>1.0900000000000001</v>
      </c>
      <c r="I794" s="2">
        <v>6.84</v>
      </c>
      <c r="J794" s="2">
        <v>55</v>
      </c>
      <c r="K794" s="2">
        <v>74</v>
      </c>
      <c r="L794" s="6" t="s">
        <v>49</v>
      </c>
    </row>
    <row r="795" spans="1:12" ht="16">
      <c r="A795" s="2">
        <v>794</v>
      </c>
      <c r="B795" s="2" t="s">
        <v>18</v>
      </c>
      <c r="C795" s="2">
        <v>1</v>
      </c>
      <c r="D795" s="2" t="s">
        <v>11</v>
      </c>
      <c r="E795" s="2" t="s">
        <v>24</v>
      </c>
      <c r="F795" s="2" t="s">
        <v>25</v>
      </c>
      <c r="G795" s="2">
        <v>45</v>
      </c>
      <c r="H795" s="2">
        <v>0.74</v>
      </c>
      <c r="I795" s="2">
        <v>8.1999999999999993</v>
      </c>
      <c r="J795" s="2">
        <v>31</v>
      </c>
      <c r="K795" s="2">
        <v>66</v>
      </c>
      <c r="L795" s="6" t="s">
        <v>49</v>
      </c>
    </row>
    <row r="796" spans="1:12" ht="16">
      <c r="A796" s="2">
        <v>795</v>
      </c>
      <c r="B796" s="2" t="s">
        <v>18</v>
      </c>
      <c r="C796" s="2">
        <v>1</v>
      </c>
      <c r="D796" s="2" t="s">
        <v>16</v>
      </c>
      <c r="E796" s="2" t="s">
        <v>24</v>
      </c>
      <c r="F796" s="2" t="s">
        <v>25</v>
      </c>
      <c r="G796" s="2">
        <v>52</v>
      </c>
      <c r="H796" s="2">
        <v>0.92</v>
      </c>
      <c r="I796" s="2">
        <v>5.2</v>
      </c>
      <c r="J796" s="2">
        <v>48</v>
      </c>
      <c r="K796" s="2">
        <v>71</v>
      </c>
      <c r="L796" s="6" t="s">
        <v>48</v>
      </c>
    </row>
    <row r="797" spans="1:12" ht="16">
      <c r="A797" s="2">
        <v>796</v>
      </c>
      <c r="B797" s="2" t="s">
        <v>7</v>
      </c>
      <c r="C797" s="2">
        <v>0</v>
      </c>
      <c r="D797" s="2" t="s">
        <v>8</v>
      </c>
      <c r="E797" s="2" t="s">
        <v>9</v>
      </c>
      <c r="F797" s="2" t="s">
        <v>10</v>
      </c>
      <c r="G797" s="2">
        <v>57</v>
      </c>
      <c r="H797" s="2">
        <v>0.79</v>
      </c>
      <c r="I797" s="2">
        <v>6.16</v>
      </c>
      <c r="J797" s="2">
        <v>59</v>
      </c>
      <c r="K797" s="2">
        <v>58</v>
      </c>
      <c r="L797" s="6" t="s">
        <v>48</v>
      </c>
    </row>
    <row r="798" spans="1:12" ht="16">
      <c r="A798" s="2">
        <v>797</v>
      </c>
      <c r="B798" s="2" t="s">
        <v>7</v>
      </c>
      <c r="C798" s="2">
        <v>0</v>
      </c>
      <c r="D798" s="2" t="s">
        <v>16</v>
      </c>
      <c r="E798" s="2" t="s">
        <v>32</v>
      </c>
      <c r="F798" s="2" t="s">
        <v>13</v>
      </c>
      <c r="G798" s="2">
        <v>49</v>
      </c>
      <c r="H798" s="2">
        <v>2.11</v>
      </c>
      <c r="I798" s="2">
        <v>9.59</v>
      </c>
      <c r="J798" s="2">
        <v>45</v>
      </c>
      <c r="K798" s="2">
        <v>48</v>
      </c>
      <c r="L798" s="6" t="s">
        <v>48</v>
      </c>
    </row>
    <row r="799" spans="1:12" ht="16">
      <c r="A799" s="2">
        <v>798</v>
      </c>
      <c r="B799" s="2" t="s">
        <v>18</v>
      </c>
      <c r="C799" s="2">
        <v>1</v>
      </c>
      <c r="D799" s="2" t="s">
        <v>16</v>
      </c>
      <c r="E799" s="2" t="s">
        <v>24</v>
      </c>
      <c r="F799" s="2" t="s">
        <v>22</v>
      </c>
      <c r="G799" s="2">
        <v>43</v>
      </c>
      <c r="H799" s="2">
        <v>-0.2</v>
      </c>
      <c r="I799" s="2">
        <v>4.7699999999999996</v>
      </c>
      <c r="J799" s="2">
        <v>40</v>
      </c>
      <c r="K799" s="2">
        <v>62</v>
      </c>
      <c r="L799" s="6" t="s">
        <v>49</v>
      </c>
    </row>
    <row r="800" spans="1:12" ht="16">
      <c r="A800" s="2">
        <v>799</v>
      </c>
      <c r="B800" s="2" t="s">
        <v>18</v>
      </c>
      <c r="C800" s="2">
        <v>1</v>
      </c>
      <c r="D800" s="2" t="s">
        <v>16</v>
      </c>
      <c r="E800" s="2" t="s">
        <v>12</v>
      </c>
      <c r="F800" s="2" t="s">
        <v>22</v>
      </c>
      <c r="G800" s="2">
        <v>50</v>
      </c>
      <c r="H800" s="2">
        <v>1.25</v>
      </c>
      <c r="I800" s="2">
        <v>6.62</v>
      </c>
      <c r="J800" s="2">
        <v>37</v>
      </c>
      <c r="K800" s="2">
        <v>64</v>
      </c>
      <c r="L800" s="6" t="s">
        <v>51</v>
      </c>
    </row>
    <row r="801" spans="1:12" ht="16">
      <c r="A801" s="2">
        <v>800</v>
      </c>
      <c r="B801" s="2" t="s">
        <v>18</v>
      </c>
      <c r="C801" s="2">
        <v>1</v>
      </c>
      <c r="D801" s="2" t="s">
        <v>16</v>
      </c>
      <c r="E801" s="2" t="s">
        <v>42</v>
      </c>
      <c r="F801" s="2" t="s">
        <v>10</v>
      </c>
      <c r="G801" s="2">
        <v>26</v>
      </c>
      <c r="H801" s="2">
        <v>1.05</v>
      </c>
      <c r="I801" s="2">
        <v>9.67</v>
      </c>
      <c r="J801" s="2">
        <v>36</v>
      </c>
      <c r="K801" s="2">
        <v>61</v>
      </c>
      <c r="L801" s="6" t="s">
        <v>48</v>
      </c>
    </row>
    <row r="802" spans="1:12" ht="16">
      <c r="A802" s="2">
        <v>801</v>
      </c>
      <c r="B802" s="2" t="s">
        <v>18</v>
      </c>
      <c r="C802" s="2">
        <v>1</v>
      </c>
      <c r="D802" s="2" t="s">
        <v>16</v>
      </c>
      <c r="E802" s="2" t="s">
        <v>17</v>
      </c>
      <c r="F802" s="2" t="s">
        <v>13</v>
      </c>
      <c r="G802" s="2">
        <v>55</v>
      </c>
      <c r="H802" s="2">
        <v>1.38</v>
      </c>
      <c r="I802" s="2">
        <v>9.77</v>
      </c>
      <c r="J802" s="2">
        <v>25</v>
      </c>
      <c r="K802" s="2">
        <v>69</v>
      </c>
      <c r="L802" s="6" t="s">
        <v>49</v>
      </c>
    </row>
    <row r="803" spans="1:12" ht="16">
      <c r="A803" s="2">
        <v>802</v>
      </c>
      <c r="B803" s="2" t="s">
        <v>18</v>
      </c>
      <c r="C803" s="2">
        <v>1</v>
      </c>
      <c r="D803" s="2" t="s">
        <v>16</v>
      </c>
      <c r="E803" s="2" t="s">
        <v>9</v>
      </c>
      <c r="F803" s="2" t="s">
        <v>13</v>
      </c>
      <c r="G803" s="2">
        <v>48</v>
      </c>
      <c r="H803" s="2">
        <v>-0.16</v>
      </c>
      <c r="I803" s="2">
        <v>5.76</v>
      </c>
      <c r="J803" s="2">
        <v>58</v>
      </c>
      <c r="K803" s="2">
        <v>59</v>
      </c>
      <c r="L803" s="6" t="s">
        <v>49</v>
      </c>
    </row>
    <row r="804" spans="1:12" ht="16">
      <c r="A804" s="2">
        <v>803</v>
      </c>
      <c r="B804" s="2" t="s">
        <v>18</v>
      </c>
      <c r="C804" s="2">
        <v>1</v>
      </c>
      <c r="D804" s="2" t="s">
        <v>16</v>
      </c>
      <c r="E804" s="2" t="s">
        <v>9</v>
      </c>
      <c r="F804" s="2" t="s">
        <v>13</v>
      </c>
      <c r="G804" s="2">
        <v>48</v>
      </c>
      <c r="H804" s="2">
        <v>1.17</v>
      </c>
      <c r="I804" s="2">
        <v>8.74</v>
      </c>
      <c r="J804" s="2">
        <v>46</v>
      </c>
      <c r="K804" s="2">
        <v>56</v>
      </c>
      <c r="L804" s="6" t="s">
        <v>49</v>
      </c>
    </row>
    <row r="805" spans="1:12" ht="16">
      <c r="A805" s="2">
        <v>804</v>
      </c>
      <c r="B805" s="2" t="s">
        <v>7</v>
      </c>
      <c r="C805" s="2">
        <v>0</v>
      </c>
      <c r="D805" s="2" t="s">
        <v>16</v>
      </c>
      <c r="E805" s="2" t="s">
        <v>12</v>
      </c>
      <c r="F805" s="2" t="s">
        <v>22</v>
      </c>
      <c r="G805" s="2">
        <v>50</v>
      </c>
      <c r="H805" s="2">
        <v>1.05</v>
      </c>
      <c r="I805" s="2">
        <v>5.68</v>
      </c>
      <c r="J805" s="2">
        <v>48</v>
      </c>
      <c r="K805" s="2">
        <v>52</v>
      </c>
      <c r="L805" s="6" t="s">
        <v>48</v>
      </c>
    </row>
    <row r="806" spans="1:12" ht="16">
      <c r="A806" s="2">
        <v>805</v>
      </c>
      <c r="B806" s="2" t="s">
        <v>7</v>
      </c>
      <c r="C806" s="2">
        <v>0</v>
      </c>
      <c r="D806" s="2" t="s">
        <v>16</v>
      </c>
      <c r="E806" s="2" t="s">
        <v>24</v>
      </c>
      <c r="F806" s="2" t="s">
        <v>22</v>
      </c>
      <c r="G806" s="2">
        <v>43</v>
      </c>
      <c r="H806" s="2">
        <v>1.1299999999999999</v>
      </c>
      <c r="I806" s="2">
        <v>10.09</v>
      </c>
      <c r="J806" s="2">
        <v>57</v>
      </c>
      <c r="K806" s="2">
        <v>64</v>
      </c>
      <c r="L806" s="6" t="s">
        <v>49</v>
      </c>
    </row>
    <row r="807" spans="1:12" ht="16">
      <c r="A807" s="2">
        <v>806</v>
      </c>
      <c r="B807" s="2" t="s">
        <v>7</v>
      </c>
      <c r="C807" s="2">
        <v>0</v>
      </c>
      <c r="D807" s="2" t="s">
        <v>16</v>
      </c>
      <c r="E807" s="2" t="s">
        <v>12</v>
      </c>
      <c r="F807" s="2" t="s">
        <v>22</v>
      </c>
      <c r="G807" s="2">
        <v>50</v>
      </c>
      <c r="H807" s="2">
        <v>1.02</v>
      </c>
      <c r="I807" s="2">
        <v>7.43</v>
      </c>
      <c r="J807" s="2">
        <v>51</v>
      </c>
      <c r="K807" s="2">
        <v>56</v>
      </c>
      <c r="L807" s="6" t="s">
        <v>51</v>
      </c>
    </row>
    <row r="808" spans="1:12" ht="16">
      <c r="A808" s="2">
        <v>807</v>
      </c>
      <c r="B808" s="2" t="s">
        <v>18</v>
      </c>
      <c r="C808" s="2">
        <v>1</v>
      </c>
      <c r="D808" s="2" t="s">
        <v>16</v>
      </c>
      <c r="E808" s="2" t="s">
        <v>32</v>
      </c>
      <c r="F808" s="2" t="s">
        <v>25</v>
      </c>
      <c r="G808" s="2">
        <v>39</v>
      </c>
      <c r="H808" s="2">
        <v>1.1200000000000001</v>
      </c>
      <c r="I808" s="2">
        <v>10.98</v>
      </c>
      <c r="J808" s="2">
        <v>42</v>
      </c>
      <c r="K808" s="2">
        <v>59</v>
      </c>
      <c r="L808" s="6" t="s">
        <v>51</v>
      </c>
    </row>
    <row r="809" spans="1:12" ht="16">
      <c r="A809" s="2">
        <v>808</v>
      </c>
      <c r="B809" s="2" t="s">
        <v>18</v>
      </c>
      <c r="C809" s="2">
        <v>1</v>
      </c>
      <c r="D809" s="2" t="s">
        <v>11</v>
      </c>
      <c r="E809" s="2" t="s">
        <v>9</v>
      </c>
      <c r="F809" s="2" t="s">
        <v>13</v>
      </c>
      <c r="G809" s="2">
        <v>40</v>
      </c>
      <c r="H809" s="2">
        <v>0.6</v>
      </c>
      <c r="I809" s="2">
        <v>7.67</v>
      </c>
      <c r="J809" s="2">
        <v>57</v>
      </c>
      <c r="K809" s="2">
        <v>56</v>
      </c>
      <c r="L809" s="6" t="s">
        <v>49</v>
      </c>
    </row>
    <row r="810" spans="1:12" ht="16">
      <c r="A810" s="2">
        <v>809</v>
      </c>
      <c r="B810" s="2" t="s">
        <v>7</v>
      </c>
      <c r="C810" s="2">
        <v>0</v>
      </c>
      <c r="D810" s="2" t="s">
        <v>11</v>
      </c>
      <c r="E810" s="2" t="s">
        <v>9</v>
      </c>
      <c r="F810" s="2" t="s">
        <v>13</v>
      </c>
      <c r="G810" s="2">
        <v>40</v>
      </c>
      <c r="H810" s="2">
        <v>1.59</v>
      </c>
      <c r="I810" s="2">
        <v>6.65</v>
      </c>
      <c r="J810" s="2">
        <v>57</v>
      </c>
      <c r="K810" s="2">
        <v>60</v>
      </c>
      <c r="L810" s="6" t="s">
        <v>48</v>
      </c>
    </row>
    <row r="811" spans="1:12" ht="16">
      <c r="A811" s="2">
        <v>810</v>
      </c>
      <c r="B811" s="2" t="s">
        <v>18</v>
      </c>
      <c r="C811" s="2">
        <v>1</v>
      </c>
      <c r="D811" s="2" t="s">
        <v>11</v>
      </c>
      <c r="E811" s="2" t="s">
        <v>9</v>
      </c>
      <c r="F811" s="2" t="s">
        <v>13</v>
      </c>
      <c r="G811" s="2">
        <v>40</v>
      </c>
      <c r="H811" s="2">
        <v>0.27</v>
      </c>
      <c r="I811" s="2">
        <v>6.06</v>
      </c>
      <c r="J811" s="2">
        <v>59</v>
      </c>
      <c r="K811" s="2">
        <v>47</v>
      </c>
      <c r="L811" s="6" t="s">
        <v>48</v>
      </c>
    </row>
    <row r="812" spans="1:12" ht="16">
      <c r="A812" s="2">
        <v>811</v>
      </c>
      <c r="B812" s="2" t="s">
        <v>18</v>
      </c>
      <c r="C812" s="2">
        <v>1</v>
      </c>
      <c r="D812" s="2" t="s">
        <v>16</v>
      </c>
      <c r="E812" s="2" t="s">
        <v>9</v>
      </c>
      <c r="F812" s="2" t="s">
        <v>13</v>
      </c>
      <c r="G812" s="2">
        <v>48</v>
      </c>
      <c r="H812" s="2">
        <v>0.43</v>
      </c>
      <c r="I812" s="2">
        <v>6.77</v>
      </c>
      <c r="J812" s="2">
        <v>47</v>
      </c>
      <c r="K812" s="2">
        <v>58</v>
      </c>
      <c r="L812" s="6" t="s">
        <v>51</v>
      </c>
    </row>
    <row r="813" spans="1:12" ht="16">
      <c r="A813" s="2">
        <v>812</v>
      </c>
      <c r="B813" s="2" t="s">
        <v>7</v>
      </c>
      <c r="C813" s="2">
        <v>0</v>
      </c>
      <c r="D813" s="2" t="s">
        <v>30</v>
      </c>
      <c r="E813" s="2" t="s">
        <v>24</v>
      </c>
      <c r="F813" s="2" t="s">
        <v>13</v>
      </c>
      <c r="G813" s="2">
        <v>59</v>
      </c>
      <c r="H813" s="2">
        <v>1.31</v>
      </c>
      <c r="I813" s="2">
        <v>8.1199999999999992</v>
      </c>
      <c r="J813" s="2">
        <v>45</v>
      </c>
      <c r="K813" s="2">
        <v>36</v>
      </c>
      <c r="L813" s="6" t="s">
        <v>48</v>
      </c>
    </row>
    <row r="814" spans="1:12" ht="16">
      <c r="A814" s="2">
        <v>813</v>
      </c>
      <c r="B814" s="2" t="s">
        <v>7</v>
      </c>
      <c r="C814" s="2">
        <v>0</v>
      </c>
      <c r="D814" s="2" t="s">
        <v>16</v>
      </c>
      <c r="E814" s="2" t="s">
        <v>24</v>
      </c>
      <c r="F814" s="2" t="s">
        <v>25</v>
      </c>
      <c r="G814" s="2">
        <v>52</v>
      </c>
      <c r="H814" s="2">
        <v>1.38</v>
      </c>
      <c r="I814" s="2">
        <v>9.15</v>
      </c>
      <c r="J814" s="2">
        <v>43</v>
      </c>
      <c r="K814" s="2">
        <v>63</v>
      </c>
      <c r="L814" s="6" t="s">
        <v>48</v>
      </c>
    </row>
    <row r="815" spans="1:12" ht="16">
      <c r="A815" s="2">
        <v>814</v>
      </c>
      <c r="B815" s="2" t="s">
        <v>18</v>
      </c>
      <c r="C815" s="2">
        <v>1</v>
      </c>
      <c r="D815" s="2" t="s">
        <v>16</v>
      </c>
      <c r="E815" s="2" t="s">
        <v>24</v>
      </c>
      <c r="F815" s="2" t="s">
        <v>22</v>
      </c>
      <c r="G815" s="2">
        <v>43</v>
      </c>
      <c r="H815" s="2">
        <v>0.61</v>
      </c>
      <c r="I815" s="2">
        <v>7.2</v>
      </c>
      <c r="J815" s="2">
        <v>62</v>
      </c>
      <c r="K815" s="2">
        <v>59</v>
      </c>
      <c r="L815" s="6" t="s">
        <v>49</v>
      </c>
    </row>
    <row r="816" spans="1:12" ht="16">
      <c r="A816" s="2">
        <v>815</v>
      </c>
      <c r="B816" s="2" t="s">
        <v>18</v>
      </c>
      <c r="C816" s="2">
        <v>1</v>
      </c>
      <c r="D816" s="2" t="s">
        <v>28</v>
      </c>
      <c r="E816" s="2" t="s">
        <v>19</v>
      </c>
      <c r="F816" s="2" t="s">
        <v>22</v>
      </c>
      <c r="G816" s="2">
        <v>68</v>
      </c>
      <c r="H816" s="2">
        <v>0.68</v>
      </c>
      <c r="I816" s="2">
        <v>10.36</v>
      </c>
      <c r="J816" s="2">
        <v>31</v>
      </c>
      <c r="K816" s="2">
        <v>65</v>
      </c>
      <c r="L816" s="6" t="s">
        <v>49</v>
      </c>
    </row>
    <row r="817" spans="1:12" ht="16">
      <c r="A817" s="2">
        <v>816</v>
      </c>
      <c r="B817" s="2" t="s">
        <v>18</v>
      </c>
      <c r="C817" s="2">
        <v>1</v>
      </c>
      <c r="D817" s="2" t="s">
        <v>8</v>
      </c>
      <c r="E817" s="2" t="s">
        <v>23</v>
      </c>
      <c r="F817" s="2" t="s">
        <v>13</v>
      </c>
      <c r="G817" s="2">
        <v>31</v>
      </c>
      <c r="H817" s="2">
        <v>0.46</v>
      </c>
      <c r="I817" s="2">
        <v>6.14</v>
      </c>
      <c r="J817" s="2">
        <v>57</v>
      </c>
      <c r="K817" s="2">
        <v>65</v>
      </c>
      <c r="L817" s="6" t="s">
        <v>49</v>
      </c>
    </row>
    <row r="818" spans="1:12" ht="16">
      <c r="A818" s="2">
        <v>817</v>
      </c>
      <c r="B818" s="2" t="s">
        <v>7</v>
      </c>
      <c r="C818" s="2">
        <v>0</v>
      </c>
      <c r="D818" s="2" t="s">
        <v>16</v>
      </c>
      <c r="E818" s="2" t="s">
        <v>32</v>
      </c>
      <c r="F818" s="2" t="s">
        <v>10</v>
      </c>
      <c r="G818" s="2">
        <v>69</v>
      </c>
      <c r="H818" s="2">
        <v>0.91</v>
      </c>
      <c r="I818" s="2">
        <v>10.82</v>
      </c>
      <c r="J818" s="2">
        <v>58</v>
      </c>
      <c r="K818" s="2">
        <v>54</v>
      </c>
      <c r="L818" s="6" t="s">
        <v>51</v>
      </c>
    </row>
    <row r="819" spans="1:12" ht="16">
      <c r="A819" s="2">
        <v>818</v>
      </c>
      <c r="B819" s="2" t="s">
        <v>18</v>
      </c>
      <c r="C819" s="2">
        <v>1</v>
      </c>
      <c r="D819" s="2" t="s">
        <v>16</v>
      </c>
      <c r="E819" s="2" t="s">
        <v>12</v>
      </c>
      <c r="F819" s="2" t="s">
        <v>10</v>
      </c>
      <c r="G819" s="2">
        <v>30</v>
      </c>
      <c r="H819" s="2">
        <v>1.37</v>
      </c>
      <c r="I819" s="2">
        <v>10.41</v>
      </c>
      <c r="J819" s="2">
        <v>50</v>
      </c>
      <c r="K819" s="2">
        <v>100</v>
      </c>
      <c r="L819" s="6" t="s">
        <v>49</v>
      </c>
    </row>
    <row r="820" spans="1:12" ht="16">
      <c r="A820" s="2">
        <v>819</v>
      </c>
      <c r="B820" s="2" t="s">
        <v>7</v>
      </c>
      <c r="C820" s="2">
        <v>0</v>
      </c>
      <c r="D820" s="2" t="s">
        <v>8</v>
      </c>
      <c r="E820" s="2" t="s">
        <v>9</v>
      </c>
      <c r="F820" s="2" t="s">
        <v>10</v>
      </c>
      <c r="G820" s="2">
        <v>57</v>
      </c>
      <c r="H820" s="2">
        <v>0.9</v>
      </c>
      <c r="I820" s="2">
        <v>8.2200000000000006</v>
      </c>
      <c r="J820" s="2">
        <v>55</v>
      </c>
      <c r="K820" s="2">
        <v>61</v>
      </c>
      <c r="L820" s="6" t="s">
        <v>51</v>
      </c>
    </row>
    <row r="821" spans="1:12" ht="16">
      <c r="A821" s="2">
        <v>820</v>
      </c>
      <c r="B821" s="2" t="s">
        <v>7</v>
      </c>
      <c r="C821" s="2">
        <v>0</v>
      </c>
      <c r="D821" s="2" t="s">
        <v>8</v>
      </c>
      <c r="E821" s="2" t="s">
        <v>39</v>
      </c>
      <c r="F821" s="2" t="s">
        <v>13</v>
      </c>
      <c r="G821" s="2">
        <v>62</v>
      </c>
      <c r="H821" s="2">
        <v>0.4</v>
      </c>
      <c r="I821" s="2">
        <v>4.76</v>
      </c>
      <c r="J821" s="2">
        <v>70</v>
      </c>
      <c r="K821" s="2">
        <v>61</v>
      </c>
      <c r="L821" s="6" t="s">
        <v>48</v>
      </c>
    </row>
    <row r="822" spans="1:12" ht="16">
      <c r="A822" s="2">
        <v>821</v>
      </c>
      <c r="B822" s="2" t="s">
        <v>18</v>
      </c>
      <c r="C822" s="2">
        <v>1</v>
      </c>
      <c r="D822" s="2" t="s">
        <v>8</v>
      </c>
      <c r="E822" s="2" t="s">
        <v>23</v>
      </c>
      <c r="F822" s="2" t="s">
        <v>13</v>
      </c>
      <c r="G822" s="2">
        <v>31</v>
      </c>
      <c r="H822" s="2">
        <v>1.41</v>
      </c>
      <c r="I822" s="2">
        <v>12.5</v>
      </c>
      <c r="J822" s="2">
        <v>48</v>
      </c>
      <c r="K822" s="2">
        <v>51</v>
      </c>
      <c r="L822" s="6" t="s">
        <v>50</v>
      </c>
    </row>
    <row r="823" spans="1:12" ht="16">
      <c r="A823" s="2">
        <v>822</v>
      </c>
      <c r="B823" s="2" t="s">
        <v>7</v>
      </c>
      <c r="C823" s="2">
        <v>0</v>
      </c>
      <c r="D823" s="2" t="s">
        <v>16</v>
      </c>
      <c r="E823" s="2" t="s">
        <v>36</v>
      </c>
      <c r="F823" s="2" t="s">
        <v>37</v>
      </c>
      <c r="G823" s="2">
        <v>66</v>
      </c>
      <c r="H823" s="2">
        <v>1.1100000000000001</v>
      </c>
      <c r="I823" s="2">
        <v>4.3</v>
      </c>
      <c r="J823" s="2">
        <v>58</v>
      </c>
      <c r="K823" s="2">
        <v>67</v>
      </c>
      <c r="L823" s="6" t="s">
        <v>48</v>
      </c>
    </row>
    <row r="824" spans="1:12" ht="16">
      <c r="A824" s="2">
        <v>823</v>
      </c>
      <c r="B824" s="2" t="s">
        <v>18</v>
      </c>
      <c r="C824" s="2">
        <v>1</v>
      </c>
      <c r="D824" s="2" t="s">
        <v>16</v>
      </c>
      <c r="E824" s="2" t="s">
        <v>9</v>
      </c>
      <c r="F824" s="2" t="s">
        <v>10</v>
      </c>
      <c r="G824" s="2">
        <v>41</v>
      </c>
      <c r="H824" s="2">
        <v>1.29</v>
      </c>
      <c r="I824" s="2">
        <v>7.7</v>
      </c>
      <c r="J824" s="2">
        <v>43</v>
      </c>
      <c r="K824" s="2">
        <v>61</v>
      </c>
      <c r="L824" s="6" t="s">
        <v>49</v>
      </c>
    </row>
    <row r="825" spans="1:12" ht="16">
      <c r="A825" s="2">
        <v>824</v>
      </c>
      <c r="B825" s="2" t="s">
        <v>18</v>
      </c>
      <c r="C825" s="2">
        <v>1</v>
      </c>
      <c r="D825" s="2" t="s">
        <v>16</v>
      </c>
      <c r="E825" s="2" t="s">
        <v>12</v>
      </c>
      <c r="F825" s="2" t="s">
        <v>22</v>
      </c>
      <c r="G825" s="2">
        <v>50</v>
      </c>
      <c r="H825" s="2">
        <v>0.3</v>
      </c>
      <c r="I825" s="2">
        <v>3.87</v>
      </c>
      <c r="J825" s="2">
        <v>53</v>
      </c>
      <c r="K825" s="2">
        <v>53</v>
      </c>
      <c r="L825" s="6" t="s">
        <v>49</v>
      </c>
    </row>
    <row r="826" spans="1:12" ht="16">
      <c r="A826" s="2">
        <v>825</v>
      </c>
      <c r="B826" s="2" t="s">
        <v>7</v>
      </c>
      <c r="C826" s="2">
        <v>0</v>
      </c>
      <c r="D826" s="2" t="s">
        <v>11</v>
      </c>
      <c r="E826" s="2" t="s">
        <v>23</v>
      </c>
      <c r="F826" s="2" t="s">
        <v>13</v>
      </c>
      <c r="G826" s="2">
        <v>74</v>
      </c>
      <c r="H826" s="2">
        <v>1.22</v>
      </c>
      <c r="I826" s="2">
        <v>8.3000000000000007</v>
      </c>
      <c r="J826" s="2">
        <v>50</v>
      </c>
      <c r="K826" s="2">
        <v>66</v>
      </c>
      <c r="L826" s="6" t="s">
        <v>48</v>
      </c>
    </row>
    <row r="827" spans="1:12" ht="16">
      <c r="A827" s="2">
        <v>826</v>
      </c>
      <c r="B827" s="2" t="s">
        <v>7</v>
      </c>
      <c r="C827" s="2">
        <v>0</v>
      </c>
      <c r="D827" s="2" t="s">
        <v>16</v>
      </c>
      <c r="E827" s="2" t="s">
        <v>24</v>
      </c>
      <c r="F827" s="2" t="s">
        <v>25</v>
      </c>
      <c r="G827" s="2">
        <v>52</v>
      </c>
      <c r="H827" s="2">
        <v>2.31</v>
      </c>
      <c r="I827" s="2">
        <v>5.93</v>
      </c>
      <c r="J827" s="2">
        <v>39</v>
      </c>
      <c r="K827" s="2">
        <v>54</v>
      </c>
      <c r="L827" s="6" t="s">
        <v>49</v>
      </c>
    </row>
    <row r="828" spans="1:12" ht="16">
      <c r="A828" s="2">
        <v>827</v>
      </c>
      <c r="B828" s="2" t="s">
        <v>18</v>
      </c>
      <c r="C828" s="2">
        <v>1</v>
      </c>
      <c r="D828" s="2" t="s">
        <v>16</v>
      </c>
      <c r="E828" s="2" t="s">
        <v>24</v>
      </c>
      <c r="F828" s="2" t="s">
        <v>20</v>
      </c>
      <c r="G828" s="2">
        <v>65</v>
      </c>
      <c r="H828" s="2">
        <v>0.23</v>
      </c>
      <c r="I828" s="2">
        <v>10.99</v>
      </c>
      <c r="J828" s="2">
        <v>59</v>
      </c>
      <c r="K828" s="2">
        <v>61</v>
      </c>
      <c r="L828" s="6" t="s">
        <v>49</v>
      </c>
    </row>
    <row r="829" spans="1:12" ht="16">
      <c r="A829" s="2">
        <v>828</v>
      </c>
      <c r="B829" s="2" t="s">
        <v>18</v>
      </c>
      <c r="C829" s="2">
        <v>1</v>
      </c>
      <c r="D829" s="2" t="s">
        <v>11</v>
      </c>
      <c r="E829" s="2" t="s">
        <v>38</v>
      </c>
      <c r="F829" s="2" t="s">
        <v>13</v>
      </c>
      <c r="G829" s="2">
        <v>42</v>
      </c>
      <c r="H829" s="2">
        <v>1.2</v>
      </c>
      <c r="I829" s="2">
        <v>9.1300000000000008</v>
      </c>
      <c r="J829" s="2">
        <v>46</v>
      </c>
      <c r="K829" s="2">
        <v>69</v>
      </c>
      <c r="L829" s="6" t="s">
        <v>49</v>
      </c>
    </row>
    <row r="830" spans="1:12" ht="16">
      <c r="A830" s="2">
        <v>829</v>
      </c>
      <c r="B830" s="2" t="s">
        <v>7</v>
      </c>
      <c r="C830" s="2">
        <v>0</v>
      </c>
      <c r="D830" s="2" t="s">
        <v>28</v>
      </c>
      <c r="E830" s="2" t="s">
        <v>27</v>
      </c>
      <c r="F830" s="2" t="s">
        <v>13</v>
      </c>
      <c r="G830" s="2">
        <v>53</v>
      </c>
      <c r="H830" s="2">
        <v>0.62</v>
      </c>
      <c r="I830" s="2">
        <v>8.73</v>
      </c>
      <c r="J830" s="2">
        <v>58</v>
      </c>
      <c r="K830" s="2">
        <v>56</v>
      </c>
      <c r="L830" s="6" t="s">
        <v>49</v>
      </c>
    </row>
    <row r="831" spans="1:12" ht="16">
      <c r="A831" s="2">
        <v>830</v>
      </c>
      <c r="B831" s="2" t="s">
        <v>7</v>
      </c>
      <c r="C831" s="2">
        <v>0</v>
      </c>
      <c r="D831" s="2" t="s">
        <v>14</v>
      </c>
      <c r="E831" s="2" t="s">
        <v>15</v>
      </c>
      <c r="F831" s="2" t="s">
        <v>13</v>
      </c>
      <c r="G831" s="2">
        <v>79</v>
      </c>
      <c r="H831" s="2">
        <v>1.31</v>
      </c>
      <c r="I831" s="2">
        <v>7.8</v>
      </c>
      <c r="J831" s="2">
        <v>36</v>
      </c>
      <c r="K831" s="2">
        <v>53</v>
      </c>
      <c r="L831" s="6" t="s">
        <v>48</v>
      </c>
    </row>
    <row r="832" spans="1:12" ht="16">
      <c r="A832" s="2">
        <v>831</v>
      </c>
      <c r="B832" s="2" t="s">
        <v>18</v>
      </c>
      <c r="C832" s="2">
        <v>1</v>
      </c>
      <c r="D832" s="2" t="s">
        <v>28</v>
      </c>
      <c r="E832" s="2" t="s">
        <v>27</v>
      </c>
      <c r="F832" s="2" t="s">
        <v>13</v>
      </c>
      <c r="G832" s="2">
        <v>53</v>
      </c>
      <c r="H832" s="2">
        <v>1</v>
      </c>
      <c r="I832" s="2">
        <v>10.28</v>
      </c>
      <c r="J832" s="2">
        <v>47</v>
      </c>
      <c r="K832" s="2">
        <v>77</v>
      </c>
      <c r="L832" s="6" t="s">
        <v>48</v>
      </c>
    </row>
    <row r="833" spans="1:12" ht="16">
      <c r="A833" s="2">
        <v>832</v>
      </c>
      <c r="B833" s="2" t="s">
        <v>7</v>
      </c>
      <c r="C833" s="2">
        <v>0</v>
      </c>
      <c r="D833" s="2" t="s">
        <v>8</v>
      </c>
      <c r="E833" s="2" t="s">
        <v>39</v>
      </c>
      <c r="F833" s="2" t="s">
        <v>13</v>
      </c>
      <c r="G833" s="2">
        <v>62</v>
      </c>
      <c r="H833" s="2">
        <v>0.78</v>
      </c>
      <c r="I833" s="2">
        <v>8.07</v>
      </c>
      <c r="J833" s="2">
        <v>56</v>
      </c>
      <c r="K833" s="2">
        <v>66</v>
      </c>
      <c r="L833" s="6" t="s">
        <v>49</v>
      </c>
    </row>
    <row r="834" spans="1:12" ht="16">
      <c r="A834" s="2">
        <v>833</v>
      </c>
      <c r="B834" s="2" t="s">
        <v>18</v>
      </c>
      <c r="C834" s="2">
        <v>1</v>
      </c>
      <c r="D834" s="2" t="s">
        <v>16</v>
      </c>
      <c r="E834" s="2" t="s">
        <v>12</v>
      </c>
      <c r="F834" s="2" t="s">
        <v>22</v>
      </c>
      <c r="G834" s="2">
        <v>50</v>
      </c>
      <c r="H834" s="2">
        <v>0.85</v>
      </c>
      <c r="I834" s="2">
        <v>7.65</v>
      </c>
      <c r="J834" s="2">
        <v>43</v>
      </c>
      <c r="K834" s="2">
        <v>54</v>
      </c>
      <c r="L834" s="6" t="s">
        <v>48</v>
      </c>
    </row>
    <row r="835" spans="1:12" ht="16">
      <c r="A835" s="2">
        <v>834</v>
      </c>
      <c r="B835" s="2" t="s">
        <v>18</v>
      </c>
      <c r="C835" s="2">
        <v>1</v>
      </c>
      <c r="D835" s="2" t="s">
        <v>11</v>
      </c>
      <c r="E835" s="2" t="s">
        <v>12</v>
      </c>
      <c r="F835" s="2" t="s">
        <v>13</v>
      </c>
      <c r="G835" s="2">
        <v>51</v>
      </c>
      <c r="H835" s="2">
        <v>0.85</v>
      </c>
      <c r="I835" s="2">
        <v>6.27</v>
      </c>
      <c r="J835" s="2">
        <v>49</v>
      </c>
      <c r="K835" s="2">
        <v>59</v>
      </c>
      <c r="L835" s="6" t="s">
        <v>48</v>
      </c>
    </row>
    <row r="836" spans="1:12" ht="16">
      <c r="A836" s="2">
        <v>835</v>
      </c>
      <c r="B836" s="2" t="s">
        <v>7</v>
      </c>
      <c r="C836" s="2">
        <v>0</v>
      </c>
      <c r="D836" s="2" t="s">
        <v>11</v>
      </c>
      <c r="E836" s="2" t="s">
        <v>38</v>
      </c>
      <c r="F836" s="2" t="s">
        <v>13</v>
      </c>
      <c r="G836" s="2">
        <v>42</v>
      </c>
      <c r="H836" s="2">
        <v>0.75</v>
      </c>
      <c r="I836" s="2">
        <v>9.0500000000000007</v>
      </c>
      <c r="J836" s="2">
        <v>63</v>
      </c>
      <c r="K836" s="2">
        <v>47</v>
      </c>
      <c r="L836" s="6" t="s">
        <v>49</v>
      </c>
    </row>
    <row r="837" spans="1:12" ht="16">
      <c r="A837" s="2">
        <v>836</v>
      </c>
      <c r="B837" s="2" t="s">
        <v>18</v>
      </c>
      <c r="C837" s="2">
        <v>1</v>
      </c>
      <c r="D837" s="2" t="s">
        <v>11</v>
      </c>
      <c r="E837" s="2" t="s">
        <v>38</v>
      </c>
      <c r="F837" s="2" t="s">
        <v>13</v>
      </c>
      <c r="G837" s="2">
        <v>42</v>
      </c>
      <c r="H837" s="2">
        <v>0.83</v>
      </c>
      <c r="I837" s="2">
        <v>7.64</v>
      </c>
      <c r="J837" s="2">
        <v>43</v>
      </c>
      <c r="K837" s="2">
        <v>56</v>
      </c>
      <c r="L837" s="6" t="s">
        <v>49</v>
      </c>
    </row>
    <row r="838" spans="1:12" ht="16">
      <c r="A838" s="2">
        <v>837</v>
      </c>
      <c r="B838" s="2" t="s">
        <v>7</v>
      </c>
      <c r="C838" s="2">
        <v>0</v>
      </c>
      <c r="D838" s="2" t="s">
        <v>28</v>
      </c>
      <c r="E838" s="2" t="s">
        <v>19</v>
      </c>
      <c r="F838" s="2" t="s">
        <v>29</v>
      </c>
      <c r="G838" s="2">
        <v>44</v>
      </c>
      <c r="H838" s="2">
        <v>1.33</v>
      </c>
      <c r="I838" s="2">
        <v>6.9</v>
      </c>
      <c r="J838" s="2">
        <v>60</v>
      </c>
      <c r="K838" s="2">
        <v>51</v>
      </c>
      <c r="L838" s="6" t="s">
        <v>48</v>
      </c>
    </row>
    <row r="839" spans="1:12" ht="16">
      <c r="A839" s="2">
        <v>838</v>
      </c>
      <c r="B839" s="2" t="s">
        <v>7</v>
      </c>
      <c r="C839" s="2">
        <v>0</v>
      </c>
      <c r="D839" s="2" t="s">
        <v>16</v>
      </c>
      <c r="E839" s="2" t="s">
        <v>24</v>
      </c>
      <c r="F839" s="2" t="s">
        <v>20</v>
      </c>
      <c r="G839" s="2">
        <v>65</v>
      </c>
      <c r="H839" s="2">
        <v>0.84</v>
      </c>
      <c r="I839" s="2">
        <v>6.89</v>
      </c>
      <c r="J839" s="2">
        <v>56</v>
      </c>
      <c r="K839" s="2">
        <v>75</v>
      </c>
      <c r="L839" s="6" t="s">
        <v>51</v>
      </c>
    </row>
    <row r="840" spans="1:12" ht="16">
      <c r="A840" s="2">
        <v>839</v>
      </c>
      <c r="B840" s="2" t="s">
        <v>18</v>
      </c>
      <c r="C840" s="2">
        <v>1</v>
      </c>
      <c r="D840" s="2" t="s">
        <v>16</v>
      </c>
      <c r="E840" s="2" t="s">
        <v>21</v>
      </c>
      <c r="F840" s="2" t="s">
        <v>13</v>
      </c>
      <c r="G840" s="2">
        <v>56</v>
      </c>
      <c r="H840" s="2">
        <v>0.69</v>
      </c>
      <c r="I840" s="2">
        <v>8.09</v>
      </c>
      <c r="J840" s="2">
        <v>39</v>
      </c>
      <c r="K840" s="2">
        <v>66</v>
      </c>
      <c r="L840" s="6" t="s">
        <v>48</v>
      </c>
    </row>
    <row r="841" spans="1:12" ht="16">
      <c r="A841" s="2">
        <v>840</v>
      </c>
      <c r="B841" s="2" t="s">
        <v>18</v>
      </c>
      <c r="C841" s="2">
        <v>1</v>
      </c>
      <c r="D841" s="2" t="s">
        <v>16</v>
      </c>
      <c r="E841" s="2" t="s">
        <v>21</v>
      </c>
      <c r="F841" s="2" t="s">
        <v>13</v>
      </c>
      <c r="G841" s="2">
        <v>56</v>
      </c>
      <c r="H841" s="2">
        <v>0.92</v>
      </c>
      <c r="I841" s="2">
        <v>7.01</v>
      </c>
      <c r="J841" s="2">
        <v>38</v>
      </c>
      <c r="K841" s="2">
        <v>65</v>
      </c>
      <c r="L841" s="6" t="s">
        <v>48</v>
      </c>
    </row>
    <row r="842" spans="1:12" ht="16">
      <c r="A842" s="2">
        <v>841</v>
      </c>
      <c r="B842" s="2" t="s">
        <v>7</v>
      </c>
      <c r="C842" s="2">
        <v>0</v>
      </c>
      <c r="D842" s="2" t="s">
        <v>16</v>
      </c>
      <c r="E842" s="2" t="s">
        <v>9</v>
      </c>
      <c r="F842" s="2" t="s">
        <v>10</v>
      </c>
      <c r="G842" s="2">
        <v>41</v>
      </c>
      <c r="H842" s="2">
        <v>1.58</v>
      </c>
      <c r="I842" s="2">
        <v>9.32</v>
      </c>
      <c r="J842" s="2">
        <v>51</v>
      </c>
      <c r="K842" s="2">
        <v>52</v>
      </c>
      <c r="L842" s="6" t="s">
        <v>48</v>
      </c>
    </row>
    <row r="843" spans="1:12" ht="16">
      <c r="A843" s="2">
        <v>842</v>
      </c>
      <c r="B843" s="2" t="s">
        <v>18</v>
      </c>
      <c r="C843" s="2">
        <v>1</v>
      </c>
      <c r="D843" s="2" t="s">
        <v>16</v>
      </c>
      <c r="E843" s="2" t="s">
        <v>9</v>
      </c>
      <c r="F843" s="2" t="s">
        <v>10</v>
      </c>
      <c r="G843" s="2">
        <v>41</v>
      </c>
      <c r="H843" s="2">
        <v>0.81</v>
      </c>
      <c r="I843" s="2">
        <v>8.5</v>
      </c>
      <c r="J843" s="2">
        <v>34</v>
      </c>
      <c r="K843" s="2">
        <v>50</v>
      </c>
      <c r="L843" s="6" t="s">
        <v>48</v>
      </c>
    </row>
    <row r="844" spans="1:12" ht="16">
      <c r="A844" s="2">
        <v>843</v>
      </c>
      <c r="B844" s="2" t="s">
        <v>7</v>
      </c>
      <c r="C844" s="2">
        <v>0</v>
      </c>
      <c r="D844" s="2" t="s">
        <v>16</v>
      </c>
      <c r="E844" s="2" t="s">
        <v>24</v>
      </c>
      <c r="F844" s="2" t="s">
        <v>22</v>
      </c>
      <c r="G844" s="2">
        <v>43</v>
      </c>
      <c r="H844" s="2">
        <v>1.31</v>
      </c>
      <c r="I844" s="2">
        <v>4.9800000000000004</v>
      </c>
      <c r="J844" s="2">
        <v>45</v>
      </c>
      <c r="K844" s="2">
        <v>47</v>
      </c>
      <c r="L844" s="6" t="s">
        <v>48</v>
      </c>
    </row>
    <row r="845" spans="1:12" ht="16">
      <c r="A845" s="2">
        <v>844</v>
      </c>
      <c r="B845" s="2" t="s">
        <v>18</v>
      </c>
      <c r="C845" s="2">
        <v>1</v>
      </c>
      <c r="D845" s="2" t="s">
        <v>26</v>
      </c>
      <c r="E845" s="2" t="s">
        <v>9</v>
      </c>
      <c r="F845" s="2" t="s">
        <v>13</v>
      </c>
      <c r="G845" s="2">
        <v>27</v>
      </c>
      <c r="H845" s="2">
        <v>1.44</v>
      </c>
      <c r="I845" s="2">
        <v>6.78</v>
      </c>
      <c r="J845" s="2">
        <v>40</v>
      </c>
      <c r="K845" s="2">
        <v>77</v>
      </c>
      <c r="L845" s="6" t="s">
        <v>49</v>
      </c>
    </row>
    <row r="846" spans="1:12" ht="16">
      <c r="A846" s="2">
        <v>845</v>
      </c>
      <c r="B846" s="2" t="s">
        <v>7</v>
      </c>
      <c r="C846" s="2">
        <v>0</v>
      </c>
      <c r="D846" s="2" t="s">
        <v>26</v>
      </c>
      <c r="E846" s="2" t="s">
        <v>9</v>
      </c>
      <c r="F846" s="2" t="s">
        <v>10</v>
      </c>
      <c r="G846" s="2">
        <v>47</v>
      </c>
      <c r="H846" s="2">
        <v>0.93</v>
      </c>
      <c r="I846" s="2">
        <v>8.14</v>
      </c>
      <c r="J846" s="2">
        <v>68</v>
      </c>
      <c r="K846" s="2">
        <v>56</v>
      </c>
      <c r="L846" s="6" t="s">
        <v>51</v>
      </c>
    </row>
    <row r="847" spans="1:12" ht="16">
      <c r="A847" s="2">
        <v>846</v>
      </c>
      <c r="B847" s="2" t="s">
        <v>18</v>
      </c>
      <c r="C847" s="2">
        <v>1</v>
      </c>
      <c r="D847" s="2" t="s">
        <v>16</v>
      </c>
      <c r="E847" s="2" t="s">
        <v>24</v>
      </c>
      <c r="F847" s="2" t="s">
        <v>22</v>
      </c>
      <c r="G847" s="2">
        <v>43</v>
      </c>
      <c r="H847" s="2">
        <v>0.57999999999999996</v>
      </c>
      <c r="I847" s="2">
        <v>9.8000000000000007</v>
      </c>
      <c r="J847" s="2">
        <v>59</v>
      </c>
      <c r="K847" s="2">
        <v>65</v>
      </c>
      <c r="L847" s="6" t="s">
        <v>48</v>
      </c>
    </row>
    <row r="848" spans="1:12" ht="16">
      <c r="A848" s="2">
        <v>847</v>
      </c>
      <c r="B848" s="2" t="s">
        <v>18</v>
      </c>
      <c r="C848" s="2">
        <v>1</v>
      </c>
      <c r="D848" s="2" t="s">
        <v>16</v>
      </c>
      <c r="E848" s="2" t="s">
        <v>32</v>
      </c>
      <c r="F848" s="2" t="s">
        <v>25</v>
      </c>
      <c r="G848" s="2">
        <v>39</v>
      </c>
      <c r="H848" s="2">
        <v>0.43</v>
      </c>
      <c r="I848" s="2">
        <v>7.32</v>
      </c>
      <c r="J848" s="2">
        <v>56</v>
      </c>
      <c r="K848" s="2">
        <v>73</v>
      </c>
      <c r="L848" s="6" t="s">
        <v>49</v>
      </c>
    </row>
    <row r="849" spans="1:12" ht="16">
      <c r="A849" s="2">
        <v>848</v>
      </c>
      <c r="B849" s="2" t="s">
        <v>7</v>
      </c>
      <c r="C849" s="2">
        <v>0</v>
      </c>
      <c r="D849" s="2" t="s">
        <v>26</v>
      </c>
      <c r="E849" s="2" t="s">
        <v>32</v>
      </c>
      <c r="F849" s="2" t="s">
        <v>10</v>
      </c>
      <c r="G849" s="2">
        <v>64</v>
      </c>
      <c r="H849" s="2">
        <v>0.31</v>
      </c>
      <c r="I849" s="2">
        <v>7.58</v>
      </c>
      <c r="J849" s="2">
        <v>63</v>
      </c>
      <c r="K849" s="2">
        <v>68</v>
      </c>
      <c r="L849" s="6" t="s">
        <v>49</v>
      </c>
    </row>
    <row r="850" spans="1:12" ht="16">
      <c r="A850" s="2">
        <v>849</v>
      </c>
      <c r="B850" s="2" t="s">
        <v>7</v>
      </c>
      <c r="C850" s="2">
        <v>0</v>
      </c>
      <c r="D850" s="2" t="s">
        <v>16</v>
      </c>
      <c r="E850" s="2" t="s">
        <v>23</v>
      </c>
      <c r="F850" s="2" t="s">
        <v>13</v>
      </c>
      <c r="G850" s="2">
        <v>58</v>
      </c>
      <c r="H850" s="2">
        <v>1.54</v>
      </c>
      <c r="I850" s="2">
        <v>6.44</v>
      </c>
      <c r="J850" s="2">
        <v>58</v>
      </c>
      <c r="K850" s="2">
        <v>65</v>
      </c>
      <c r="L850" s="6" t="s">
        <v>49</v>
      </c>
    </row>
    <row r="851" spans="1:12" ht="16">
      <c r="A851" s="2">
        <v>850</v>
      </c>
      <c r="B851" s="2" t="s">
        <v>18</v>
      </c>
      <c r="C851" s="2">
        <v>1</v>
      </c>
      <c r="D851" s="2" t="s">
        <v>28</v>
      </c>
      <c r="E851" s="2" t="s">
        <v>39</v>
      </c>
      <c r="F851" s="2" t="s">
        <v>13</v>
      </c>
      <c r="G851" s="2">
        <v>37</v>
      </c>
      <c r="H851" s="2">
        <v>0.57999999999999996</v>
      </c>
      <c r="I851" s="2">
        <v>9.83</v>
      </c>
      <c r="J851" s="2">
        <v>48</v>
      </c>
      <c r="K851" s="2">
        <v>57</v>
      </c>
      <c r="L851" s="6" t="s">
        <v>48</v>
      </c>
    </row>
    <row r="852" spans="1:12" ht="16">
      <c r="A852" s="2">
        <v>851</v>
      </c>
      <c r="B852" s="2" t="s">
        <v>7</v>
      </c>
      <c r="C852" s="2">
        <v>0</v>
      </c>
      <c r="D852" s="2" t="s">
        <v>26</v>
      </c>
      <c r="E852" s="2" t="s">
        <v>9</v>
      </c>
      <c r="F852" s="2" t="s">
        <v>13</v>
      </c>
      <c r="G852" s="2">
        <v>27</v>
      </c>
      <c r="H852" s="2">
        <v>1.92</v>
      </c>
      <c r="I852" s="2">
        <v>7.42</v>
      </c>
      <c r="J852" s="2">
        <v>63</v>
      </c>
      <c r="K852" s="2">
        <v>41</v>
      </c>
      <c r="L852" s="6" t="s">
        <v>49</v>
      </c>
    </row>
    <row r="853" spans="1:12" ht="16">
      <c r="A853" s="2">
        <v>852</v>
      </c>
      <c r="B853" s="2" t="s">
        <v>7</v>
      </c>
      <c r="C853" s="2">
        <v>0</v>
      </c>
      <c r="D853" s="2" t="s">
        <v>16</v>
      </c>
      <c r="E853" s="2" t="s">
        <v>21</v>
      </c>
      <c r="F853" s="2" t="s">
        <v>13</v>
      </c>
      <c r="G853" s="2">
        <v>56</v>
      </c>
      <c r="H853" s="2">
        <v>1.0900000000000001</v>
      </c>
      <c r="I853" s="2">
        <v>7.14</v>
      </c>
      <c r="J853" s="2">
        <v>54</v>
      </c>
      <c r="K853" s="2">
        <v>58</v>
      </c>
      <c r="L853" s="6" t="s">
        <v>51</v>
      </c>
    </row>
    <row r="854" spans="1:12" ht="16">
      <c r="A854" s="2">
        <v>853</v>
      </c>
      <c r="B854" s="2" t="s">
        <v>18</v>
      </c>
      <c r="C854" s="2">
        <v>1</v>
      </c>
      <c r="D854" s="2" t="s">
        <v>30</v>
      </c>
      <c r="E854" s="2" t="s">
        <v>24</v>
      </c>
      <c r="F854" s="2" t="s">
        <v>13</v>
      </c>
      <c r="G854" s="2">
        <v>59</v>
      </c>
      <c r="H854" s="2">
        <v>0.38</v>
      </c>
      <c r="I854" s="2">
        <v>9.0399999999999991</v>
      </c>
      <c r="J854" s="2">
        <v>48</v>
      </c>
      <c r="K854" s="2">
        <v>52</v>
      </c>
      <c r="L854" s="6" t="s">
        <v>51</v>
      </c>
    </row>
    <row r="855" spans="1:12" ht="16">
      <c r="A855" s="2">
        <v>854</v>
      </c>
      <c r="B855" s="2" t="s">
        <v>7</v>
      </c>
      <c r="C855" s="2">
        <v>0</v>
      </c>
      <c r="D855" s="2" t="s">
        <v>26</v>
      </c>
      <c r="E855" s="2" t="s">
        <v>9</v>
      </c>
      <c r="F855" s="2" t="s">
        <v>10</v>
      </c>
      <c r="G855" s="2">
        <v>47</v>
      </c>
      <c r="H855" s="2">
        <v>1.64</v>
      </c>
      <c r="I855" s="2">
        <v>4.78</v>
      </c>
      <c r="J855" s="2">
        <v>54</v>
      </c>
      <c r="K855" s="2">
        <v>64</v>
      </c>
      <c r="L855" s="6" t="s">
        <v>49</v>
      </c>
    </row>
    <row r="856" spans="1:12" ht="16">
      <c r="A856" s="2">
        <v>855</v>
      </c>
      <c r="B856" s="2" t="s">
        <v>18</v>
      </c>
      <c r="C856" s="2">
        <v>1</v>
      </c>
      <c r="D856" s="2" t="s">
        <v>8</v>
      </c>
      <c r="E856" s="2" t="s">
        <v>9</v>
      </c>
      <c r="F856" s="2" t="s">
        <v>10</v>
      </c>
      <c r="G856" s="2">
        <v>57</v>
      </c>
      <c r="H856" s="2">
        <v>0.47</v>
      </c>
      <c r="I856" s="2">
        <v>4.55</v>
      </c>
      <c r="J856" s="2">
        <v>44</v>
      </c>
      <c r="K856" s="2">
        <v>60</v>
      </c>
      <c r="L856" s="6" t="s">
        <v>48</v>
      </c>
    </row>
    <row r="857" spans="1:12" ht="16">
      <c r="A857" s="2">
        <v>856</v>
      </c>
      <c r="B857" s="2" t="s">
        <v>7</v>
      </c>
      <c r="C857" s="2">
        <v>0</v>
      </c>
      <c r="D857" s="2" t="s">
        <v>28</v>
      </c>
      <c r="E857" s="2" t="s">
        <v>27</v>
      </c>
      <c r="F857" s="2" t="s">
        <v>13</v>
      </c>
      <c r="G857" s="2">
        <v>53</v>
      </c>
      <c r="H857" s="2">
        <v>1.17</v>
      </c>
      <c r="I857" s="2">
        <v>4.3099999999999996</v>
      </c>
      <c r="J857" s="2">
        <v>49</v>
      </c>
      <c r="K857" s="2">
        <v>60</v>
      </c>
      <c r="L857" s="6" t="s">
        <v>48</v>
      </c>
    </row>
    <row r="858" spans="1:12" ht="16">
      <c r="A858" s="2">
        <v>857</v>
      </c>
      <c r="B858" s="2" t="s">
        <v>18</v>
      </c>
      <c r="C858" s="2">
        <v>1</v>
      </c>
      <c r="D858" s="2" t="s">
        <v>16</v>
      </c>
      <c r="E858" s="2" t="s">
        <v>12</v>
      </c>
      <c r="F858" s="2" t="s">
        <v>22</v>
      </c>
      <c r="G858" s="2">
        <v>50</v>
      </c>
      <c r="H858" s="2">
        <v>0.83</v>
      </c>
      <c r="I858" s="2">
        <v>8.7899999999999991</v>
      </c>
      <c r="J858" s="2">
        <v>43</v>
      </c>
      <c r="K858" s="2">
        <v>59</v>
      </c>
      <c r="L858" s="6" t="s">
        <v>51</v>
      </c>
    </row>
    <row r="859" spans="1:12" ht="16">
      <c r="A859" s="2">
        <v>858</v>
      </c>
      <c r="B859" s="2" t="s">
        <v>18</v>
      </c>
      <c r="C859" s="2">
        <v>1</v>
      </c>
      <c r="D859" s="2" t="s">
        <v>16</v>
      </c>
      <c r="E859" s="2" t="s">
        <v>9</v>
      </c>
      <c r="F859" s="2" t="s">
        <v>13</v>
      </c>
      <c r="G859" s="2">
        <v>48</v>
      </c>
      <c r="H859" s="2">
        <v>0.45</v>
      </c>
      <c r="I859" s="2">
        <v>5.89</v>
      </c>
      <c r="J859" s="2">
        <v>56</v>
      </c>
      <c r="K859" s="2">
        <v>51</v>
      </c>
      <c r="L859" s="6" t="s">
        <v>48</v>
      </c>
    </row>
    <row r="860" spans="1:12" ht="16">
      <c r="A860" s="2">
        <v>859</v>
      </c>
      <c r="B860" s="2" t="s">
        <v>7</v>
      </c>
      <c r="C860" s="2">
        <v>0</v>
      </c>
      <c r="D860" s="2" t="s">
        <v>16</v>
      </c>
      <c r="E860" s="2" t="s">
        <v>9</v>
      </c>
      <c r="F860" s="2" t="s">
        <v>10</v>
      </c>
      <c r="G860" s="2">
        <v>41</v>
      </c>
      <c r="H860" s="2">
        <v>1.49</v>
      </c>
      <c r="I860" s="2">
        <v>8.41</v>
      </c>
      <c r="J860" s="2">
        <v>47</v>
      </c>
      <c r="K860" s="2">
        <v>71</v>
      </c>
      <c r="L860" s="6" t="s">
        <v>48</v>
      </c>
    </row>
    <row r="861" spans="1:12" ht="16">
      <c r="A861" s="2">
        <v>860</v>
      </c>
      <c r="B861" s="2" t="s">
        <v>7</v>
      </c>
      <c r="C861" s="2">
        <v>0</v>
      </c>
      <c r="D861" s="2" t="s">
        <v>16</v>
      </c>
      <c r="E861" s="2" t="s">
        <v>24</v>
      </c>
      <c r="F861" s="2" t="s">
        <v>20</v>
      </c>
      <c r="G861" s="2">
        <v>65</v>
      </c>
      <c r="H861" s="2">
        <v>1.84</v>
      </c>
      <c r="I861" s="2">
        <v>8.83</v>
      </c>
      <c r="J861" s="2">
        <v>65</v>
      </c>
      <c r="K861" s="2">
        <v>51</v>
      </c>
      <c r="L861" s="6" t="s">
        <v>49</v>
      </c>
    </row>
    <row r="862" spans="1:12" ht="16">
      <c r="A862" s="2">
        <v>861</v>
      </c>
      <c r="B862" s="2" t="s">
        <v>7</v>
      </c>
      <c r="C862" s="2">
        <v>0</v>
      </c>
      <c r="D862" s="2" t="s">
        <v>26</v>
      </c>
      <c r="E862" s="2" t="s">
        <v>27</v>
      </c>
      <c r="F862" s="2" t="s">
        <v>13</v>
      </c>
      <c r="G862" s="2">
        <v>46</v>
      </c>
      <c r="H862" s="2">
        <v>1.46</v>
      </c>
      <c r="I862" s="2">
        <v>13.15</v>
      </c>
      <c r="J862" s="2">
        <v>47</v>
      </c>
      <c r="K862" s="2">
        <v>61</v>
      </c>
      <c r="L862" s="6" t="s">
        <v>49</v>
      </c>
    </row>
    <row r="863" spans="1:12" ht="16">
      <c r="A863" s="2">
        <v>862</v>
      </c>
      <c r="B863" s="2" t="s">
        <v>18</v>
      </c>
      <c r="C863" s="2">
        <v>1</v>
      </c>
      <c r="D863" s="2" t="s">
        <v>8</v>
      </c>
      <c r="E863" s="2" t="s">
        <v>9</v>
      </c>
      <c r="F863" s="2" t="s">
        <v>10</v>
      </c>
      <c r="G863" s="2">
        <v>57</v>
      </c>
      <c r="H863" s="2">
        <v>0.26</v>
      </c>
      <c r="I863" s="2">
        <v>10.56</v>
      </c>
      <c r="J863" s="2">
        <v>57</v>
      </c>
      <c r="K863" s="2">
        <v>73</v>
      </c>
      <c r="L863" s="6" t="s">
        <v>49</v>
      </c>
    </row>
    <row r="864" spans="1:12" ht="16">
      <c r="A864" s="2">
        <v>863</v>
      </c>
      <c r="B864" s="2" t="s">
        <v>7</v>
      </c>
      <c r="C864" s="2">
        <v>0</v>
      </c>
      <c r="D864" s="2" t="s">
        <v>28</v>
      </c>
      <c r="E864" s="2" t="s">
        <v>27</v>
      </c>
      <c r="F864" s="2" t="s">
        <v>13</v>
      </c>
      <c r="G864" s="2">
        <v>53</v>
      </c>
      <c r="H864" s="2">
        <v>0.72</v>
      </c>
      <c r="I864" s="2">
        <v>10.31</v>
      </c>
      <c r="J864" s="2">
        <v>61</v>
      </c>
      <c r="K864" s="2">
        <v>48</v>
      </c>
      <c r="L864" s="6" t="s">
        <v>51</v>
      </c>
    </row>
    <row r="865" spans="1:12" ht="16">
      <c r="A865" s="2">
        <v>864</v>
      </c>
      <c r="B865" s="2" t="s">
        <v>18</v>
      </c>
      <c r="C865" s="2">
        <v>1</v>
      </c>
      <c r="D865" s="2" t="s">
        <v>16</v>
      </c>
      <c r="E865" s="2" t="s">
        <v>19</v>
      </c>
      <c r="F865" s="2" t="s">
        <v>13</v>
      </c>
      <c r="G865" s="2">
        <v>32</v>
      </c>
      <c r="H865" s="2">
        <v>0.8</v>
      </c>
      <c r="I865" s="2">
        <v>8.2100000000000009</v>
      </c>
      <c r="J865" s="2">
        <v>60</v>
      </c>
      <c r="K865" s="2">
        <v>47</v>
      </c>
      <c r="L865" s="6" t="s">
        <v>49</v>
      </c>
    </row>
    <row r="866" spans="1:12" ht="16">
      <c r="A866" s="2">
        <v>865</v>
      </c>
      <c r="B866" s="2" t="s">
        <v>7</v>
      </c>
      <c r="C866" s="2">
        <v>0</v>
      </c>
      <c r="D866" s="2" t="s">
        <v>11</v>
      </c>
      <c r="E866" s="2" t="s">
        <v>38</v>
      </c>
      <c r="F866" s="2" t="s">
        <v>13</v>
      </c>
      <c r="G866" s="2">
        <v>42</v>
      </c>
      <c r="H866" s="2">
        <v>1.74</v>
      </c>
      <c r="I866" s="2">
        <v>5.79</v>
      </c>
      <c r="J866" s="2">
        <v>37</v>
      </c>
      <c r="K866" s="2">
        <v>51</v>
      </c>
      <c r="L866" s="6" t="s">
        <v>51</v>
      </c>
    </row>
    <row r="867" spans="1:12" ht="16">
      <c r="A867" s="2">
        <v>866</v>
      </c>
      <c r="B867" s="2" t="s">
        <v>18</v>
      </c>
      <c r="C867" s="2">
        <v>1</v>
      </c>
      <c r="D867" s="2" t="s">
        <v>28</v>
      </c>
      <c r="E867" s="2" t="s">
        <v>38</v>
      </c>
      <c r="F867" s="2" t="s">
        <v>13</v>
      </c>
      <c r="G867" s="2">
        <v>34</v>
      </c>
      <c r="H867" s="2">
        <v>-0.56000000000000005</v>
      </c>
      <c r="I867" s="2">
        <v>7.68</v>
      </c>
      <c r="J867" s="2">
        <v>38</v>
      </c>
      <c r="K867" s="2">
        <v>77</v>
      </c>
      <c r="L867" s="6" t="s">
        <v>48</v>
      </c>
    </row>
    <row r="868" spans="1:12" ht="16">
      <c r="A868" s="2">
        <v>867</v>
      </c>
      <c r="B868" s="2" t="s">
        <v>18</v>
      </c>
      <c r="C868" s="2">
        <v>1</v>
      </c>
      <c r="D868" s="2" t="s">
        <v>16</v>
      </c>
      <c r="E868" s="2" t="s">
        <v>24</v>
      </c>
      <c r="F868" s="2" t="s">
        <v>22</v>
      </c>
      <c r="G868" s="2">
        <v>43</v>
      </c>
      <c r="H868" s="2">
        <v>1.22</v>
      </c>
      <c r="I868" s="2">
        <v>6.65</v>
      </c>
      <c r="J868" s="2">
        <v>47</v>
      </c>
      <c r="K868" s="2">
        <v>64</v>
      </c>
      <c r="L868" s="6" t="s">
        <v>49</v>
      </c>
    </row>
    <row r="869" spans="1:12" ht="16">
      <c r="A869" s="2">
        <v>868</v>
      </c>
      <c r="B869" s="2" t="s">
        <v>7</v>
      </c>
      <c r="C869" s="2">
        <v>0</v>
      </c>
      <c r="D869" s="2" t="s">
        <v>16</v>
      </c>
      <c r="E869" s="2" t="s">
        <v>19</v>
      </c>
      <c r="F869" s="2" t="s">
        <v>20</v>
      </c>
      <c r="G869" s="2">
        <v>73</v>
      </c>
      <c r="H869" s="2">
        <v>0.52</v>
      </c>
      <c r="I869" s="2">
        <v>5.0999999999999996</v>
      </c>
      <c r="J869" s="2">
        <v>51</v>
      </c>
      <c r="K869" s="2">
        <v>57</v>
      </c>
      <c r="L869" s="6" t="s">
        <v>48</v>
      </c>
    </row>
    <row r="870" spans="1:12" ht="16">
      <c r="A870" s="2">
        <v>869</v>
      </c>
      <c r="B870" s="2" t="s">
        <v>18</v>
      </c>
      <c r="C870" s="2">
        <v>1</v>
      </c>
      <c r="D870" s="2" t="s">
        <v>16</v>
      </c>
      <c r="E870" s="2" t="s">
        <v>9</v>
      </c>
      <c r="F870" s="2" t="s">
        <v>10</v>
      </c>
      <c r="G870" s="2">
        <v>41</v>
      </c>
      <c r="H870" s="2">
        <v>0.54</v>
      </c>
      <c r="I870" s="2">
        <v>5.73</v>
      </c>
      <c r="J870" s="2">
        <v>40</v>
      </c>
      <c r="K870" s="2">
        <v>75</v>
      </c>
      <c r="L870" s="6" t="s">
        <v>50</v>
      </c>
    </row>
    <row r="871" spans="1:12" ht="16">
      <c r="A871" s="2">
        <v>870</v>
      </c>
      <c r="B871" s="2" t="s">
        <v>18</v>
      </c>
      <c r="C871" s="2">
        <v>1</v>
      </c>
      <c r="D871" s="2" t="s">
        <v>28</v>
      </c>
      <c r="E871" s="2" t="s">
        <v>38</v>
      </c>
      <c r="F871" s="2" t="s">
        <v>13</v>
      </c>
      <c r="G871" s="2">
        <v>34</v>
      </c>
      <c r="H871" s="2">
        <v>0.19</v>
      </c>
      <c r="I871" s="2">
        <v>7.71</v>
      </c>
      <c r="J871" s="2">
        <v>33</v>
      </c>
      <c r="K871" s="2">
        <v>79</v>
      </c>
      <c r="L871" s="6" t="s">
        <v>50</v>
      </c>
    </row>
    <row r="872" spans="1:12" ht="16">
      <c r="A872" s="2">
        <v>871</v>
      </c>
      <c r="B872" s="2" t="s">
        <v>7</v>
      </c>
      <c r="C872" s="2">
        <v>0</v>
      </c>
      <c r="D872" s="2" t="s">
        <v>16</v>
      </c>
      <c r="E872" s="2" t="s">
        <v>32</v>
      </c>
      <c r="F872" s="2" t="s">
        <v>13</v>
      </c>
      <c r="G872" s="2">
        <v>49</v>
      </c>
      <c r="H872" s="2">
        <v>1.79</v>
      </c>
      <c r="I872" s="2">
        <v>7.1</v>
      </c>
      <c r="J872" s="2">
        <v>66</v>
      </c>
      <c r="K872" s="2">
        <v>42</v>
      </c>
      <c r="L872" s="6" t="s">
        <v>48</v>
      </c>
    </row>
    <row r="873" spans="1:12" ht="16">
      <c r="A873" s="2">
        <v>872</v>
      </c>
      <c r="B873" s="2" t="s">
        <v>7</v>
      </c>
      <c r="C873" s="2">
        <v>0</v>
      </c>
      <c r="D873" s="2" t="s">
        <v>28</v>
      </c>
      <c r="E873" s="2" t="s">
        <v>19</v>
      </c>
      <c r="F873" s="2" t="s">
        <v>29</v>
      </c>
      <c r="G873" s="2">
        <v>44</v>
      </c>
      <c r="H873" s="2">
        <v>1.22</v>
      </c>
      <c r="I873" s="2">
        <v>7.79</v>
      </c>
      <c r="J873" s="2">
        <v>56</v>
      </c>
      <c r="K873" s="2">
        <v>61</v>
      </c>
      <c r="L873" s="6" t="s">
        <v>49</v>
      </c>
    </row>
    <row r="874" spans="1:12" ht="16">
      <c r="A874" s="2">
        <v>873</v>
      </c>
      <c r="B874" s="2" t="s">
        <v>18</v>
      </c>
      <c r="C874" s="2">
        <v>1</v>
      </c>
      <c r="D874" s="2" t="s">
        <v>28</v>
      </c>
      <c r="E874" s="2" t="s">
        <v>27</v>
      </c>
      <c r="F874" s="2" t="s">
        <v>13</v>
      </c>
      <c r="G874" s="2">
        <v>53</v>
      </c>
      <c r="H874" s="2">
        <v>0.97</v>
      </c>
      <c r="I874" s="2">
        <v>6.79</v>
      </c>
      <c r="J874" s="2">
        <v>46</v>
      </c>
      <c r="K874" s="2">
        <v>59</v>
      </c>
      <c r="L874" s="6" t="s">
        <v>49</v>
      </c>
    </row>
    <row r="875" spans="1:12" ht="16">
      <c r="A875" s="2">
        <v>874</v>
      </c>
      <c r="B875" s="2" t="s">
        <v>7</v>
      </c>
      <c r="C875" s="2">
        <v>0</v>
      </c>
      <c r="D875" s="2" t="s">
        <v>8</v>
      </c>
      <c r="E875" s="2" t="s">
        <v>9</v>
      </c>
      <c r="F875" s="2" t="s">
        <v>13</v>
      </c>
      <c r="G875" s="2">
        <v>60</v>
      </c>
      <c r="H875" s="2">
        <v>1.57</v>
      </c>
      <c r="I875" s="2">
        <v>8.77</v>
      </c>
      <c r="J875" s="2">
        <v>46</v>
      </c>
      <c r="K875" s="2">
        <v>68</v>
      </c>
      <c r="L875" s="6" t="s">
        <v>49</v>
      </c>
    </row>
    <row r="876" spans="1:12" ht="16">
      <c r="A876" s="2">
        <v>875</v>
      </c>
      <c r="B876" s="2" t="s">
        <v>7</v>
      </c>
      <c r="C876" s="2">
        <v>0</v>
      </c>
      <c r="D876" s="2" t="s">
        <v>16</v>
      </c>
      <c r="E876" s="2" t="s">
        <v>32</v>
      </c>
      <c r="F876" s="2" t="s">
        <v>25</v>
      </c>
      <c r="G876" s="2">
        <v>39</v>
      </c>
      <c r="H876" s="2">
        <v>2.11</v>
      </c>
      <c r="I876" s="2">
        <v>8.1300000000000008</v>
      </c>
      <c r="J876" s="2">
        <v>61</v>
      </c>
      <c r="K876" s="2">
        <v>73</v>
      </c>
      <c r="L876" s="6" t="s">
        <v>49</v>
      </c>
    </row>
    <row r="877" spans="1:12" ht="16">
      <c r="A877" s="2">
        <v>876</v>
      </c>
      <c r="B877" s="2" t="s">
        <v>18</v>
      </c>
      <c r="C877" s="2">
        <v>1</v>
      </c>
      <c r="D877" s="2" t="s">
        <v>11</v>
      </c>
      <c r="E877" s="2" t="s">
        <v>24</v>
      </c>
      <c r="F877" s="2" t="s">
        <v>25</v>
      </c>
      <c r="G877" s="2">
        <v>45</v>
      </c>
      <c r="H877" s="2">
        <v>0.81</v>
      </c>
      <c r="I877" s="2">
        <v>6.75</v>
      </c>
      <c r="J877" s="2">
        <v>60</v>
      </c>
      <c r="K877" s="2">
        <v>66</v>
      </c>
      <c r="L877" s="6" t="s">
        <v>48</v>
      </c>
    </row>
    <row r="878" spans="1:12" ht="16">
      <c r="A878" s="2">
        <v>877</v>
      </c>
      <c r="B878" s="2" t="s">
        <v>7</v>
      </c>
      <c r="C878" s="2">
        <v>0</v>
      </c>
      <c r="D878" s="2" t="s">
        <v>16</v>
      </c>
      <c r="E878" s="2" t="s">
        <v>23</v>
      </c>
      <c r="F878" s="2" t="s">
        <v>13</v>
      </c>
      <c r="G878" s="2">
        <v>58</v>
      </c>
      <c r="H878" s="2">
        <v>1.72</v>
      </c>
      <c r="I878" s="2">
        <v>10.49</v>
      </c>
      <c r="J878" s="2">
        <v>55</v>
      </c>
      <c r="K878" s="2">
        <v>47</v>
      </c>
      <c r="L878" s="6" t="s">
        <v>49</v>
      </c>
    </row>
    <row r="879" spans="1:12" ht="16">
      <c r="A879" s="2">
        <v>878</v>
      </c>
      <c r="B879" s="2" t="s">
        <v>18</v>
      </c>
      <c r="C879" s="2">
        <v>1</v>
      </c>
      <c r="D879" s="2" t="s">
        <v>14</v>
      </c>
      <c r="E879" s="2" t="s">
        <v>40</v>
      </c>
      <c r="F879" s="2" t="s">
        <v>13</v>
      </c>
      <c r="G879" s="2">
        <v>35</v>
      </c>
      <c r="H879" s="2">
        <v>0.59</v>
      </c>
      <c r="I879" s="2">
        <v>7.17</v>
      </c>
      <c r="J879" s="2">
        <v>58</v>
      </c>
      <c r="K879" s="2">
        <v>54</v>
      </c>
      <c r="L879" s="6" t="s">
        <v>51</v>
      </c>
    </row>
    <row r="880" spans="1:12" ht="16">
      <c r="A880" s="2">
        <v>879</v>
      </c>
      <c r="B880" s="2" t="s">
        <v>18</v>
      </c>
      <c r="C880" s="2">
        <v>1</v>
      </c>
      <c r="D880" s="2" t="s">
        <v>14</v>
      </c>
      <c r="E880" s="2" t="s">
        <v>40</v>
      </c>
      <c r="F880" s="2" t="s">
        <v>13</v>
      </c>
      <c r="G880" s="2">
        <v>35</v>
      </c>
      <c r="H880" s="2">
        <v>0.66</v>
      </c>
      <c r="I880" s="2">
        <v>7.09</v>
      </c>
      <c r="J880" s="2">
        <v>65</v>
      </c>
      <c r="K880" s="2">
        <v>40</v>
      </c>
      <c r="L880" s="6" t="s">
        <v>49</v>
      </c>
    </row>
    <row r="881" spans="1:12" ht="16">
      <c r="A881" s="2">
        <v>880</v>
      </c>
      <c r="B881" s="2" t="s">
        <v>18</v>
      </c>
      <c r="C881" s="2">
        <v>1</v>
      </c>
      <c r="D881" s="2" t="s">
        <v>26</v>
      </c>
      <c r="E881" s="2" t="s">
        <v>27</v>
      </c>
      <c r="F881" s="2" t="s">
        <v>13</v>
      </c>
      <c r="G881" s="2">
        <v>46</v>
      </c>
      <c r="H881" s="2">
        <v>0.95</v>
      </c>
      <c r="I881" s="2">
        <v>10.73</v>
      </c>
      <c r="J881" s="2">
        <v>36</v>
      </c>
      <c r="K881" s="2">
        <v>62</v>
      </c>
      <c r="L881" s="6" t="s">
        <v>49</v>
      </c>
    </row>
    <row r="882" spans="1:12" ht="16">
      <c r="A882" s="2">
        <v>881</v>
      </c>
      <c r="B882" s="2" t="s">
        <v>7</v>
      </c>
      <c r="C882" s="2">
        <v>0</v>
      </c>
      <c r="D882" s="2" t="s">
        <v>16</v>
      </c>
      <c r="E882" s="2" t="s">
        <v>12</v>
      </c>
      <c r="F882" s="2" t="s">
        <v>22</v>
      </c>
      <c r="G882" s="2">
        <v>50</v>
      </c>
      <c r="H882" s="2">
        <v>0.97</v>
      </c>
      <c r="I882" s="2">
        <v>5.94</v>
      </c>
      <c r="J882" s="2">
        <v>56</v>
      </c>
      <c r="K882" s="2">
        <v>49</v>
      </c>
      <c r="L882" s="6" t="s">
        <v>49</v>
      </c>
    </row>
    <row r="883" spans="1:12" ht="16">
      <c r="A883" s="2">
        <v>882</v>
      </c>
      <c r="B883" s="2" t="s">
        <v>18</v>
      </c>
      <c r="C883" s="2">
        <v>1</v>
      </c>
      <c r="D883" s="2" t="s">
        <v>28</v>
      </c>
      <c r="E883" s="2" t="s">
        <v>19</v>
      </c>
      <c r="F883" s="2" t="s">
        <v>29</v>
      </c>
      <c r="G883" s="2">
        <v>44</v>
      </c>
      <c r="H883" s="2">
        <v>0.98</v>
      </c>
      <c r="I883" s="2">
        <v>10.68</v>
      </c>
      <c r="J883" s="2">
        <v>50</v>
      </c>
      <c r="K883" s="2">
        <v>67</v>
      </c>
      <c r="L883" s="6" t="s">
        <v>48</v>
      </c>
    </row>
    <row r="884" spans="1:12" ht="16">
      <c r="A884" s="2">
        <v>883</v>
      </c>
      <c r="B884" s="2" t="s">
        <v>18</v>
      </c>
      <c r="C884" s="2">
        <v>1</v>
      </c>
      <c r="D884" s="2" t="s">
        <v>16</v>
      </c>
      <c r="E884" s="2" t="s">
        <v>32</v>
      </c>
      <c r="F884" s="2" t="s">
        <v>22</v>
      </c>
      <c r="G884" s="2">
        <v>38</v>
      </c>
      <c r="H884" s="2">
        <v>0.37</v>
      </c>
      <c r="I884" s="2">
        <v>8.24</v>
      </c>
      <c r="J884" s="2">
        <v>56</v>
      </c>
      <c r="K884" s="2">
        <v>68</v>
      </c>
      <c r="L884" s="6" t="s">
        <v>51</v>
      </c>
    </row>
    <row r="885" spans="1:12" ht="16">
      <c r="A885" s="2">
        <v>884</v>
      </c>
      <c r="B885" s="2" t="s">
        <v>18</v>
      </c>
      <c r="C885" s="2">
        <v>1</v>
      </c>
      <c r="D885" s="2" t="s">
        <v>11</v>
      </c>
      <c r="E885" s="2" t="s">
        <v>9</v>
      </c>
      <c r="F885" s="2" t="s">
        <v>13</v>
      </c>
      <c r="G885" s="2">
        <v>40</v>
      </c>
      <c r="H885" s="2">
        <v>0.47</v>
      </c>
      <c r="I885" s="2">
        <v>11.38</v>
      </c>
      <c r="J885" s="2">
        <v>34</v>
      </c>
      <c r="K885" s="2">
        <v>49</v>
      </c>
      <c r="L885" s="6" t="s">
        <v>48</v>
      </c>
    </row>
    <row r="886" spans="1:12" ht="16">
      <c r="A886" s="2">
        <v>885</v>
      </c>
      <c r="B886" s="2" t="s">
        <v>7</v>
      </c>
      <c r="C886" s="2">
        <v>0</v>
      </c>
      <c r="D886" s="2" t="s">
        <v>16</v>
      </c>
      <c r="E886" s="2" t="s">
        <v>21</v>
      </c>
      <c r="F886" s="2" t="s">
        <v>13</v>
      </c>
      <c r="G886" s="2">
        <v>56</v>
      </c>
      <c r="H886" s="2">
        <v>1.44</v>
      </c>
      <c r="I886" s="2">
        <v>9.0299999999999994</v>
      </c>
      <c r="J886" s="2">
        <v>61</v>
      </c>
      <c r="K886" s="2">
        <v>49</v>
      </c>
      <c r="L886" s="6" t="s">
        <v>48</v>
      </c>
    </row>
    <row r="887" spans="1:12" ht="16">
      <c r="A887" s="2">
        <v>886</v>
      </c>
      <c r="B887" s="2" t="s">
        <v>18</v>
      </c>
      <c r="C887" s="2">
        <v>1</v>
      </c>
      <c r="D887" s="2" t="s">
        <v>28</v>
      </c>
      <c r="E887" s="2" t="s">
        <v>33</v>
      </c>
      <c r="F887" s="2" t="s">
        <v>31</v>
      </c>
      <c r="G887" s="2">
        <v>33</v>
      </c>
      <c r="H887" s="2">
        <v>0.53</v>
      </c>
      <c r="I887" s="2">
        <v>8.93</v>
      </c>
      <c r="J887" s="2">
        <v>41</v>
      </c>
      <c r="K887" s="2">
        <v>37</v>
      </c>
      <c r="L887" s="6" t="s">
        <v>51</v>
      </c>
    </row>
    <row r="888" spans="1:12" ht="16">
      <c r="A888" s="2">
        <v>887</v>
      </c>
      <c r="B888" s="2" t="s">
        <v>18</v>
      </c>
      <c r="C888" s="2">
        <v>1</v>
      </c>
      <c r="D888" s="2" t="s">
        <v>16</v>
      </c>
      <c r="E888" s="2" t="s">
        <v>24</v>
      </c>
      <c r="F888" s="2" t="s">
        <v>25</v>
      </c>
      <c r="G888" s="2">
        <v>52</v>
      </c>
      <c r="H888" s="2">
        <v>0.64</v>
      </c>
      <c r="I888" s="2">
        <v>6.56</v>
      </c>
      <c r="J888" s="2">
        <v>51</v>
      </c>
      <c r="K888" s="2">
        <v>54</v>
      </c>
      <c r="L888" s="6" t="s">
        <v>48</v>
      </c>
    </row>
    <row r="889" spans="1:12" ht="16">
      <c r="A889" s="2">
        <v>888</v>
      </c>
      <c r="B889" s="2" t="s">
        <v>18</v>
      </c>
      <c r="C889" s="2">
        <v>1</v>
      </c>
      <c r="D889" s="2" t="s">
        <v>8</v>
      </c>
      <c r="E889" s="2" t="s">
        <v>9</v>
      </c>
      <c r="F889" s="2" t="s">
        <v>10</v>
      </c>
      <c r="G889" s="2">
        <v>57</v>
      </c>
      <c r="H889" s="2">
        <v>0.14000000000000001</v>
      </c>
      <c r="I889" s="2">
        <v>6.91</v>
      </c>
      <c r="J889" s="2">
        <v>44</v>
      </c>
      <c r="K889" s="2">
        <v>50</v>
      </c>
      <c r="L889" s="6" t="s">
        <v>48</v>
      </c>
    </row>
    <row r="890" spans="1:12" ht="16">
      <c r="A890" s="2">
        <v>889</v>
      </c>
      <c r="B890" s="2" t="s">
        <v>7</v>
      </c>
      <c r="C890" s="2">
        <v>0</v>
      </c>
      <c r="D890" s="2" t="s">
        <v>16</v>
      </c>
      <c r="E890" s="2" t="s">
        <v>36</v>
      </c>
      <c r="F890" s="2" t="s">
        <v>37</v>
      </c>
      <c r="G890" s="2">
        <v>66</v>
      </c>
      <c r="H890" s="2">
        <v>1.84</v>
      </c>
      <c r="I890" s="2">
        <v>6.62</v>
      </c>
      <c r="J890" s="2">
        <v>51</v>
      </c>
      <c r="K890" s="2">
        <v>63</v>
      </c>
      <c r="L890" s="6" t="s">
        <v>49</v>
      </c>
    </row>
    <row r="891" spans="1:12" ht="16">
      <c r="A891" s="2">
        <v>890</v>
      </c>
      <c r="B891" s="2" t="s">
        <v>7</v>
      </c>
      <c r="C891" s="2">
        <v>0</v>
      </c>
      <c r="D891" s="2" t="s">
        <v>11</v>
      </c>
      <c r="E891" s="2" t="s">
        <v>9</v>
      </c>
      <c r="F891" s="2" t="s">
        <v>13</v>
      </c>
      <c r="G891" s="2">
        <v>40</v>
      </c>
      <c r="H891" s="2">
        <v>1.39</v>
      </c>
      <c r="I891" s="2">
        <v>9.84</v>
      </c>
      <c r="J891" s="2">
        <v>53</v>
      </c>
      <c r="K891" s="2">
        <v>26</v>
      </c>
      <c r="L891" s="6" t="s">
        <v>51</v>
      </c>
    </row>
    <row r="892" spans="1:12" ht="16">
      <c r="A892" s="2">
        <v>891</v>
      </c>
      <c r="B892" s="2" t="s">
        <v>18</v>
      </c>
      <c r="C892" s="2">
        <v>1</v>
      </c>
      <c r="D892" s="2" t="s">
        <v>16</v>
      </c>
      <c r="E892" s="2" t="s">
        <v>17</v>
      </c>
      <c r="F892" s="2" t="s">
        <v>13</v>
      </c>
      <c r="G892" s="2">
        <v>55</v>
      </c>
      <c r="H892" s="2">
        <v>0.71</v>
      </c>
      <c r="I892" s="2">
        <v>6.74</v>
      </c>
      <c r="J892" s="2">
        <v>54</v>
      </c>
      <c r="K892" s="2">
        <v>60</v>
      </c>
      <c r="L892" s="6" t="s">
        <v>48</v>
      </c>
    </row>
    <row r="893" spans="1:12" ht="16">
      <c r="A893" s="2">
        <v>892</v>
      </c>
      <c r="B893" s="2" t="s">
        <v>18</v>
      </c>
      <c r="C893" s="2">
        <v>1</v>
      </c>
      <c r="D893" s="2" t="s">
        <v>11</v>
      </c>
      <c r="E893" s="2" t="s">
        <v>38</v>
      </c>
      <c r="F893" s="2" t="s">
        <v>13</v>
      </c>
      <c r="G893" s="2">
        <v>42</v>
      </c>
      <c r="H893" s="2">
        <v>1.05</v>
      </c>
      <c r="I893" s="2">
        <v>6.96</v>
      </c>
      <c r="J893" s="2">
        <v>47</v>
      </c>
      <c r="K893" s="2">
        <v>61</v>
      </c>
      <c r="L893" s="6" t="s">
        <v>49</v>
      </c>
    </row>
    <row r="894" spans="1:12" ht="16">
      <c r="A894" s="2">
        <v>893</v>
      </c>
      <c r="B894" s="2" t="s">
        <v>18</v>
      </c>
      <c r="C894" s="2">
        <v>1</v>
      </c>
      <c r="D894" s="2" t="s">
        <v>16</v>
      </c>
      <c r="E894" s="2" t="s">
        <v>32</v>
      </c>
      <c r="F894" s="2" t="s">
        <v>25</v>
      </c>
      <c r="G894" s="2">
        <v>39</v>
      </c>
      <c r="H894" s="2">
        <v>0.79</v>
      </c>
      <c r="I894" s="2">
        <v>6.51</v>
      </c>
      <c r="J894" s="2">
        <v>52</v>
      </c>
      <c r="K894" s="2">
        <v>66</v>
      </c>
      <c r="L894" s="6" t="s">
        <v>49</v>
      </c>
    </row>
    <row r="895" spans="1:12" ht="16">
      <c r="A895" s="2">
        <v>894</v>
      </c>
      <c r="B895" s="2" t="s">
        <v>7</v>
      </c>
      <c r="C895" s="2">
        <v>0</v>
      </c>
      <c r="D895" s="2" t="s">
        <v>11</v>
      </c>
      <c r="E895" s="2" t="s">
        <v>24</v>
      </c>
      <c r="F895" s="2" t="s">
        <v>25</v>
      </c>
      <c r="G895" s="2">
        <v>45</v>
      </c>
      <c r="H895" s="2">
        <v>1.22</v>
      </c>
      <c r="I895" s="2">
        <v>10.29</v>
      </c>
      <c r="J895" s="2">
        <v>60</v>
      </c>
      <c r="K895" s="2">
        <v>57</v>
      </c>
      <c r="L895" s="6" t="s">
        <v>49</v>
      </c>
    </row>
    <row r="896" spans="1:12" ht="16">
      <c r="A896" s="2">
        <v>895</v>
      </c>
      <c r="B896" s="2" t="s">
        <v>7</v>
      </c>
      <c r="C896" s="2">
        <v>0</v>
      </c>
      <c r="D896" s="2" t="s">
        <v>11</v>
      </c>
      <c r="E896" s="2" t="s">
        <v>12</v>
      </c>
      <c r="F896" s="2" t="s">
        <v>13</v>
      </c>
      <c r="G896" s="2">
        <v>51</v>
      </c>
      <c r="H896" s="2">
        <v>1.02</v>
      </c>
      <c r="I896" s="2">
        <v>12.74</v>
      </c>
      <c r="J896" s="2">
        <v>67</v>
      </c>
      <c r="K896" s="2">
        <v>58</v>
      </c>
      <c r="L896" s="6" t="s">
        <v>48</v>
      </c>
    </row>
    <row r="897" spans="1:12" ht="16">
      <c r="A897" s="2">
        <v>896</v>
      </c>
      <c r="B897" s="2" t="s">
        <v>18</v>
      </c>
      <c r="C897" s="2">
        <v>1</v>
      </c>
      <c r="D897" s="2" t="s">
        <v>28</v>
      </c>
      <c r="E897" s="2" t="s">
        <v>27</v>
      </c>
      <c r="F897" s="2" t="s">
        <v>13</v>
      </c>
      <c r="G897" s="2">
        <v>53</v>
      </c>
      <c r="H897" s="2">
        <v>0.78</v>
      </c>
      <c r="I897" s="2">
        <v>7.84</v>
      </c>
      <c r="J897" s="2">
        <v>35</v>
      </c>
      <c r="K897" s="2">
        <v>75</v>
      </c>
      <c r="L897" s="6" t="s">
        <v>49</v>
      </c>
    </row>
    <row r="898" spans="1:12" ht="16">
      <c r="A898" s="2">
        <v>897</v>
      </c>
      <c r="B898" s="2" t="s">
        <v>18</v>
      </c>
      <c r="C898" s="2">
        <v>1</v>
      </c>
      <c r="D898" s="2" t="s">
        <v>26</v>
      </c>
      <c r="E898" s="2" t="s">
        <v>27</v>
      </c>
      <c r="F898" s="2" t="s">
        <v>13</v>
      </c>
      <c r="G898" s="2">
        <v>46</v>
      </c>
      <c r="H898" s="2">
        <v>1.22</v>
      </c>
      <c r="I898" s="2">
        <v>12.65</v>
      </c>
      <c r="J898" s="2">
        <v>34</v>
      </c>
      <c r="K898" s="2">
        <v>70</v>
      </c>
      <c r="L898" s="6" t="s">
        <v>51</v>
      </c>
    </row>
    <row r="899" spans="1:12" ht="16">
      <c r="A899" s="2">
        <v>898</v>
      </c>
      <c r="B899" s="2" t="s">
        <v>7</v>
      </c>
      <c r="C899" s="2">
        <v>0</v>
      </c>
      <c r="D899" s="2" t="s">
        <v>8</v>
      </c>
      <c r="E899" s="2" t="s">
        <v>9</v>
      </c>
      <c r="F899" s="2" t="s">
        <v>10</v>
      </c>
      <c r="G899" s="2">
        <v>57</v>
      </c>
      <c r="H899" s="2">
        <v>1.46</v>
      </c>
      <c r="I899" s="2">
        <v>6.47</v>
      </c>
      <c r="J899" s="2">
        <v>50</v>
      </c>
      <c r="K899" s="2">
        <v>45</v>
      </c>
      <c r="L899" s="6" t="s">
        <v>51</v>
      </c>
    </row>
    <row r="900" spans="1:12" ht="16">
      <c r="A900" s="2">
        <v>899</v>
      </c>
      <c r="B900" s="2" t="s">
        <v>18</v>
      </c>
      <c r="C900" s="2">
        <v>1</v>
      </c>
      <c r="D900" s="2" t="s">
        <v>16</v>
      </c>
      <c r="E900" s="2" t="s">
        <v>24</v>
      </c>
      <c r="F900" s="2" t="s">
        <v>22</v>
      </c>
      <c r="G900" s="2">
        <v>43</v>
      </c>
      <c r="H900" s="2">
        <v>-0.05</v>
      </c>
      <c r="I900" s="2">
        <v>9.86</v>
      </c>
      <c r="J900" s="2">
        <v>51</v>
      </c>
      <c r="K900" s="2">
        <v>49</v>
      </c>
      <c r="L900" s="6" t="s">
        <v>49</v>
      </c>
    </row>
    <row r="901" spans="1:12" ht="16">
      <c r="A901" s="2">
        <v>900</v>
      </c>
      <c r="B901" s="2" t="s">
        <v>18</v>
      </c>
      <c r="C901" s="2">
        <v>1</v>
      </c>
      <c r="D901" s="2" t="s">
        <v>11</v>
      </c>
      <c r="E901" s="2" t="s">
        <v>12</v>
      </c>
      <c r="F901" s="2" t="s">
        <v>13</v>
      </c>
      <c r="G901" s="2">
        <v>51</v>
      </c>
      <c r="H901" s="2">
        <v>0.78</v>
      </c>
      <c r="I901" s="2">
        <v>8.52</v>
      </c>
      <c r="J901" s="2">
        <v>48</v>
      </c>
      <c r="K901" s="2">
        <v>71</v>
      </c>
      <c r="L901" s="6" t="s">
        <v>48</v>
      </c>
    </row>
    <row r="902" spans="1:12" ht="16">
      <c r="A902" s="2">
        <v>901</v>
      </c>
      <c r="B902" s="2" t="s">
        <v>18</v>
      </c>
      <c r="C902" s="2">
        <v>1</v>
      </c>
      <c r="D902" s="2" t="s">
        <v>16</v>
      </c>
      <c r="E902" s="2" t="s">
        <v>19</v>
      </c>
      <c r="F902" s="2" t="s">
        <v>13</v>
      </c>
      <c r="G902" s="2">
        <v>32</v>
      </c>
      <c r="H902" s="2">
        <v>0.51</v>
      </c>
      <c r="I902" s="2">
        <v>6.96</v>
      </c>
      <c r="J902" s="2">
        <v>74</v>
      </c>
      <c r="K902" s="2">
        <v>61</v>
      </c>
      <c r="L902" s="6" t="s">
        <v>48</v>
      </c>
    </row>
    <row r="903" spans="1:12" ht="16">
      <c r="A903" s="2">
        <v>902</v>
      </c>
      <c r="B903" s="2" t="s">
        <v>18</v>
      </c>
      <c r="C903" s="2">
        <v>1</v>
      </c>
      <c r="D903" s="2" t="s">
        <v>16</v>
      </c>
      <c r="E903" s="2" t="s">
        <v>24</v>
      </c>
      <c r="F903" s="2" t="s">
        <v>20</v>
      </c>
      <c r="G903" s="2">
        <v>65</v>
      </c>
      <c r="H903" s="2">
        <v>0.51</v>
      </c>
      <c r="I903" s="2">
        <v>10.38</v>
      </c>
      <c r="J903" s="2">
        <v>50</v>
      </c>
      <c r="K903" s="2">
        <v>67</v>
      </c>
      <c r="L903" s="6" t="s">
        <v>51</v>
      </c>
    </row>
    <row r="904" spans="1:12" ht="16">
      <c r="A904" s="2">
        <v>903</v>
      </c>
      <c r="B904" s="2" t="s">
        <v>7</v>
      </c>
      <c r="C904" s="2">
        <v>0</v>
      </c>
      <c r="D904" s="2" t="s">
        <v>26</v>
      </c>
      <c r="E904" s="2" t="s">
        <v>9</v>
      </c>
      <c r="F904" s="2" t="s">
        <v>10</v>
      </c>
      <c r="G904" s="2">
        <v>47</v>
      </c>
      <c r="H904" s="2">
        <v>1.2</v>
      </c>
      <c r="I904" s="2">
        <v>2.38</v>
      </c>
      <c r="J904" s="2">
        <v>54</v>
      </c>
      <c r="K904" s="2">
        <v>58</v>
      </c>
      <c r="L904" s="6" t="s">
        <v>48</v>
      </c>
    </row>
    <row r="905" spans="1:12" ht="16">
      <c r="A905" s="2">
        <v>904</v>
      </c>
      <c r="B905" s="2" t="s">
        <v>7</v>
      </c>
      <c r="C905" s="2">
        <v>0</v>
      </c>
      <c r="D905" s="2" t="s">
        <v>28</v>
      </c>
      <c r="E905" s="2" t="s">
        <v>19</v>
      </c>
      <c r="F905" s="2" t="s">
        <v>29</v>
      </c>
      <c r="G905" s="2">
        <v>44</v>
      </c>
      <c r="H905" s="2">
        <v>0.61</v>
      </c>
      <c r="I905" s="2">
        <v>11.16</v>
      </c>
      <c r="J905" s="2">
        <v>69</v>
      </c>
      <c r="K905" s="2">
        <v>39</v>
      </c>
      <c r="L905" s="6" t="s">
        <v>48</v>
      </c>
    </row>
    <row r="906" spans="1:12" ht="16">
      <c r="A906" s="2">
        <v>905</v>
      </c>
      <c r="B906" s="2" t="s">
        <v>7</v>
      </c>
      <c r="C906" s="2">
        <v>0</v>
      </c>
      <c r="D906" s="2" t="s">
        <v>8</v>
      </c>
      <c r="E906" s="2" t="s">
        <v>9</v>
      </c>
      <c r="F906" s="2" t="s">
        <v>10</v>
      </c>
      <c r="G906" s="2">
        <v>57</v>
      </c>
      <c r="H906" s="2">
        <v>1.88</v>
      </c>
      <c r="I906" s="2">
        <v>5.7</v>
      </c>
      <c r="J906" s="2">
        <v>56</v>
      </c>
      <c r="K906" s="2">
        <v>72</v>
      </c>
      <c r="L906" s="6" t="s">
        <v>49</v>
      </c>
    </row>
    <row r="907" spans="1:12" ht="16">
      <c r="A907" s="2">
        <v>906</v>
      </c>
      <c r="B907" s="2" t="s">
        <v>7</v>
      </c>
      <c r="C907" s="2">
        <v>0</v>
      </c>
      <c r="D907" s="2" t="s">
        <v>14</v>
      </c>
      <c r="E907" s="2" t="s">
        <v>34</v>
      </c>
      <c r="F907" s="2" t="s">
        <v>13</v>
      </c>
      <c r="G907" s="2">
        <v>36</v>
      </c>
      <c r="H907" s="2">
        <v>1.77</v>
      </c>
      <c r="I907" s="2">
        <v>10.41</v>
      </c>
      <c r="J907" s="2">
        <v>46</v>
      </c>
      <c r="K907" s="2">
        <v>68</v>
      </c>
      <c r="L907" s="6" t="s">
        <v>49</v>
      </c>
    </row>
    <row r="908" spans="1:12" ht="16">
      <c r="A908" s="2">
        <v>907</v>
      </c>
      <c r="B908" s="2" t="s">
        <v>18</v>
      </c>
      <c r="C908" s="2">
        <v>1</v>
      </c>
      <c r="D908" s="2" t="s">
        <v>8</v>
      </c>
      <c r="E908" s="2" t="s">
        <v>9</v>
      </c>
      <c r="F908" s="2" t="s">
        <v>10</v>
      </c>
      <c r="G908" s="2">
        <v>57</v>
      </c>
      <c r="H908" s="2">
        <v>0.82</v>
      </c>
      <c r="I908" s="2">
        <v>6.04</v>
      </c>
      <c r="J908" s="2">
        <v>51</v>
      </c>
      <c r="K908" s="2">
        <v>59</v>
      </c>
      <c r="L908" s="6" t="s">
        <v>49</v>
      </c>
    </row>
    <row r="909" spans="1:12" ht="16">
      <c r="A909" s="2">
        <v>908</v>
      </c>
      <c r="B909" s="2" t="s">
        <v>18</v>
      </c>
      <c r="C909" s="2">
        <v>1</v>
      </c>
      <c r="D909" s="2" t="s">
        <v>16</v>
      </c>
      <c r="E909" s="2" t="s">
        <v>24</v>
      </c>
      <c r="F909" s="2" t="s">
        <v>22</v>
      </c>
      <c r="G909" s="2">
        <v>43</v>
      </c>
      <c r="H909" s="2">
        <v>0.79</v>
      </c>
      <c r="I909" s="2">
        <v>10.42</v>
      </c>
      <c r="J909" s="2">
        <v>50</v>
      </c>
      <c r="K909" s="2">
        <v>55</v>
      </c>
      <c r="L909" s="6" t="s">
        <v>51</v>
      </c>
    </row>
    <row r="910" spans="1:12" ht="16">
      <c r="A910" s="2">
        <v>909</v>
      </c>
      <c r="B910" s="2" t="s">
        <v>7</v>
      </c>
      <c r="C910" s="2">
        <v>0</v>
      </c>
      <c r="D910" s="2" t="s">
        <v>8</v>
      </c>
      <c r="E910" s="2" t="s">
        <v>9</v>
      </c>
      <c r="F910" s="2" t="s">
        <v>10</v>
      </c>
      <c r="G910" s="2">
        <v>57</v>
      </c>
      <c r="H910" s="2">
        <v>1.37</v>
      </c>
      <c r="I910" s="2">
        <v>7.91</v>
      </c>
      <c r="J910" s="2">
        <v>42</v>
      </c>
      <c r="K910" s="2">
        <v>56</v>
      </c>
      <c r="L910" s="6" t="s">
        <v>49</v>
      </c>
    </row>
    <row r="911" spans="1:12" ht="16">
      <c r="A911" s="2">
        <v>910</v>
      </c>
      <c r="B911" s="2" t="s">
        <v>18</v>
      </c>
      <c r="C911" s="2">
        <v>1</v>
      </c>
      <c r="D911" s="2" t="s">
        <v>11</v>
      </c>
      <c r="E911" s="2" t="s">
        <v>38</v>
      </c>
      <c r="F911" s="2" t="s">
        <v>13</v>
      </c>
      <c r="G911" s="2">
        <v>42</v>
      </c>
      <c r="H911" s="2">
        <v>0.52</v>
      </c>
      <c r="I911" s="2">
        <v>8.9</v>
      </c>
      <c r="J911" s="2">
        <v>61</v>
      </c>
      <c r="K911" s="2">
        <v>67</v>
      </c>
      <c r="L911" s="6" t="s">
        <v>51</v>
      </c>
    </row>
    <row r="912" spans="1:12" ht="16">
      <c r="A912" s="2">
        <v>911</v>
      </c>
      <c r="B912" s="2" t="s">
        <v>7</v>
      </c>
      <c r="C912" s="2">
        <v>0</v>
      </c>
      <c r="D912" s="2" t="s">
        <v>26</v>
      </c>
      <c r="E912" s="2" t="s">
        <v>9</v>
      </c>
      <c r="F912" s="2" t="s">
        <v>10</v>
      </c>
      <c r="G912" s="2">
        <v>47</v>
      </c>
      <c r="H912" s="2">
        <v>1.26</v>
      </c>
      <c r="I912" s="2">
        <v>5.89</v>
      </c>
      <c r="J912" s="2">
        <v>54</v>
      </c>
      <c r="K912" s="2">
        <v>56</v>
      </c>
      <c r="L912" s="6" t="s">
        <v>48</v>
      </c>
    </row>
    <row r="913" spans="1:12" ht="16">
      <c r="A913" s="2">
        <v>912</v>
      </c>
      <c r="B913" s="2" t="s">
        <v>7</v>
      </c>
      <c r="C913" s="2">
        <v>0</v>
      </c>
      <c r="D913" s="2" t="s">
        <v>16</v>
      </c>
      <c r="E913" s="2" t="s">
        <v>23</v>
      </c>
      <c r="F913" s="2" t="s">
        <v>13</v>
      </c>
      <c r="G913" s="2">
        <v>58</v>
      </c>
      <c r="H913" s="2">
        <v>1.22</v>
      </c>
      <c r="I913" s="2">
        <v>7.97</v>
      </c>
      <c r="J913" s="2">
        <v>57</v>
      </c>
      <c r="K913" s="2">
        <v>100</v>
      </c>
      <c r="L913" s="6" t="s">
        <v>49</v>
      </c>
    </row>
    <row r="914" spans="1:12" ht="16">
      <c r="A914" s="2">
        <v>913</v>
      </c>
      <c r="B914" s="2" t="s">
        <v>7</v>
      </c>
      <c r="C914" s="2">
        <v>0</v>
      </c>
      <c r="D914" s="2" t="s">
        <v>16</v>
      </c>
      <c r="E914" s="2" t="s">
        <v>32</v>
      </c>
      <c r="F914" s="2" t="s">
        <v>10</v>
      </c>
      <c r="G914" s="2">
        <v>69</v>
      </c>
      <c r="H914" s="2">
        <v>1.03</v>
      </c>
      <c r="I914" s="2">
        <v>8.48</v>
      </c>
      <c r="J914" s="2">
        <v>56</v>
      </c>
      <c r="K914" s="2">
        <v>51</v>
      </c>
      <c r="L914" s="6" t="s">
        <v>48</v>
      </c>
    </row>
    <row r="915" spans="1:12" ht="16">
      <c r="A915" s="2">
        <v>914</v>
      </c>
      <c r="B915" s="2" t="s">
        <v>7</v>
      </c>
      <c r="C915" s="2">
        <v>0</v>
      </c>
      <c r="D915" s="2" t="s">
        <v>28</v>
      </c>
      <c r="E915" s="2" t="s">
        <v>38</v>
      </c>
      <c r="F915" s="2" t="s">
        <v>13</v>
      </c>
      <c r="G915" s="2">
        <v>34</v>
      </c>
      <c r="H915" s="2">
        <v>1.67</v>
      </c>
      <c r="I915" s="2">
        <v>6.27</v>
      </c>
      <c r="J915" s="2">
        <v>45</v>
      </c>
      <c r="K915" s="2">
        <v>58</v>
      </c>
      <c r="L915" s="6" t="s">
        <v>49</v>
      </c>
    </row>
    <row r="916" spans="1:12" ht="16">
      <c r="A916" s="2">
        <v>915</v>
      </c>
      <c r="B916" s="2" t="s">
        <v>7</v>
      </c>
      <c r="C916" s="2">
        <v>0</v>
      </c>
      <c r="D916" s="2" t="s">
        <v>16</v>
      </c>
      <c r="E916" s="2" t="s">
        <v>9</v>
      </c>
      <c r="F916" s="2" t="s">
        <v>13</v>
      </c>
      <c r="G916" s="2">
        <v>48</v>
      </c>
      <c r="H916" s="2">
        <v>1.39</v>
      </c>
      <c r="I916" s="2">
        <v>6.77</v>
      </c>
      <c r="J916" s="2">
        <v>56</v>
      </c>
      <c r="K916" s="2">
        <v>39</v>
      </c>
      <c r="L916" s="6" t="s">
        <v>49</v>
      </c>
    </row>
    <row r="917" spans="1:12" ht="16">
      <c r="A917" s="2">
        <v>916</v>
      </c>
      <c r="B917" s="2" t="s">
        <v>7</v>
      </c>
      <c r="C917" s="2">
        <v>0</v>
      </c>
      <c r="D917" s="2" t="s">
        <v>8</v>
      </c>
      <c r="E917" s="2" t="s">
        <v>27</v>
      </c>
      <c r="F917" s="2" t="s">
        <v>13</v>
      </c>
      <c r="G917" s="2">
        <v>54</v>
      </c>
      <c r="H917" s="2">
        <v>1.74</v>
      </c>
      <c r="I917" s="2">
        <v>8.49</v>
      </c>
      <c r="J917" s="2">
        <v>54</v>
      </c>
      <c r="K917" s="2">
        <v>55</v>
      </c>
      <c r="L917" s="6" t="s">
        <v>48</v>
      </c>
    </row>
    <row r="918" spans="1:12" ht="16">
      <c r="A918" s="2">
        <v>917</v>
      </c>
      <c r="B918" s="2" t="s">
        <v>7</v>
      </c>
      <c r="C918" s="2">
        <v>0</v>
      </c>
      <c r="D918" s="2" t="s">
        <v>28</v>
      </c>
      <c r="E918" s="2" t="s">
        <v>27</v>
      </c>
      <c r="F918" s="2" t="s">
        <v>13</v>
      </c>
      <c r="G918" s="2">
        <v>53</v>
      </c>
      <c r="H918" s="2">
        <v>0.98</v>
      </c>
      <c r="I918" s="2">
        <v>9.56</v>
      </c>
      <c r="J918" s="2">
        <v>62</v>
      </c>
      <c r="K918" s="2">
        <v>62</v>
      </c>
      <c r="L918" s="6" t="s">
        <v>49</v>
      </c>
    </row>
    <row r="919" spans="1:12" ht="16">
      <c r="A919" s="2">
        <v>918</v>
      </c>
      <c r="B919" s="2" t="s">
        <v>7</v>
      </c>
      <c r="C919" s="2">
        <v>0</v>
      </c>
      <c r="D919" s="2" t="s">
        <v>30</v>
      </c>
      <c r="E919" s="2" t="s">
        <v>24</v>
      </c>
      <c r="F919" s="2" t="s">
        <v>13</v>
      </c>
      <c r="G919" s="2">
        <v>59</v>
      </c>
      <c r="H919" s="2">
        <v>1.22</v>
      </c>
      <c r="I919" s="2">
        <v>8.0500000000000007</v>
      </c>
      <c r="J919" s="2">
        <v>77</v>
      </c>
      <c r="K919" s="2">
        <v>51</v>
      </c>
      <c r="L919" s="6" t="s">
        <v>49</v>
      </c>
    </row>
    <row r="920" spans="1:12" ht="16">
      <c r="A920" s="2">
        <v>919</v>
      </c>
      <c r="B920" s="2" t="s">
        <v>18</v>
      </c>
      <c r="C920" s="2">
        <v>1</v>
      </c>
      <c r="D920" s="2" t="s">
        <v>8</v>
      </c>
      <c r="E920" s="2" t="s">
        <v>9</v>
      </c>
      <c r="F920" s="2" t="s">
        <v>10</v>
      </c>
      <c r="G920" s="2">
        <v>57</v>
      </c>
      <c r="H920" s="2">
        <v>0.48</v>
      </c>
      <c r="I920" s="2">
        <v>6.9</v>
      </c>
      <c r="J920" s="2">
        <v>50</v>
      </c>
      <c r="K920" s="2">
        <v>58</v>
      </c>
      <c r="L920" s="6" t="s">
        <v>49</v>
      </c>
    </row>
    <row r="921" spans="1:12" ht="16">
      <c r="A921" s="2">
        <v>920</v>
      </c>
      <c r="B921" s="2" t="s">
        <v>18</v>
      </c>
      <c r="C921" s="2">
        <v>1</v>
      </c>
      <c r="D921" s="2" t="s">
        <v>8</v>
      </c>
      <c r="E921" s="2" t="s">
        <v>9</v>
      </c>
      <c r="F921" s="2" t="s">
        <v>10</v>
      </c>
      <c r="G921" s="2">
        <v>57</v>
      </c>
      <c r="H921" s="2">
        <v>0.9</v>
      </c>
      <c r="I921" s="2">
        <v>8.07</v>
      </c>
      <c r="J921" s="2">
        <v>39</v>
      </c>
      <c r="K921" s="2">
        <v>51</v>
      </c>
      <c r="L921" s="6" t="s">
        <v>49</v>
      </c>
    </row>
    <row r="922" spans="1:12" ht="16">
      <c r="A922" s="2">
        <v>921</v>
      </c>
      <c r="B922" s="2" t="s">
        <v>18</v>
      </c>
      <c r="C922" s="2">
        <v>1</v>
      </c>
      <c r="D922" s="2" t="s">
        <v>11</v>
      </c>
      <c r="E922" s="2" t="s">
        <v>9</v>
      </c>
      <c r="F922" s="2" t="s">
        <v>13</v>
      </c>
      <c r="G922" s="2">
        <v>40</v>
      </c>
      <c r="H922" s="2">
        <v>0.69</v>
      </c>
      <c r="I922" s="2">
        <v>5.51</v>
      </c>
      <c r="J922" s="2">
        <v>50</v>
      </c>
      <c r="K922" s="2">
        <v>55</v>
      </c>
      <c r="L922" s="6" t="s">
        <v>48</v>
      </c>
    </row>
    <row r="923" spans="1:12" ht="16">
      <c r="A923" s="2">
        <v>922</v>
      </c>
      <c r="B923" s="2" t="s">
        <v>7</v>
      </c>
      <c r="C923" s="2">
        <v>0</v>
      </c>
      <c r="D923" s="2" t="s">
        <v>16</v>
      </c>
      <c r="E923" s="2" t="s">
        <v>12</v>
      </c>
      <c r="F923" s="2" t="s">
        <v>22</v>
      </c>
      <c r="G923" s="2">
        <v>50</v>
      </c>
      <c r="H923" s="2">
        <v>1.33</v>
      </c>
      <c r="I923" s="2">
        <v>8.4</v>
      </c>
      <c r="J923" s="2">
        <v>43</v>
      </c>
      <c r="K923" s="2">
        <v>50</v>
      </c>
      <c r="L923" s="6" t="s">
        <v>49</v>
      </c>
    </row>
    <row r="924" spans="1:12" ht="16">
      <c r="A924" s="2">
        <v>923</v>
      </c>
      <c r="B924" s="2" t="s">
        <v>18</v>
      </c>
      <c r="C924" s="2">
        <v>1</v>
      </c>
      <c r="D924" s="2" t="s">
        <v>11</v>
      </c>
      <c r="E924" s="2" t="s">
        <v>12</v>
      </c>
      <c r="F924" s="2" t="s">
        <v>13</v>
      </c>
      <c r="G924" s="2">
        <v>51</v>
      </c>
      <c r="H924" s="2">
        <v>0.8</v>
      </c>
      <c r="I924" s="2">
        <v>10.45</v>
      </c>
      <c r="J924" s="2">
        <v>41</v>
      </c>
      <c r="K924" s="2">
        <v>79</v>
      </c>
      <c r="L924" s="6" t="s">
        <v>48</v>
      </c>
    </row>
    <row r="925" spans="1:12" ht="16">
      <c r="A925" s="2">
        <v>924</v>
      </c>
      <c r="B925" s="2" t="s">
        <v>7</v>
      </c>
      <c r="C925" s="2">
        <v>0</v>
      </c>
      <c r="D925" s="2" t="s">
        <v>16</v>
      </c>
      <c r="E925" s="2" t="s">
        <v>36</v>
      </c>
      <c r="F925" s="2" t="s">
        <v>37</v>
      </c>
      <c r="G925" s="2">
        <v>66</v>
      </c>
      <c r="H925" s="2">
        <v>0.52</v>
      </c>
      <c r="I925" s="2">
        <v>7.27</v>
      </c>
      <c r="J925" s="2">
        <v>65</v>
      </c>
      <c r="K925" s="2">
        <v>47</v>
      </c>
      <c r="L925" s="6" t="s">
        <v>49</v>
      </c>
    </row>
    <row r="926" spans="1:12" ht="16">
      <c r="A926" s="2">
        <v>925</v>
      </c>
      <c r="B926" s="2" t="s">
        <v>7</v>
      </c>
      <c r="C926" s="2">
        <v>0</v>
      </c>
      <c r="D926" s="2" t="s">
        <v>26</v>
      </c>
      <c r="E926" s="2" t="s">
        <v>27</v>
      </c>
      <c r="F926" s="2" t="s">
        <v>13</v>
      </c>
      <c r="G926" s="2">
        <v>46</v>
      </c>
      <c r="H926" s="2">
        <v>1.92</v>
      </c>
      <c r="I926" s="2">
        <v>8.0500000000000007</v>
      </c>
      <c r="J926" s="2">
        <v>60</v>
      </c>
      <c r="K926" s="2">
        <v>61</v>
      </c>
      <c r="L926" s="6" t="s">
        <v>49</v>
      </c>
    </row>
    <row r="927" spans="1:12" ht="16">
      <c r="A927" s="2">
        <v>926</v>
      </c>
      <c r="B927" s="2" t="s">
        <v>18</v>
      </c>
      <c r="C927" s="2">
        <v>1</v>
      </c>
      <c r="D927" s="2" t="s">
        <v>8</v>
      </c>
      <c r="E927" s="2" t="s">
        <v>9</v>
      </c>
      <c r="F927" s="2" t="s">
        <v>10</v>
      </c>
      <c r="G927" s="2">
        <v>57</v>
      </c>
      <c r="H927" s="2">
        <v>0.57999999999999996</v>
      </c>
      <c r="I927" s="2">
        <v>7.69</v>
      </c>
      <c r="J927" s="2">
        <v>34</v>
      </c>
      <c r="K927" s="2">
        <v>46</v>
      </c>
      <c r="L927" s="6" t="s">
        <v>49</v>
      </c>
    </row>
    <row r="928" spans="1:12" ht="16">
      <c r="A928" s="2">
        <v>927</v>
      </c>
      <c r="B928" s="2" t="s">
        <v>18</v>
      </c>
      <c r="C928" s="2">
        <v>1</v>
      </c>
      <c r="D928" s="2" t="s">
        <v>26</v>
      </c>
      <c r="E928" s="2" t="s">
        <v>32</v>
      </c>
      <c r="F928" s="2" t="s">
        <v>10</v>
      </c>
      <c r="G928" s="2">
        <v>64</v>
      </c>
      <c r="H928" s="2">
        <v>0.05</v>
      </c>
      <c r="I928" s="2">
        <v>10.199999999999999</v>
      </c>
      <c r="J928" s="2">
        <v>53</v>
      </c>
      <c r="K928" s="2">
        <v>60</v>
      </c>
      <c r="L928" s="6" t="s">
        <v>48</v>
      </c>
    </row>
    <row r="929" spans="1:12" ht="16">
      <c r="A929" s="2">
        <v>928</v>
      </c>
      <c r="B929" s="2" t="s">
        <v>7</v>
      </c>
      <c r="C929" s="2">
        <v>0</v>
      </c>
      <c r="D929" s="2" t="s">
        <v>28</v>
      </c>
      <c r="E929" s="2" t="s">
        <v>19</v>
      </c>
      <c r="F929" s="2" t="s">
        <v>29</v>
      </c>
      <c r="G929" s="2">
        <v>44</v>
      </c>
      <c r="H929" s="2">
        <v>1.4</v>
      </c>
      <c r="I929" s="2">
        <v>5.32</v>
      </c>
      <c r="J929" s="2">
        <v>52</v>
      </c>
      <c r="K929" s="2">
        <v>54</v>
      </c>
      <c r="L929" s="6" t="s">
        <v>51</v>
      </c>
    </row>
    <row r="930" spans="1:12" ht="16">
      <c r="A930" s="2">
        <v>929</v>
      </c>
      <c r="B930" s="2" t="s">
        <v>18</v>
      </c>
      <c r="C930" s="2">
        <v>1</v>
      </c>
      <c r="D930" s="2" t="s">
        <v>11</v>
      </c>
      <c r="E930" s="2" t="s">
        <v>12</v>
      </c>
      <c r="F930" s="2" t="s">
        <v>13</v>
      </c>
      <c r="G930" s="2">
        <v>51</v>
      </c>
      <c r="H930" s="2">
        <v>0.43</v>
      </c>
      <c r="I930" s="2">
        <v>10.039999999999999</v>
      </c>
      <c r="J930" s="2">
        <v>37</v>
      </c>
      <c r="K930" s="2">
        <v>74</v>
      </c>
      <c r="L930" s="6" t="s">
        <v>48</v>
      </c>
    </row>
    <row r="931" spans="1:12" ht="16">
      <c r="A931" s="2">
        <v>930</v>
      </c>
      <c r="B931" s="2" t="s">
        <v>7</v>
      </c>
      <c r="C931" s="2">
        <v>0</v>
      </c>
      <c r="D931" s="2" t="s">
        <v>16</v>
      </c>
      <c r="E931" s="2" t="s">
        <v>24</v>
      </c>
      <c r="F931" s="2" t="s">
        <v>22</v>
      </c>
      <c r="G931" s="2">
        <v>43</v>
      </c>
      <c r="H931" s="2">
        <v>1.2</v>
      </c>
      <c r="I931" s="2">
        <v>5.98</v>
      </c>
      <c r="J931" s="2">
        <v>53</v>
      </c>
      <c r="K931" s="2">
        <v>62</v>
      </c>
      <c r="L931" s="6" t="s">
        <v>48</v>
      </c>
    </row>
    <row r="932" spans="1:12" ht="16">
      <c r="A932" s="2">
        <v>931</v>
      </c>
      <c r="B932" s="2" t="s">
        <v>7</v>
      </c>
      <c r="C932" s="2">
        <v>0</v>
      </c>
      <c r="D932" s="2" t="s">
        <v>11</v>
      </c>
      <c r="E932" s="2" t="s">
        <v>15</v>
      </c>
      <c r="F932" s="2" t="s">
        <v>13</v>
      </c>
      <c r="G932" s="2">
        <v>78</v>
      </c>
      <c r="H932" s="2">
        <v>1.65</v>
      </c>
      <c r="I932" s="2">
        <v>8.14</v>
      </c>
      <c r="J932" s="2">
        <v>50</v>
      </c>
      <c r="K932" s="2">
        <v>43</v>
      </c>
      <c r="L932" s="6" t="s">
        <v>48</v>
      </c>
    </row>
    <row r="933" spans="1:12" ht="16">
      <c r="A933" s="2">
        <v>932</v>
      </c>
      <c r="B933" s="2" t="s">
        <v>7</v>
      </c>
      <c r="C933" s="2">
        <v>0</v>
      </c>
      <c r="D933" s="2" t="s">
        <v>16</v>
      </c>
      <c r="E933" s="2" t="s">
        <v>12</v>
      </c>
      <c r="F933" s="2" t="s">
        <v>22</v>
      </c>
      <c r="G933" s="2">
        <v>50</v>
      </c>
      <c r="H933" s="2">
        <v>1.29</v>
      </c>
      <c r="I933" s="2">
        <v>7.39</v>
      </c>
      <c r="J933" s="2">
        <v>52</v>
      </c>
      <c r="K933" s="2">
        <v>54</v>
      </c>
      <c r="L933" s="6" t="s">
        <v>48</v>
      </c>
    </row>
    <row r="934" spans="1:12" ht="16">
      <c r="A934" s="2">
        <v>933</v>
      </c>
      <c r="B934" s="2" t="s">
        <v>18</v>
      </c>
      <c r="C934" s="2">
        <v>1</v>
      </c>
      <c r="D934" s="2" t="s">
        <v>11</v>
      </c>
      <c r="E934" s="2" t="s">
        <v>12</v>
      </c>
      <c r="F934" s="2" t="s">
        <v>13</v>
      </c>
      <c r="G934" s="2">
        <v>51</v>
      </c>
      <c r="H934" s="2">
        <v>1.06</v>
      </c>
      <c r="I934" s="2">
        <v>6.76</v>
      </c>
      <c r="J934" s="2">
        <v>43</v>
      </c>
      <c r="K934" s="2">
        <v>64</v>
      </c>
      <c r="L934" s="6" t="s">
        <v>48</v>
      </c>
    </row>
    <row r="935" spans="1:12" ht="16">
      <c r="A935" s="2">
        <v>934</v>
      </c>
      <c r="B935" s="2" t="s">
        <v>7</v>
      </c>
      <c r="C935" s="2">
        <v>0</v>
      </c>
      <c r="D935" s="2" t="s">
        <v>8</v>
      </c>
      <c r="E935" s="2" t="s">
        <v>9</v>
      </c>
      <c r="F935" s="2" t="s">
        <v>13</v>
      </c>
      <c r="G935" s="2">
        <v>60</v>
      </c>
      <c r="H935" s="2">
        <v>1.22</v>
      </c>
      <c r="I935" s="2">
        <v>7.22</v>
      </c>
      <c r="J935" s="2">
        <v>43</v>
      </c>
      <c r="K935" s="2">
        <v>57</v>
      </c>
      <c r="L935" s="6" t="s">
        <v>49</v>
      </c>
    </row>
    <row r="936" spans="1:12" ht="16">
      <c r="A936" s="2">
        <v>935</v>
      </c>
      <c r="B936" s="2" t="s">
        <v>18</v>
      </c>
      <c r="C936" s="2">
        <v>1</v>
      </c>
      <c r="D936" s="2" t="s">
        <v>16</v>
      </c>
      <c r="E936" s="2" t="s">
        <v>32</v>
      </c>
      <c r="F936" s="2" t="s">
        <v>22</v>
      </c>
      <c r="G936" s="2">
        <v>38</v>
      </c>
      <c r="H936" s="2">
        <v>0.4</v>
      </c>
      <c r="I936" s="2">
        <v>7.61</v>
      </c>
      <c r="J936" s="2">
        <v>60</v>
      </c>
      <c r="K936" s="2">
        <v>44</v>
      </c>
      <c r="L936" s="6" t="s">
        <v>51</v>
      </c>
    </row>
    <row r="937" spans="1:12" ht="16">
      <c r="A937" s="2">
        <v>936</v>
      </c>
      <c r="B937" s="2" t="s">
        <v>7</v>
      </c>
      <c r="C937" s="2">
        <v>0</v>
      </c>
      <c r="D937" s="2" t="s">
        <v>16</v>
      </c>
      <c r="E937" s="2" t="s">
        <v>12</v>
      </c>
      <c r="F937" s="2" t="s">
        <v>22</v>
      </c>
      <c r="G937" s="2">
        <v>50</v>
      </c>
      <c r="H937" s="2">
        <v>1.22</v>
      </c>
      <c r="I937" s="2">
        <v>9.3000000000000007</v>
      </c>
      <c r="J937" s="2">
        <v>61</v>
      </c>
      <c r="K937" s="2">
        <v>66</v>
      </c>
      <c r="L937" s="6" t="s">
        <v>48</v>
      </c>
    </row>
    <row r="938" spans="1:12" ht="16">
      <c r="A938" s="2">
        <v>937</v>
      </c>
      <c r="B938" s="2" t="s">
        <v>18</v>
      </c>
      <c r="C938" s="2">
        <v>1</v>
      </c>
      <c r="D938" s="2" t="s">
        <v>28</v>
      </c>
      <c r="E938" s="2" t="s">
        <v>27</v>
      </c>
      <c r="F938" s="2" t="s">
        <v>13</v>
      </c>
      <c r="G938" s="2">
        <v>53</v>
      </c>
      <c r="H938" s="2">
        <v>0.06</v>
      </c>
      <c r="I938" s="2">
        <v>10.91</v>
      </c>
      <c r="J938" s="2">
        <v>49</v>
      </c>
      <c r="K938" s="2">
        <v>66</v>
      </c>
      <c r="L938" s="6" t="s">
        <v>49</v>
      </c>
    </row>
    <row r="939" spans="1:12" ht="16">
      <c r="A939" s="2">
        <v>938</v>
      </c>
      <c r="B939" s="2" t="s">
        <v>7</v>
      </c>
      <c r="C939" s="2">
        <v>0</v>
      </c>
      <c r="D939" s="2" t="s">
        <v>16</v>
      </c>
      <c r="E939" s="2" t="s">
        <v>21</v>
      </c>
      <c r="F939" s="2" t="s">
        <v>13</v>
      </c>
      <c r="G939" s="2">
        <v>56</v>
      </c>
      <c r="H939" s="2">
        <v>2.31</v>
      </c>
      <c r="I939" s="2">
        <v>11.07</v>
      </c>
      <c r="J939" s="2">
        <v>55</v>
      </c>
      <c r="K939" s="2">
        <v>62</v>
      </c>
      <c r="L939" s="6" t="s">
        <v>49</v>
      </c>
    </row>
    <row r="940" spans="1:12" ht="16">
      <c r="A940" s="2">
        <v>939</v>
      </c>
      <c r="B940" s="2" t="s">
        <v>18</v>
      </c>
      <c r="C940" s="2">
        <v>1</v>
      </c>
      <c r="D940" s="2" t="s">
        <v>16</v>
      </c>
      <c r="E940" s="2" t="s">
        <v>24</v>
      </c>
      <c r="F940" s="2" t="s">
        <v>22</v>
      </c>
      <c r="G940" s="2">
        <v>43</v>
      </c>
      <c r="H940" s="2">
        <v>0.61</v>
      </c>
      <c r="I940" s="2">
        <v>7.88</v>
      </c>
      <c r="J940" s="2">
        <v>62</v>
      </c>
      <c r="K940" s="2">
        <v>48</v>
      </c>
      <c r="L940" s="6" t="s">
        <v>49</v>
      </c>
    </row>
    <row r="941" spans="1:12" ht="16">
      <c r="A941" s="2">
        <v>940</v>
      </c>
      <c r="B941" s="2" t="s">
        <v>18</v>
      </c>
      <c r="C941" s="2">
        <v>1</v>
      </c>
      <c r="D941" s="2" t="s">
        <v>16</v>
      </c>
      <c r="E941" s="2" t="s">
        <v>32</v>
      </c>
      <c r="F941" s="2" t="s">
        <v>13</v>
      </c>
      <c r="G941" s="2">
        <v>49</v>
      </c>
      <c r="H941" s="2">
        <v>0.37</v>
      </c>
      <c r="I941" s="2">
        <v>6.64</v>
      </c>
      <c r="J941" s="2">
        <v>49</v>
      </c>
      <c r="K941" s="2">
        <v>52</v>
      </c>
      <c r="L941" s="6" t="s">
        <v>48</v>
      </c>
    </row>
    <row r="942" spans="1:12" ht="16">
      <c r="A942" s="2">
        <v>941</v>
      </c>
      <c r="B942" s="2" t="s">
        <v>7</v>
      </c>
      <c r="C942" s="2">
        <v>0</v>
      </c>
      <c r="D942" s="2" t="s">
        <v>16</v>
      </c>
      <c r="E942" s="2" t="s">
        <v>24</v>
      </c>
      <c r="F942" s="2" t="s">
        <v>22</v>
      </c>
      <c r="G942" s="2">
        <v>43</v>
      </c>
      <c r="H942" s="2">
        <v>1.2</v>
      </c>
      <c r="I942" s="2">
        <v>6.05</v>
      </c>
      <c r="J942" s="2">
        <v>64</v>
      </c>
      <c r="K942" s="2">
        <v>60</v>
      </c>
      <c r="L942" s="6" t="s">
        <v>49</v>
      </c>
    </row>
    <row r="943" spans="1:12" ht="16">
      <c r="A943" s="2">
        <v>942</v>
      </c>
      <c r="B943" s="2" t="s">
        <v>18</v>
      </c>
      <c r="C943" s="2">
        <v>1</v>
      </c>
      <c r="D943" s="2" t="s">
        <v>26</v>
      </c>
      <c r="E943" s="2" t="s">
        <v>27</v>
      </c>
      <c r="F943" s="2" t="s">
        <v>13</v>
      </c>
      <c r="G943" s="2">
        <v>46</v>
      </c>
      <c r="H943" s="2">
        <v>1.07</v>
      </c>
      <c r="I943" s="2">
        <v>9.0500000000000007</v>
      </c>
      <c r="J943" s="2">
        <v>47</v>
      </c>
      <c r="K943" s="2">
        <v>54</v>
      </c>
      <c r="L943" s="6" t="s">
        <v>51</v>
      </c>
    </row>
    <row r="944" spans="1:12" ht="16">
      <c r="A944" s="2">
        <v>943</v>
      </c>
      <c r="B944" s="2" t="s">
        <v>18</v>
      </c>
      <c r="C944" s="2">
        <v>1</v>
      </c>
      <c r="D944" s="2" t="s">
        <v>16</v>
      </c>
      <c r="E944" s="2" t="s">
        <v>32</v>
      </c>
      <c r="F944" s="2" t="s">
        <v>22</v>
      </c>
      <c r="G944" s="2">
        <v>38</v>
      </c>
      <c r="H944" s="2">
        <v>1.2</v>
      </c>
      <c r="I944" s="2">
        <v>11.6</v>
      </c>
      <c r="J944" s="2">
        <v>47</v>
      </c>
      <c r="K944" s="2">
        <v>72</v>
      </c>
      <c r="L944" s="6" t="s">
        <v>51</v>
      </c>
    </row>
    <row r="945" spans="1:12" ht="16">
      <c r="A945" s="2">
        <v>944</v>
      </c>
      <c r="B945" s="2" t="s">
        <v>18</v>
      </c>
      <c r="C945" s="2">
        <v>1</v>
      </c>
      <c r="D945" s="2" t="s">
        <v>26</v>
      </c>
      <c r="E945" s="2" t="s">
        <v>9</v>
      </c>
      <c r="F945" s="2" t="s">
        <v>10</v>
      </c>
      <c r="G945" s="2">
        <v>47</v>
      </c>
      <c r="H945" s="2">
        <v>0.57999999999999996</v>
      </c>
      <c r="I945" s="2">
        <v>10.25</v>
      </c>
      <c r="J945" s="2">
        <v>47</v>
      </c>
      <c r="K945" s="2">
        <v>69</v>
      </c>
      <c r="L945" s="6" t="s">
        <v>49</v>
      </c>
    </row>
    <row r="946" spans="1:12" ht="16">
      <c r="A946" s="2">
        <v>945</v>
      </c>
      <c r="B946" s="2" t="s">
        <v>7</v>
      </c>
      <c r="C946" s="2">
        <v>0</v>
      </c>
      <c r="D946" s="2" t="s">
        <v>8</v>
      </c>
      <c r="E946" s="2" t="s">
        <v>39</v>
      </c>
      <c r="F946" s="2" t="s">
        <v>13</v>
      </c>
      <c r="G946" s="2">
        <v>62</v>
      </c>
      <c r="H946" s="2">
        <v>1.27</v>
      </c>
      <c r="I946" s="2">
        <v>5.38</v>
      </c>
      <c r="J946" s="2">
        <v>48</v>
      </c>
      <c r="K946" s="2">
        <v>55</v>
      </c>
      <c r="L946" s="6" t="s">
        <v>48</v>
      </c>
    </row>
    <row r="947" spans="1:12" ht="16">
      <c r="A947" s="2">
        <v>946</v>
      </c>
      <c r="B947" s="2" t="s">
        <v>18</v>
      </c>
      <c r="C947" s="2">
        <v>1</v>
      </c>
      <c r="D947" s="2" t="s">
        <v>28</v>
      </c>
      <c r="E947" s="2" t="s">
        <v>19</v>
      </c>
      <c r="F947" s="2" t="s">
        <v>29</v>
      </c>
      <c r="G947" s="2">
        <v>44</v>
      </c>
      <c r="H947" s="2">
        <v>1.06</v>
      </c>
      <c r="I947" s="2">
        <v>10.47</v>
      </c>
      <c r="J947" s="2">
        <v>46</v>
      </c>
      <c r="K947" s="2">
        <v>59</v>
      </c>
      <c r="L947" s="6" t="s">
        <v>48</v>
      </c>
    </row>
    <row r="948" spans="1:12" ht="16">
      <c r="A948" s="2">
        <v>947</v>
      </c>
      <c r="B948" s="2" t="s">
        <v>7</v>
      </c>
      <c r="C948" s="2">
        <v>0</v>
      </c>
      <c r="D948" s="2" t="s">
        <v>28</v>
      </c>
      <c r="E948" s="2" t="s">
        <v>27</v>
      </c>
      <c r="F948" s="2" t="s">
        <v>13</v>
      </c>
      <c r="G948" s="2">
        <v>53</v>
      </c>
      <c r="H948" s="2">
        <v>1.58</v>
      </c>
      <c r="I948" s="2">
        <v>7.57</v>
      </c>
      <c r="J948" s="2">
        <v>67</v>
      </c>
      <c r="K948" s="2">
        <v>71</v>
      </c>
      <c r="L948" s="6" t="s">
        <v>51</v>
      </c>
    </row>
    <row r="949" spans="1:12" ht="16">
      <c r="A949" s="2">
        <v>948</v>
      </c>
      <c r="B949" s="2" t="s">
        <v>7</v>
      </c>
      <c r="C949" s="2">
        <v>0</v>
      </c>
      <c r="D949" s="2" t="s">
        <v>16</v>
      </c>
      <c r="E949" s="2" t="s">
        <v>24</v>
      </c>
      <c r="F949" s="2" t="s">
        <v>20</v>
      </c>
      <c r="G949" s="2">
        <v>65</v>
      </c>
      <c r="H949" s="2">
        <v>0.38</v>
      </c>
      <c r="I949" s="2">
        <v>8.17</v>
      </c>
      <c r="J949" s="2">
        <v>59</v>
      </c>
      <c r="K949" s="2">
        <v>59</v>
      </c>
      <c r="L949" s="6" t="s">
        <v>48</v>
      </c>
    </row>
    <row r="950" spans="1:12" ht="16">
      <c r="A950" s="2">
        <v>949</v>
      </c>
      <c r="B950" s="2" t="s">
        <v>18</v>
      </c>
      <c r="C950" s="2">
        <v>1</v>
      </c>
      <c r="D950" s="2" t="s">
        <v>26</v>
      </c>
      <c r="E950" s="2" t="s">
        <v>9</v>
      </c>
      <c r="F950" s="2" t="s">
        <v>10</v>
      </c>
      <c r="G950" s="2">
        <v>47</v>
      </c>
      <c r="H950" s="2">
        <v>0.24</v>
      </c>
      <c r="I950" s="2">
        <v>9.27</v>
      </c>
      <c r="J950" s="2">
        <v>51</v>
      </c>
      <c r="K950" s="2">
        <v>59</v>
      </c>
      <c r="L950" s="6" t="s">
        <v>48</v>
      </c>
    </row>
    <row r="951" spans="1:12" ht="16">
      <c r="A951" s="2">
        <v>950</v>
      </c>
      <c r="B951" s="2" t="s">
        <v>7</v>
      </c>
      <c r="C951" s="2">
        <v>0</v>
      </c>
      <c r="D951" s="2" t="s">
        <v>16</v>
      </c>
      <c r="E951" s="2" t="s">
        <v>12</v>
      </c>
      <c r="F951" s="2" t="s">
        <v>22</v>
      </c>
      <c r="G951" s="2">
        <v>50</v>
      </c>
      <c r="H951" s="2">
        <v>0.8</v>
      </c>
      <c r="I951" s="2">
        <v>8.8000000000000007</v>
      </c>
      <c r="J951" s="2">
        <v>56</v>
      </c>
      <c r="K951" s="2">
        <v>59</v>
      </c>
      <c r="L951" s="6" t="s">
        <v>49</v>
      </c>
    </row>
    <row r="952" spans="1:12" ht="16">
      <c r="A952" s="2">
        <v>951</v>
      </c>
      <c r="B952" s="2" t="s">
        <v>18</v>
      </c>
      <c r="C952" s="2">
        <v>1</v>
      </c>
      <c r="D952" s="2" t="s">
        <v>26</v>
      </c>
      <c r="E952" s="2" t="s">
        <v>27</v>
      </c>
      <c r="F952" s="2" t="s">
        <v>13</v>
      </c>
      <c r="G952" s="2">
        <v>46</v>
      </c>
      <c r="H952" s="2">
        <v>0.76</v>
      </c>
      <c r="I952" s="2">
        <v>7.55</v>
      </c>
      <c r="J952" s="2">
        <v>53</v>
      </c>
      <c r="K952" s="2">
        <v>68</v>
      </c>
      <c r="L952" s="6" t="s">
        <v>49</v>
      </c>
    </row>
    <row r="953" spans="1:12" ht="16">
      <c r="A953" s="2">
        <v>952</v>
      </c>
      <c r="B953" s="2" t="s">
        <v>18</v>
      </c>
      <c r="C953" s="2">
        <v>1</v>
      </c>
      <c r="D953" s="2" t="s">
        <v>16</v>
      </c>
      <c r="E953" s="2" t="s">
        <v>32</v>
      </c>
      <c r="F953" s="2" t="s">
        <v>22</v>
      </c>
      <c r="G953" s="2">
        <v>38</v>
      </c>
      <c r="H953" s="2">
        <v>1.26</v>
      </c>
      <c r="I953" s="2">
        <v>6.75</v>
      </c>
      <c r="J953" s="2">
        <v>26</v>
      </c>
      <c r="K953" s="2">
        <v>69</v>
      </c>
      <c r="L953" s="6" t="s">
        <v>49</v>
      </c>
    </row>
    <row r="954" spans="1:12" ht="16">
      <c r="A954" s="2">
        <v>953</v>
      </c>
      <c r="B954" s="2" t="s">
        <v>7</v>
      </c>
      <c r="C954" s="2">
        <v>0</v>
      </c>
      <c r="D954" s="2" t="s">
        <v>16</v>
      </c>
      <c r="E954" s="2" t="s">
        <v>24</v>
      </c>
      <c r="F954" s="2" t="s">
        <v>13</v>
      </c>
      <c r="G954" s="2">
        <v>61</v>
      </c>
      <c r="H954" s="2">
        <v>1.38</v>
      </c>
      <c r="I954" s="2">
        <v>12.35</v>
      </c>
      <c r="J954" s="2">
        <v>50</v>
      </c>
      <c r="K954" s="2">
        <v>55</v>
      </c>
      <c r="L954" s="6" t="s">
        <v>51</v>
      </c>
    </row>
    <row r="955" spans="1:12" ht="16">
      <c r="A955" s="2">
        <v>954</v>
      </c>
      <c r="B955" s="2" t="s">
        <v>7</v>
      </c>
      <c r="C955" s="2">
        <v>0</v>
      </c>
      <c r="D955" s="2" t="s">
        <v>16</v>
      </c>
      <c r="E955" s="2" t="s">
        <v>17</v>
      </c>
      <c r="F955" s="2" t="s">
        <v>13</v>
      </c>
      <c r="G955" s="2">
        <v>55</v>
      </c>
      <c r="H955" s="2">
        <v>0.76</v>
      </c>
      <c r="I955" s="2">
        <v>9.07</v>
      </c>
      <c r="J955" s="2">
        <v>64</v>
      </c>
      <c r="K955" s="2">
        <v>59</v>
      </c>
      <c r="L955" s="6" t="s">
        <v>49</v>
      </c>
    </row>
    <row r="956" spans="1:12" ht="16">
      <c r="A956" s="2">
        <v>955</v>
      </c>
      <c r="B956" s="2" t="s">
        <v>7</v>
      </c>
      <c r="C956" s="2">
        <v>0</v>
      </c>
      <c r="D956" s="2" t="s">
        <v>16</v>
      </c>
      <c r="E956" s="2" t="s">
        <v>24</v>
      </c>
      <c r="F956" s="2" t="s">
        <v>13</v>
      </c>
      <c r="G956" s="2">
        <v>61</v>
      </c>
      <c r="H956" s="2">
        <v>1.5</v>
      </c>
      <c r="I956" s="2">
        <v>11.13</v>
      </c>
      <c r="J956" s="2">
        <v>63</v>
      </c>
      <c r="K956" s="2">
        <v>75</v>
      </c>
      <c r="L956" s="6" t="s">
        <v>51</v>
      </c>
    </row>
    <row r="957" spans="1:12" ht="16">
      <c r="A957" s="2">
        <v>956</v>
      </c>
      <c r="B957" s="2" t="s">
        <v>7</v>
      </c>
      <c r="C957" s="2">
        <v>0</v>
      </c>
      <c r="D957" s="2" t="s">
        <v>26</v>
      </c>
      <c r="E957" s="2" t="s">
        <v>32</v>
      </c>
      <c r="F957" s="2" t="s">
        <v>10</v>
      </c>
      <c r="G957" s="2">
        <v>64</v>
      </c>
      <c r="H957" s="2">
        <v>0.86</v>
      </c>
      <c r="I957" s="2">
        <v>6.58</v>
      </c>
      <c r="J957" s="2">
        <v>59</v>
      </c>
      <c r="K957" s="2">
        <v>57</v>
      </c>
      <c r="L957" s="6" t="s">
        <v>48</v>
      </c>
    </row>
    <row r="958" spans="1:12" ht="16">
      <c r="A958" s="2">
        <v>957</v>
      </c>
      <c r="B958" s="2" t="s">
        <v>7</v>
      </c>
      <c r="C958" s="2">
        <v>0</v>
      </c>
      <c r="D958" s="2" t="s">
        <v>16</v>
      </c>
      <c r="E958" s="2" t="s">
        <v>9</v>
      </c>
      <c r="F958" s="2" t="s">
        <v>13</v>
      </c>
      <c r="G958" s="2">
        <v>48</v>
      </c>
      <c r="H958" s="2">
        <v>0.77</v>
      </c>
      <c r="I958" s="2">
        <v>9.15</v>
      </c>
      <c r="J958" s="2">
        <v>56</v>
      </c>
      <c r="K958" s="2">
        <v>42</v>
      </c>
      <c r="L958" s="6" t="s">
        <v>49</v>
      </c>
    </row>
    <row r="959" spans="1:12" ht="16">
      <c r="A959" s="2">
        <v>958</v>
      </c>
      <c r="B959" s="2" t="s">
        <v>7</v>
      </c>
      <c r="C959" s="2">
        <v>0</v>
      </c>
      <c r="D959" s="2" t="s">
        <v>16</v>
      </c>
      <c r="E959" s="2" t="s">
        <v>36</v>
      </c>
      <c r="F959" s="2" t="s">
        <v>37</v>
      </c>
      <c r="G959" s="2">
        <v>66</v>
      </c>
      <c r="H959" s="2">
        <v>1.38</v>
      </c>
      <c r="I959" s="2">
        <v>8.98</v>
      </c>
      <c r="J959" s="2">
        <v>62</v>
      </c>
      <c r="K959" s="2">
        <v>68</v>
      </c>
      <c r="L959" s="6" t="s">
        <v>48</v>
      </c>
    </row>
    <row r="960" spans="1:12" ht="16">
      <c r="A960" s="2">
        <v>959</v>
      </c>
      <c r="B960" s="2" t="s">
        <v>7</v>
      </c>
      <c r="C960" s="2">
        <v>0</v>
      </c>
      <c r="D960" s="2" t="s">
        <v>11</v>
      </c>
      <c r="E960" s="2" t="s">
        <v>24</v>
      </c>
      <c r="F960" s="2" t="s">
        <v>25</v>
      </c>
      <c r="G960" s="2">
        <v>45</v>
      </c>
      <c r="H960" s="2">
        <v>1.18</v>
      </c>
      <c r="I960" s="2">
        <v>6.41</v>
      </c>
      <c r="J960" s="2">
        <v>50</v>
      </c>
      <c r="K960" s="2">
        <v>57</v>
      </c>
      <c r="L960" s="6" t="s">
        <v>49</v>
      </c>
    </row>
    <row r="961" spans="1:12" ht="16">
      <c r="A961" s="2">
        <v>960</v>
      </c>
      <c r="B961" s="2" t="s">
        <v>7</v>
      </c>
      <c r="C961" s="2">
        <v>0</v>
      </c>
      <c r="D961" s="2" t="s">
        <v>28</v>
      </c>
      <c r="E961" s="2" t="s">
        <v>38</v>
      </c>
      <c r="F961" s="2" t="s">
        <v>13</v>
      </c>
      <c r="G961" s="2">
        <v>34</v>
      </c>
      <c r="H961" s="2">
        <v>2.31</v>
      </c>
      <c r="I961" s="2">
        <v>7.17</v>
      </c>
      <c r="J961" s="2">
        <v>57</v>
      </c>
      <c r="K961" s="2">
        <v>58</v>
      </c>
      <c r="L961" s="6" t="s">
        <v>49</v>
      </c>
    </row>
    <row r="962" spans="1:12" ht="16">
      <c r="A962" s="2">
        <v>961</v>
      </c>
      <c r="B962" s="2" t="s">
        <v>7</v>
      </c>
      <c r="C962" s="2">
        <v>0</v>
      </c>
      <c r="D962" s="2" t="s">
        <v>11</v>
      </c>
      <c r="E962" s="2" t="s">
        <v>12</v>
      </c>
      <c r="F962" s="2" t="s">
        <v>13</v>
      </c>
      <c r="G962" s="2">
        <v>51</v>
      </c>
      <c r="H962" s="2">
        <v>2.11</v>
      </c>
      <c r="I962" s="2">
        <v>10.58</v>
      </c>
      <c r="J962" s="2">
        <v>56</v>
      </c>
      <c r="K962" s="2">
        <v>67</v>
      </c>
      <c r="L962" s="6" t="s">
        <v>48</v>
      </c>
    </row>
    <row r="963" spans="1:12" ht="16">
      <c r="A963" s="2">
        <v>962</v>
      </c>
      <c r="B963" s="2" t="s">
        <v>18</v>
      </c>
      <c r="C963" s="2">
        <v>1</v>
      </c>
      <c r="D963" s="2" t="s">
        <v>28</v>
      </c>
      <c r="E963" s="2" t="s">
        <v>40</v>
      </c>
      <c r="F963" s="2" t="s">
        <v>41</v>
      </c>
      <c r="G963" s="2">
        <v>29</v>
      </c>
      <c r="H963" s="2">
        <v>0.23</v>
      </c>
      <c r="I963" s="2">
        <v>6.87</v>
      </c>
      <c r="J963" s="2">
        <v>45</v>
      </c>
      <c r="K963" s="2">
        <v>61</v>
      </c>
      <c r="L963" s="6" t="s">
        <v>49</v>
      </c>
    </row>
    <row r="964" spans="1:12" ht="16">
      <c r="A964" s="2">
        <v>963</v>
      </c>
      <c r="B964" s="2" t="s">
        <v>7</v>
      </c>
      <c r="C964" s="2">
        <v>0</v>
      </c>
      <c r="D964" s="2" t="s">
        <v>8</v>
      </c>
      <c r="E964" s="2" t="s">
        <v>9</v>
      </c>
      <c r="F964" s="2" t="s">
        <v>13</v>
      </c>
      <c r="G964" s="2">
        <v>60</v>
      </c>
      <c r="H964" s="2">
        <v>0.94</v>
      </c>
      <c r="I964" s="2">
        <v>8.02</v>
      </c>
      <c r="J964" s="2">
        <v>61</v>
      </c>
      <c r="K964" s="2">
        <v>64</v>
      </c>
      <c r="L964" s="6" t="s">
        <v>49</v>
      </c>
    </row>
    <row r="965" spans="1:12" ht="16">
      <c r="A965" s="2">
        <v>964</v>
      </c>
      <c r="B965" s="2" t="s">
        <v>18</v>
      </c>
      <c r="C965" s="2">
        <v>1</v>
      </c>
      <c r="D965" s="2" t="s">
        <v>28</v>
      </c>
      <c r="E965" s="2" t="s">
        <v>38</v>
      </c>
      <c r="F965" s="2" t="s">
        <v>13</v>
      </c>
      <c r="G965" s="2">
        <v>34</v>
      </c>
      <c r="H965" s="2">
        <v>0.1</v>
      </c>
      <c r="I965" s="2">
        <v>9.19</v>
      </c>
      <c r="J965" s="2">
        <v>67</v>
      </c>
      <c r="K965" s="2">
        <v>61</v>
      </c>
      <c r="L965" s="6" t="s">
        <v>49</v>
      </c>
    </row>
    <row r="966" spans="1:12" ht="16">
      <c r="A966" s="2">
        <v>965</v>
      </c>
      <c r="B966" s="2" t="s">
        <v>7</v>
      </c>
      <c r="C966" s="2">
        <v>0</v>
      </c>
      <c r="D966" s="2" t="s">
        <v>16</v>
      </c>
      <c r="E966" s="2" t="s">
        <v>24</v>
      </c>
      <c r="F966" s="2" t="s">
        <v>25</v>
      </c>
      <c r="G966" s="2">
        <v>52</v>
      </c>
      <c r="H966" s="2">
        <v>1.52</v>
      </c>
      <c r="I966" s="2">
        <v>5.6</v>
      </c>
      <c r="J966" s="2">
        <v>56</v>
      </c>
      <c r="K966" s="2">
        <v>62</v>
      </c>
      <c r="L966" s="6" t="s">
        <v>49</v>
      </c>
    </row>
    <row r="967" spans="1:12" ht="16">
      <c r="A967" s="2">
        <v>966</v>
      </c>
      <c r="B967" s="2" t="s">
        <v>7</v>
      </c>
      <c r="C967" s="2">
        <v>0</v>
      </c>
      <c r="D967" s="2" t="s">
        <v>8</v>
      </c>
      <c r="E967" s="2" t="s">
        <v>39</v>
      </c>
      <c r="F967" s="2" t="s">
        <v>13</v>
      </c>
      <c r="G967" s="2">
        <v>62</v>
      </c>
      <c r="H967" s="2">
        <v>1.24</v>
      </c>
      <c r="I967" s="2">
        <v>8.7899999999999991</v>
      </c>
      <c r="J967" s="2">
        <v>62</v>
      </c>
      <c r="K967" s="2">
        <v>64</v>
      </c>
      <c r="L967" s="6" t="s">
        <v>49</v>
      </c>
    </row>
    <row r="968" spans="1:12" ht="16">
      <c r="A968" s="2">
        <v>967</v>
      </c>
      <c r="B968" s="2" t="s">
        <v>7</v>
      </c>
      <c r="C968" s="2">
        <v>0</v>
      </c>
      <c r="D968" s="2" t="s">
        <v>30</v>
      </c>
      <c r="E968" s="2" t="s">
        <v>24</v>
      </c>
      <c r="F968" s="2" t="s">
        <v>13</v>
      </c>
      <c r="G968" s="2">
        <v>59</v>
      </c>
      <c r="H968" s="2">
        <v>1.08</v>
      </c>
      <c r="I968" s="2">
        <v>10.44</v>
      </c>
      <c r="J968" s="2">
        <v>50</v>
      </c>
      <c r="K968" s="2">
        <v>59</v>
      </c>
      <c r="L968" s="6" t="s">
        <v>48</v>
      </c>
    </row>
    <row r="969" spans="1:12" ht="16">
      <c r="A969" s="2">
        <v>968</v>
      </c>
      <c r="B969" s="2" t="s">
        <v>18</v>
      </c>
      <c r="C969" s="2">
        <v>1</v>
      </c>
      <c r="D969" s="2" t="s">
        <v>16</v>
      </c>
      <c r="E969" s="2" t="s">
        <v>9</v>
      </c>
      <c r="F969" s="2" t="s">
        <v>10</v>
      </c>
      <c r="G969" s="2">
        <v>41</v>
      </c>
      <c r="H969" s="2">
        <v>0.98</v>
      </c>
      <c r="I969" s="2">
        <v>6.44</v>
      </c>
      <c r="J969" s="2">
        <v>55</v>
      </c>
      <c r="K969" s="2">
        <v>61</v>
      </c>
      <c r="L969" s="6" t="s">
        <v>48</v>
      </c>
    </row>
    <row r="970" spans="1:12" ht="16">
      <c r="A970" s="2">
        <v>969</v>
      </c>
      <c r="B970" s="2" t="s">
        <v>7</v>
      </c>
      <c r="C970" s="2">
        <v>0</v>
      </c>
      <c r="D970" s="2" t="s">
        <v>16</v>
      </c>
      <c r="E970" s="2" t="s">
        <v>35</v>
      </c>
      <c r="F970" s="2" t="s">
        <v>13</v>
      </c>
      <c r="G970" s="2">
        <v>67</v>
      </c>
      <c r="H970" s="2">
        <v>1.33</v>
      </c>
      <c r="I970" s="2">
        <v>9.75</v>
      </c>
      <c r="J970" s="2">
        <v>53</v>
      </c>
      <c r="K970" s="2">
        <v>64</v>
      </c>
      <c r="L970" s="6" t="s">
        <v>50</v>
      </c>
    </row>
    <row r="971" spans="1:12" ht="16">
      <c r="A971" s="2">
        <v>970</v>
      </c>
      <c r="B971" s="2" t="s">
        <v>7</v>
      </c>
      <c r="C971" s="2">
        <v>0</v>
      </c>
      <c r="D971" s="2" t="s">
        <v>8</v>
      </c>
      <c r="E971" s="2" t="s">
        <v>27</v>
      </c>
      <c r="F971" s="2" t="s">
        <v>13</v>
      </c>
      <c r="G971" s="2">
        <v>54</v>
      </c>
      <c r="H971" s="2">
        <v>0.97</v>
      </c>
      <c r="I971" s="2">
        <v>12.57</v>
      </c>
      <c r="J971" s="2">
        <v>50</v>
      </c>
      <c r="K971" s="2">
        <v>66</v>
      </c>
      <c r="L971" s="6" t="s">
        <v>51</v>
      </c>
    </row>
    <row r="972" spans="1:12" ht="16">
      <c r="A972" s="2">
        <v>971</v>
      </c>
      <c r="B972" s="2" t="s">
        <v>18</v>
      </c>
      <c r="C972" s="2">
        <v>1</v>
      </c>
      <c r="D972" s="2" t="s">
        <v>11</v>
      </c>
      <c r="E972" s="2" t="s">
        <v>12</v>
      </c>
      <c r="F972" s="2" t="s">
        <v>13</v>
      </c>
      <c r="G972" s="2">
        <v>51</v>
      </c>
      <c r="H972" s="2">
        <v>-0.05</v>
      </c>
      <c r="I972" s="2">
        <v>8.2899999999999991</v>
      </c>
      <c r="J972" s="2">
        <v>42</v>
      </c>
      <c r="K972" s="2">
        <v>63</v>
      </c>
      <c r="L972" s="6" t="s">
        <v>48</v>
      </c>
    </row>
    <row r="973" spans="1:12" ht="16">
      <c r="A973" s="2">
        <v>972</v>
      </c>
      <c r="B973" s="2" t="s">
        <v>18</v>
      </c>
      <c r="C973" s="2">
        <v>1</v>
      </c>
      <c r="D973" s="2" t="s">
        <v>16</v>
      </c>
      <c r="E973" s="2" t="s">
        <v>24</v>
      </c>
      <c r="F973" s="2" t="s">
        <v>25</v>
      </c>
      <c r="G973" s="2">
        <v>52</v>
      </c>
      <c r="H973" s="2">
        <v>0.51</v>
      </c>
      <c r="I973" s="2">
        <v>9</v>
      </c>
      <c r="J973" s="2">
        <v>53</v>
      </c>
      <c r="K973" s="2">
        <v>64</v>
      </c>
      <c r="L973" s="6" t="s">
        <v>48</v>
      </c>
    </row>
    <row r="974" spans="1:12" ht="16">
      <c r="A974" s="2">
        <v>973</v>
      </c>
      <c r="B974" s="2" t="s">
        <v>18</v>
      </c>
      <c r="C974" s="2">
        <v>1</v>
      </c>
      <c r="D974" s="2" t="s">
        <v>30</v>
      </c>
      <c r="E974" s="2" t="s">
        <v>24</v>
      </c>
      <c r="F974" s="2" t="s">
        <v>13</v>
      </c>
      <c r="G974" s="2">
        <v>59</v>
      </c>
      <c r="H974" s="2">
        <v>1.17</v>
      </c>
      <c r="I974" s="2">
        <v>6.69</v>
      </c>
      <c r="J974" s="2">
        <v>39</v>
      </c>
      <c r="K974" s="2">
        <v>66</v>
      </c>
      <c r="L974" s="6" t="s">
        <v>48</v>
      </c>
    </row>
    <row r="975" spans="1:12" ht="16">
      <c r="A975" s="2">
        <v>974</v>
      </c>
      <c r="B975" s="2" t="s">
        <v>18</v>
      </c>
      <c r="C975" s="2">
        <v>1</v>
      </c>
      <c r="D975" s="2" t="s">
        <v>28</v>
      </c>
      <c r="E975" s="2" t="s">
        <v>38</v>
      </c>
      <c r="F975" s="2" t="s">
        <v>13</v>
      </c>
      <c r="G975" s="2">
        <v>34</v>
      </c>
      <c r="H975" s="2">
        <v>0.95</v>
      </c>
      <c r="I975" s="2">
        <v>8.82</v>
      </c>
      <c r="J975" s="2">
        <v>66</v>
      </c>
      <c r="K975" s="2">
        <v>70</v>
      </c>
      <c r="L975" s="6" t="s">
        <v>49</v>
      </c>
    </row>
    <row r="976" spans="1:12" ht="16">
      <c r="A976" s="2">
        <v>975</v>
      </c>
      <c r="B976" s="2" t="s">
        <v>18</v>
      </c>
      <c r="C976" s="2">
        <v>1</v>
      </c>
      <c r="D976" s="2" t="s">
        <v>16</v>
      </c>
      <c r="E976" s="2" t="s">
        <v>24</v>
      </c>
      <c r="F976" s="2" t="s">
        <v>13</v>
      </c>
      <c r="G976" s="2">
        <v>61</v>
      </c>
      <c r="H976" s="2">
        <v>0.98</v>
      </c>
      <c r="I976" s="2">
        <v>9.49</v>
      </c>
      <c r="J976" s="2">
        <v>36</v>
      </c>
      <c r="K976" s="2">
        <v>62</v>
      </c>
      <c r="L976" s="6" t="s">
        <v>50</v>
      </c>
    </row>
    <row r="977" spans="1:12" ht="16">
      <c r="A977" s="2">
        <v>976</v>
      </c>
      <c r="B977" s="2" t="s">
        <v>18</v>
      </c>
      <c r="C977" s="2">
        <v>1</v>
      </c>
      <c r="D977" s="2" t="s">
        <v>16</v>
      </c>
      <c r="E977" s="2" t="s">
        <v>32</v>
      </c>
      <c r="F977" s="2" t="s">
        <v>22</v>
      </c>
      <c r="G977" s="2">
        <v>38</v>
      </c>
      <c r="H977" s="2">
        <v>0.63</v>
      </c>
      <c r="I977" s="2">
        <v>3.74</v>
      </c>
      <c r="J977" s="2">
        <v>49</v>
      </c>
      <c r="K977" s="2">
        <v>63</v>
      </c>
      <c r="L977" s="6" t="s">
        <v>49</v>
      </c>
    </row>
    <row r="978" spans="1:12" ht="16">
      <c r="A978" s="2">
        <v>977</v>
      </c>
      <c r="B978" s="2" t="s">
        <v>7</v>
      </c>
      <c r="C978" s="2">
        <v>0</v>
      </c>
      <c r="D978" s="2" t="s">
        <v>16</v>
      </c>
      <c r="E978" s="2" t="s">
        <v>23</v>
      </c>
      <c r="F978" s="2" t="s">
        <v>13</v>
      </c>
      <c r="G978" s="2">
        <v>58</v>
      </c>
      <c r="H978" s="2">
        <v>1.6</v>
      </c>
      <c r="I978" s="2">
        <v>6.87</v>
      </c>
      <c r="J978" s="2">
        <v>48</v>
      </c>
      <c r="K978" s="2">
        <v>65</v>
      </c>
      <c r="L978" s="6" t="s">
        <v>48</v>
      </c>
    </row>
    <row r="979" spans="1:12" ht="16">
      <c r="A979" s="2">
        <v>978</v>
      </c>
      <c r="B979" s="2" t="s">
        <v>7</v>
      </c>
      <c r="C979" s="2">
        <v>0</v>
      </c>
      <c r="D979" s="2" t="s">
        <v>16</v>
      </c>
      <c r="E979" s="2" t="s">
        <v>24</v>
      </c>
      <c r="F979" s="2" t="s">
        <v>25</v>
      </c>
      <c r="G979" s="2">
        <v>52</v>
      </c>
      <c r="H979" s="2">
        <v>1.92</v>
      </c>
      <c r="I979" s="2">
        <v>10.75</v>
      </c>
      <c r="J979" s="2">
        <v>59</v>
      </c>
      <c r="K979" s="2">
        <v>60</v>
      </c>
      <c r="L979" s="6" t="s">
        <v>51</v>
      </c>
    </row>
    <row r="980" spans="1:12" ht="16">
      <c r="A980" s="2">
        <v>979</v>
      </c>
      <c r="B980" s="2" t="s">
        <v>18</v>
      </c>
      <c r="C980" s="2">
        <v>1</v>
      </c>
      <c r="D980" s="2" t="s">
        <v>11</v>
      </c>
      <c r="E980" s="2" t="s">
        <v>12</v>
      </c>
      <c r="F980" s="2" t="s">
        <v>13</v>
      </c>
      <c r="G980" s="2">
        <v>51</v>
      </c>
      <c r="H980" s="2">
        <v>0.31</v>
      </c>
      <c r="I980" s="2">
        <v>10.98</v>
      </c>
      <c r="J980" s="2">
        <v>44</v>
      </c>
      <c r="K980" s="2">
        <v>58</v>
      </c>
      <c r="L980" s="6" t="s">
        <v>48</v>
      </c>
    </row>
    <row r="981" spans="1:12" ht="16">
      <c r="A981" s="2">
        <v>980</v>
      </c>
      <c r="B981" s="2" t="s">
        <v>7</v>
      </c>
      <c r="C981" s="2">
        <v>0</v>
      </c>
      <c r="D981" s="2" t="s">
        <v>14</v>
      </c>
      <c r="E981" s="2" t="s">
        <v>15</v>
      </c>
      <c r="F981" s="2" t="s">
        <v>13</v>
      </c>
      <c r="G981" s="2">
        <v>79</v>
      </c>
      <c r="H981" s="2">
        <v>1.19</v>
      </c>
      <c r="I981" s="2">
        <v>5.05</v>
      </c>
      <c r="J981" s="2">
        <v>51</v>
      </c>
      <c r="K981" s="2">
        <v>79</v>
      </c>
      <c r="L981" s="6" t="s">
        <v>48</v>
      </c>
    </row>
    <row r="982" spans="1:12" ht="16">
      <c r="A982" s="2">
        <v>981</v>
      </c>
      <c r="B982" s="2" t="s">
        <v>7</v>
      </c>
      <c r="C982" s="2">
        <v>0</v>
      </c>
      <c r="D982" s="2" t="s">
        <v>8</v>
      </c>
      <c r="E982" s="2" t="s">
        <v>27</v>
      </c>
      <c r="F982" s="2" t="s">
        <v>13</v>
      </c>
      <c r="G982" s="2">
        <v>54</v>
      </c>
      <c r="H982" s="2">
        <v>0.84</v>
      </c>
      <c r="I982" s="2">
        <v>7.8</v>
      </c>
      <c r="J982" s="2">
        <v>55</v>
      </c>
      <c r="K982" s="2">
        <v>63</v>
      </c>
      <c r="L982" s="6" t="s">
        <v>48</v>
      </c>
    </row>
    <row r="983" spans="1:12" ht="16">
      <c r="A983" s="2">
        <v>982</v>
      </c>
      <c r="B983" s="2" t="s">
        <v>18</v>
      </c>
      <c r="C983" s="2">
        <v>1</v>
      </c>
      <c r="D983" s="2" t="s">
        <v>28</v>
      </c>
      <c r="E983" s="2" t="s">
        <v>19</v>
      </c>
      <c r="F983" s="2" t="s">
        <v>29</v>
      </c>
      <c r="G983" s="2">
        <v>44</v>
      </c>
      <c r="H983" s="2">
        <v>0.92</v>
      </c>
      <c r="I983" s="2">
        <v>3.75</v>
      </c>
      <c r="J983" s="2">
        <v>48</v>
      </c>
      <c r="K983" s="2">
        <v>59</v>
      </c>
      <c r="L983" s="6" t="s">
        <v>48</v>
      </c>
    </row>
    <row r="984" spans="1:12" ht="16">
      <c r="A984" s="2">
        <v>983</v>
      </c>
      <c r="B984" s="2" t="s">
        <v>7</v>
      </c>
      <c r="C984" s="2">
        <v>0</v>
      </c>
      <c r="D984" s="2" t="s">
        <v>16</v>
      </c>
      <c r="E984" s="2" t="s">
        <v>24</v>
      </c>
      <c r="F984" s="2" t="s">
        <v>20</v>
      </c>
      <c r="G984" s="2">
        <v>65</v>
      </c>
      <c r="H984" s="2">
        <v>2.31</v>
      </c>
      <c r="I984" s="2">
        <v>10.44</v>
      </c>
      <c r="J984" s="2">
        <v>56</v>
      </c>
      <c r="K984" s="2">
        <v>44</v>
      </c>
      <c r="L984" s="6" t="s">
        <v>48</v>
      </c>
    </row>
    <row r="985" spans="1:12" ht="16">
      <c r="A985" s="2">
        <v>984</v>
      </c>
      <c r="B985" s="2" t="s">
        <v>7</v>
      </c>
      <c r="C985" s="2">
        <v>0</v>
      </c>
      <c r="D985" s="2" t="s">
        <v>26</v>
      </c>
      <c r="E985" s="2" t="s">
        <v>32</v>
      </c>
      <c r="F985" s="2" t="s">
        <v>10</v>
      </c>
      <c r="G985" s="2">
        <v>64</v>
      </c>
      <c r="H985" s="2">
        <v>1.43</v>
      </c>
      <c r="I985" s="2">
        <v>10.93</v>
      </c>
      <c r="J985" s="2">
        <v>45</v>
      </c>
      <c r="K985" s="2">
        <v>48</v>
      </c>
      <c r="L985" s="6" t="s">
        <v>49</v>
      </c>
    </row>
    <row r="986" spans="1:12" ht="16">
      <c r="A986" s="2">
        <v>985</v>
      </c>
      <c r="B986" s="2" t="s">
        <v>7</v>
      </c>
      <c r="C986" s="2">
        <v>0</v>
      </c>
      <c r="D986" s="2" t="s">
        <v>26</v>
      </c>
      <c r="E986" s="2" t="s">
        <v>32</v>
      </c>
      <c r="F986" s="2" t="s">
        <v>10</v>
      </c>
      <c r="G986" s="2">
        <v>64</v>
      </c>
      <c r="H986" s="2">
        <v>1.55</v>
      </c>
      <c r="I986" s="2">
        <v>8.49</v>
      </c>
      <c r="J986" s="2">
        <v>37</v>
      </c>
      <c r="K986" s="2">
        <v>38</v>
      </c>
      <c r="L986" s="6" t="s">
        <v>51</v>
      </c>
    </row>
    <row r="987" spans="1:12" ht="16">
      <c r="A987" s="2">
        <v>986</v>
      </c>
      <c r="B987" s="2" t="s">
        <v>18</v>
      </c>
      <c r="C987" s="2">
        <v>1</v>
      </c>
      <c r="D987" s="2" t="s">
        <v>16</v>
      </c>
      <c r="E987" s="2" t="s">
        <v>12</v>
      </c>
      <c r="F987" s="2" t="s">
        <v>22</v>
      </c>
      <c r="G987" s="2">
        <v>50</v>
      </c>
      <c r="H987" s="2">
        <v>0.43</v>
      </c>
      <c r="I987" s="2">
        <v>7.67</v>
      </c>
      <c r="J987" s="2">
        <v>51</v>
      </c>
      <c r="K987" s="2">
        <v>53</v>
      </c>
      <c r="L987" s="6" t="s">
        <v>48</v>
      </c>
    </row>
    <row r="988" spans="1:12" ht="16">
      <c r="A988" s="2">
        <v>987</v>
      </c>
      <c r="B988" s="2" t="s">
        <v>7</v>
      </c>
      <c r="C988" s="2">
        <v>0</v>
      </c>
      <c r="D988" s="2" t="s">
        <v>16</v>
      </c>
      <c r="E988" s="2" t="s">
        <v>21</v>
      </c>
      <c r="F988" s="2" t="s">
        <v>13</v>
      </c>
      <c r="G988" s="2">
        <v>56</v>
      </c>
      <c r="H988" s="2">
        <v>1.19</v>
      </c>
      <c r="I988" s="2">
        <v>7.7</v>
      </c>
      <c r="J988" s="2">
        <v>66</v>
      </c>
      <c r="K988" s="2">
        <v>73</v>
      </c>
      <c r="L988" s="6" t="s">
        <v>49</v>
      </c>
    </row>
    <row r="989" spans="1:12" ht="16">
      <c r="A989" s="2">
        <v>988</v>
      </c>
      <c r="B989" s="2" t="s">
        <v>18</v>
      </c>
      <c r="C989" s="2">
        <v>1</v>
      </c>
      <c r="D989" s="2" t="s">
        <v>16</v>
      </c>
      <c r="E989" s="2" t="s">
        <v>17</v>
      </c>
      <c r="F989" s="2" t="s">
        <v>13</v>
      </c>
      <c r="G989" s="2">
        <v>55</v>
      </c>
      <c r="H989" s="2">
        <v>0.2</v>
      </c>
      <c r="I989" s="2">
        <v>10.63</v>
      </c>
      <c r="J989" s="2">
        <v>60</v>
      </c>
      <c r="K989" s="2">
        <v>65</v>
      </c>
      <c r="L989" s="6" t="s">
        <v>49</v>
      </c>
    </row>
    <row r="990" spans="1:12" ht="16">
      <c r="A990" s="2">
        <v>989</v>
      </c>
      <c r="B990" s="2" t="s">
        <v>7</v>
      </c>
      <c r="C990" s="2">
        <v>0</v>
      </c>
      <c r="D990" s="2" t="s">
        <v>16</v>
      </c>
      <c r="E990" s="2" t="s">
        <v>12</v>
      </c>
      <c r="F990" s="2" t="s">
        <v>22</v>
      </c>
      <c r="G990" s="2">
        <v>50</v>
      </c>
      <c r="H990" s="2">
        <v>0.99</v>
      </c>
      <c r="I990" s="2">
        <v>8.49</v>
      </c>
      <c r="J990" s="2">
        <v>61</v>
      </c>
      <c r="K990" s="2">
        <v>45</v>
      </c>
      <c r="L990" s="6" t="s">
        <v>49</v>
      </c>
    </row>
    <row r="991" spans="1:12" ht="16">
      <c r="A991" s="2">
        <v>990</v>
      </c>
      <c r="B991" s="2" t="s">
        <v>18</v>
      </c>
      <c r="C991" s="2">
        <v>1</v>
      </c>
      <c r="D991" s="2" t="s">
        <v>28</v>
      </c>
      <c r="E991" s="2" t="s">
        <v>27</v>
      </c>
      <c r="F991" s="2" t="s">
        <v>13</v>
      </c>
      <c r="G991" s="2">
        <v>53</v>
      </c>
      <c r="H991" s="2">
        <v>1.46</v>
      </c>
      <c r="I991" s="2">
        <v>6.74</v>
      </c>
      <c r="J991" s="2">
        <v>28</v>
      </c>
      <c r="K991" s="2">
        <v>67</v>
      </c>
      <c r="L991" s="6" t="s">
        <v>48</v>
      </c>
    </row>
    <row r="992" spans="1:12" ht="16">
      <c r="A992" s="2">
        <v>991</v>
      </c>
      <c r="B992" s="2" t="s">
        <v>7</v>
      </c>
      <c r="C992" s="2">
        <v>0</v>
      </c>
      <c r="D992" s="2" t="s">
        <v>28</v>
      </c>
      <c r="E992" s="2" t="s">
        <v>19</v>
      </c>
      <c r="F992" s="2" t="s">
        <v>29</v>
      </c>
      <c r="G992" s="2">
        <v>44</v>
      </c>
      <c r="H992" s="2">
        <v>2.31</v>
      </c>
      <c r="I992" s="2">
        <v>4.6100000000000003</v>
      </c>
      <c r="J992" s="2">
        <v>51</v>
      </c>
      <c r="K992" s="2">
        <v>63</v>
      </c>
      <c r="L992" s="6" t="s">
        <v>49</v>
      </c>
    </row>
    <row r="993" spans="1:12" ht="16">
      <c r="A993" s="2">
        <v>992</v>
      </c>
      <c r="B993" s="2" t="s">
        <v>7</v>
      </c>
      <c r="C993" s="2">
        <v>0</v>
      </c>
      <c r="D993" s="2" t="s">
        <v>8</v>
      </c>
      <c r="E993" s="2" t="s">
        <v>27</v>
      </c>
      <c r="F993" s="2" t="s">
        <v>13</v>
      </c>
      <c r="G993" s="2">
        <v>54</v>
      </c>
      <c r="H993" s="2">
        <v>0.98</v>
      </c>
      <c r="I993" s="2">
        <v>7.28</v>
      </c>
      <c r="J993" s="2">
        <v>57</v>
      </c>
      <c r="K993" s="2">
        <v>72</v>
      </c>
      <c r="L993" s="6" t="s">
        <v>51</v>
      </c>
    </row>
    <row r="994" spans="1:12" ht="16">
      <c r="A994" s="2">
        <v>993</v>
      </c>
      <c r="B994" s="2" t="s">
        <v>7</v>
      </c>
      <c r="C994" s="2">
        <v>0</v>
      </c>
      <c r="D994" s="2" t="s">
        <v>16</v>
      </c>
      <c r="E994" s="2" t="s">
        <v>9</v>
      </c>
      <c r="F994" s="2" t="s">
        <v>10</v>
      </c>
      <c r="G994" s="2">
        <v>41</v>
      </c>
      <c r="H994" s="2">
        <v>1.42</v>
      </c>
      <c r="I994" s="2">
        <v>9.1999999999999993</v>
      </c>
      <c r="J994" s="2">
        <v>54</v>
      </c>
      <c r="K994" s="2">
        <v>53</v>
      </c>
      <c r="L994" s="6" t="s">
        <v>51</v>
      </c>
    </row>
    <row r="995" spans="1:12" ht="16">
      <c r="A995" s="2">
        <v>994</v>
      </c>
      <c r="B995" s="2" t="s">
        <v>7</v>
      </c>
      <c r="C995" s="2">
        <v>0</v>
      </c>
      <c r="D995" s="2" t="s">
        <v>26</v>
      </c>
      <c r="E995" s="2" t="s">
        <v>32</v>
      </c>
      <c r="F995" s="2" t="s">
        <v>10</v>
      </c>
      <c r="G995" s="2">
        <v>64</v>
      </c>
      <c r="H995" s="2">
        <v>1.0900000000000001</v>
      </c>
      <c r="I995" s="2">
        <v>6.16</v>
      </c>
      <c r="J995" s="2">
        <v>43</v>
      </c>
      <c r="K995" s="2">
        <v>54</v>
      </c>
      <c r="L995" s="6" t="s">
        <v>49</v>
      </c>
    </row>
    <row r="996" spans="1:12" ht="16">
      <c r="A996" s="2">
        <v>995</v>
      </c>
      <c r="B996" s="2" t="s">
        <v>7</v>
      </c>
      <c r="C996" s="2">
        <v>0</v>
      </c>
      <c r="D996" s="2" t="s">
        <v>28</v>
      </c>
      <c r="E996" s="2" t="s">
        <v>19</v>
      </c>
      <c r="F996" s="2" t="s">
        <v>29</v>
      </c>
      <c r="G996" s="2">
        <v>44</v>
      </c>
      <c r="H996" s="2">
        <v>1.03</v>
      </c>
      <c r="I996" s="2">
        <v>6.61</v>
      </c>
      <c r="J996" s="2">
        <v>70</v>
      </c>
      <c r="K996" s="2">
        <v>60</v>
      </c>
      <c r="L996" s="6" t="s">
        <v>48</v>
      </c>
    </row>
    <row r="997" spans="1:12" ht="16">
      <c r="A997" s="2">
        <v>996</v>
      </c>
      <c r="B997" s="2" t="s">
        <v>18</v>
      </c>
      <c r="C997" s="2">
        <v>1</v>
      </c>
      <c r="D997" s="2" t="s">
        <v>26</v>
      </c>
      <c r="E997" s="2" t="s">
        <v>27</v>
      </c>
      <c r="F997" s="2" t="s">
        <v>13</v>
      </c>
      <c r="G997" s="2">
        <v>46</v>
      </c>
      <c r="H997" s="2">
        <v>0.71</v>
      </c>
      <c r="I997" s="2">
        <v>3.97</v>
      </c>
      <c r="J997" s="2">
        <v>42</v>
      </c>
      <c r="K997" s="2">
        <v>72</v>
      </c>
      <c r="L997" s="6" t="s">
        <v>48</v>
      </c>
    </row>
    <row r="998" spans="1:12" ht="16">
      <c r="A998" s="2">
        <v>997</v>
      </c>
      <c r="B998" s="2" t="s">
        <v>7</v>
      </c>
      <c r="C998" s="2">
        <v>0</v>
      </c>
      <c r="D998" s="2" t="s">
        <v>16</v>
      </c>
      <c r="E998" s="2" t="s">
        <v>35</v>
      </c>
      <c r="F998" s="2" t="s">
        <v>13</v>
      </c>
      <c r="G998" s="2">
        <v>67</v>
      </c>
      <c r="H998" s="2">
        <v>1.43</v>
      </c>
      <c r="I998" s="2">
        <v>9.31</v>
      </c>
      <c r="J998" s="2">
        <v>33</v>
      </c>
      <c r="K998" s="2">
        <v>65</v>
      </c>
      <c r="L998" s="6" t="s">
        <v>51</v>
      </c>
    </row>
    <row r="999" spans="1:12" ht="16">
      <c r="A999" s="2">
        <v>998</v>
      </c>
      <c r="B999" s="2" t="s">
        <v>7</v>
      </c>
      <c r="C999" s="2">
        <v>0</v>
      </c>
      <c r="D999" s="2" t="s">
        <v>11</v>
      </c>
      <c r="E999" s="2" t="s">
        <v>38</v>
      </c>
      <c r="F999" s="2" t="s">
        <v>13</v>
      </c>
      <c r="G999" s="2">
        <v>42</v>
      </c>
      <c r="H999" s="2">
        <v>1.75</v>
      </c>
      <c r="I999" s="2">
        <v>8.18</v>
      </c>
      <c r="J999" s="2">
        <v>58</v>
      </c>
      <c r="K999" s="2">
        <v>68</v>
      </c>
      <c r="L999" s="6" t="s">
        <v>48</v>
      </c>
    </row>
    <row r="1000" spans="1:12" ht="16">
      <c r="A1000" s="2">
        <v>999</v>
      </c>
      <c r="B1000" s="2" t="s">
        <v>18</v>
      </c>
      <c r="C1000" s="2">
        <v>1</v>
      </c>
      <c r="D1000" s="2" t="s">
        <v>16</v>
      </c>
      <c r="E1000" s="2" t="s">
        <v>19</v>
      </c>
      <c r="F1000" s="2" t="s">
        <v>13</v>
      </c>
      <c r="G1000" s="2">
        <v>32</v>
      </c>
      <c r="H1000" s="2">
        <v>0.3</v>
      </c>
      <c r="I1000" s="2">
        <v>9.7799999999999994</v>
      </c>
      <c r="J1000" s="2">
        <v>56</v>
      </c>
      <c r="K1000" s="2">
        <v>55</v>
      </c>
      <c r="L1000" s="6" t="s">
        <v>48</v>
      </c>
    </row>
    <row r="1001" spans="1:12" ht="16">
      <c r="A1001" s="2">
        <v>1000</v>
      </c>
      <c r="B1001" s="2" t="s">
        <v>18</v>
      </c>
      <c r="C1001" s="2">
        <v>1</v>
      </c>
      <c r="D1001" s="2" t="s">
        <v>11</v>
      </c>
      <c r="E1001" s="2" t="s">
        <v>24</v>
      </c>
      <c r="F1001" s="2" t="s">
        <v>25</v>
      </c>
      <c r="G1001" s="2">
        <v>45</v>
      </c>
      <c r="H1001" s="2">
        <v>0.63</v>
      </c>
      <c r="I1001" s="2">
        <v>5.97</v>
      </c>
      <c r="J1001" s="2">
        <v>62</v>
      </c>
      <c r="K1001" s="2">
        <v>45</v>
      </c>
      <c r="L1001" s="6" t="s">
        <v>49</v>
      </c>
    </row>
  </sheetData>
  <autoFilter ref="A1:L1001" xr:uid="{05A74C1A-F512-EA4B-A88B-5595863F447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E0F52-1A8B-F94D-9C2E-7163E6476EC3}">
  <dimension ref="A1:K1001"/>
  <sheetViews>
    <sheetView topLeftCell="A10" workbookViewId="0">
      <selection activeCell="L29" sqref="L29"/>
    </sheetView>
  </sheetViews>
  <sheetFormatPr baseColWidth="10" defaultColWidth="10.83203125" defaultRowHeight="15"/>
  <cols>
    <col min="2" max="2" width="14.1640625" bestFit="1" customWidth="1"/>
    <col min="3" max="3" width="11.83203125" bestFit="1" customWidth="1"/>
  </cols>
  <sheetData>
    <row r="1" spans="1:11" ht="57" customHeight="1">
      <c r="A1" s="10" t="s">
        <v>58</v>
      </c>
      <c r="B1" s="98" t="s">
        <v>57</v>
      </c>
      <c r="C1" s="98"/>
      <c r="D1" s="98"/>
      <c r="E1" s="98"/>
      <c r="F1" s="98"/>
      <c r="G1" s="98"/>
      <c r="H1" s="98"/>
      <c r="I1" s="98"/>
      <c r="J1" s="99"/>
      <c r="K1" s="115" t="s">
        <v>45</v>
      </c>
    </row>
    <row r="2" spans="1:11" ht="15" customHeight="1">
      <c r="A2" s="30"/>
      <c r="B2" s="112" t="s">
        <v>82</v>
      </c>
      <c r="C2" s="112"/>
      <c r="D2" s="112"/>
      <c r="E2" s="112"/>
      <c r="F2" s="112"/>
      <c r="G2" s="112"/>
      <c r="H2" s="112"/>
      <c r="I2" s="112"/>
      <c r="J2" s="116"/>
      <c r="K2" s="63">
        <v>10.29</v>
      </c>
    </row>
    <row r="3" spans="1:11" ht="16">
      <c r="A3" s="30"/>
      <c r="B3" s="112"/>
      <c r="C3" s="112"/>
      <c r="D3" s="112"/>
      <c r="E3" s="112"/>
      <c r="F3" s="112"/>
      <c r="G3" s="112"/>
      <c r="H3" s="112"/>
      <c r="I3" s="112"/>
      <c r="J3" s="116"/>
      <c r="K3" s="63">
        <v>11.42</v>
      </c>
    </row>
    <row r="4" spans="1:11" ht="16">
      <c r="A4" s="30"/>
      <c r="B4" s="112"/>
      <c r="C4" s="112"/>
      <c r="D4" s="112"/>
      <c r="E4" s="112"/>
      <c r="F4" s="112"/>
      <c r="G4" s="112"/>
      <c r="H4" s="112"/>
      <c r="I4" s="112"/>
      <c r="J4" s="116"/>
      <c r="K4" s="63">
        <v>5.63</v>
      </c>
    </row>
    <row r="5" spans="1:11" ht="16">
      <c r="A5" s="30"/>
      <c r="B5" s="31" t="s">
        <v>61</v>
      </c>
      <c r="C5" s="31">
        <v>8</v>
      </c>
      <c r="D5" s="31" t="s">
        <v>63</v>
      </c>
      <c r="E5" s="31"/>
      <c r="F5" s="31" t="s">
        <v>64</v>
      </c>
      <c r="G5" s="31">
        <f>COUNT(K:K)</f>
        <v>1000</v>
      </c>
      <c r="H5" s="31"/>
      <c r="I5" s="31"/>
      <c r="J5" s="35"/>
      <c r="K5" s="63">
        <v>10.17</v>
      </c>
    </row>
    <row r="6" spans="1:11" ht="16">
      <c r="A6" s="30"/>
      <c r="B6" s="31" t="s">
        <v>59</v>
      </c>
      <c r="C6" s="31">
        <v>2</v>
      </c>
      <c r="D6" s="31" t="s">
        <v>63</v>
      </c>
      <c r="E6" s="31"/>
      <c r="F6" s="31" t="s">
        <v>65</v>
      </c>
      <c r="G6" s="31">
        <f>SQRT(G5)</f>
        <v>31.622776601683793</v>
      </c>
      <c r="H6" s="31"/>
      <c r="I6" s="31"/>
      <c r="J6" s="35"/>
      <c r="K6" s="63">
        <v>10.6</v>
      </c>
    </row>
    <row r="7" spans="1:11" ht="16">
      <c r="A7" s="30"/>
      <c r="B7" s="31" t="s">
        <v>60</v>
      </c>
      <c r="C7" s="31">
        <v>0.05</v>
      </c>
      <c r="D7" s="31"/>
      <c r="E7" s="31" t="s">
        <v>74</v>
      </c>
      <c r="F7" s="31" t="s">
        <v>66</v>
      </c>
      <c r="G7" s="31">
        <f>C6/G6</f>
        <v>6.3245553203367583E-2</v>
      </c>
      <c r="H7" s="31"/>
      <c r="I7" s="31"/>
      <c r="J7" s="35"/>
      <c r="K7" s="63">
        <v>6.8</v>
      </c>
    </row>
    <row r="8" spans="1:11" ht="16">
      <c r="A8" s="30"/>
      <c r="B8" s="31" t="s">
        <v>62</v>
      </c>
      <c r="C8" s="31">
        <f>AVERAGE(K2:K1001)</f>
        <v>8.0442000000000018</v>
      </c>
      <c r="D8" s="31" t="s">
        <v>63</v>
      </c>
      <c r="E8" s="31"/>
      <c r="F8" s="31"/>
      <c r="G8" s="31"/>
      <c r="H8" s="31"/>
      <c r="I8" s="31"/>
      <c r="J8" s="35"/>
      <c r="K8" s="63">
        <v>5.25</v>
      </c>
    </row>
    <row r="9" spans="1:11" ht="16">
      <c r="A9" s="30"/>
      <c r="B9" s="31" t="s">
        <v>67</v>
      </c>
      <c r="C9" s="31">
        <f>(C8-C5)/G7</f>
        <v>0.69886336289724027</v>
      </c>
      <c r="D9" s="31" t="s">
        <v>75</v>
      </c>
      <c r="E9" s="31">
        <f>1-NORMSDIST(C9)</f>
        <v>0.24231871278530459</v>
      </c>
      <c r="F9" s="31"/>
      <c r="G9" s="31"/>
      <c r="H9" s="31"/>
      <c r="I9" s="31"/>
      <c r="J9" s="35"/>
      <c r="K9" s="63">
        <v>7.3</v>
      </c>
    </row>
    <row r="10" spans="1:11" ht="16">
      <c r="A10" s="30"/>
      <c r="B10" s="31" t="s">
        <v>68</v>
      </c>
      <c r="C10" s="31">
        <f>NORMSINV(0.95)</f>
        <v>1.6448536269514715</v>
      </c>
      <c r="D10" s="31"/>
      <c r="E10" s="31">
        <f>1-NORMSDIST(C10)</f>
        <v>5.0000000000000155E-2</v>
      </c>
      <c r="F10" s="31"/>
      <c r="G10" s="31"/>
      <c r="H10" s="31"/>
      <c r="I10" s="31"/>
      <c r="J10" s="35"/>
      <c r="K10" s="63">
        <v>6.53</v>
      </c>
    </row>
    <row r="11" spans="1:11" ht="31" customHeight="1" thickBot="1">
      <c r="A11" s="110" t="s">
        <v>69</v>
      </c>
      <c r="B11" s="117" t="s">
        <v>73</v>
      </c>
      <c r="C11" s="118"/>
      <c r="D11" s="118"/>
      <c r="E11" s="118"/>
      <c r="F11" s="118"/>
      <c r="G11" s="118"/>
      <c r="H11" s="118"/>
      <c r="I11" s="118"/>
      <c r="J11" s="119"/>
      <c r="K11" s="63">
        <v>9.69</v>
      </c>
    </row>
    <row r="12" spans="1:11" ht="16" customHeight="1">
      <c r="A12" s="111" t="s">
        <v>71</v>
      </c>
      <c r="B12" s="98" t="s">
        <v>70</v>
      </c>
      <c r="C12" s="98"/>
      <c r="D12" s="98"/>
      <c r="E12" s="98"/>
      <c r="F12" s="98"/>
      <c r="G12" s="98"/>
      <c r="H12" s="98"/>
      <c r="I12" s="98"/>
      <c r="J12" s="99"/>
      <c r="K12" s="63">
        <v>6.74</v>
      </c>
    </row>
    <row r="13" spans="1:11" ht="16">
      <c r="A13" s="103"/>
      <c r="B13" s="101"/>
      <c r="C13" s="101"/>
      <c r="D13" s="101"/>
      <c r="E13" s="101"/>
      <c r="F13" s="101"/>
      <c r="G13" s="101"/>
      <c r="H13" s="101"/>
      <c r="I13" s="101"/>
      <c r="J13" s="102"/>
      <c r="K13" s="63">
        <v>11.45</v>
      </c>
    </row>
    <row r="14" spans="1:11" ht="16">
      <c r="A14" s="103"/>
      <c r="B14" s="101"/>
      <c r="C14" s="101"/>
      <c r="D14" s="101"/>
      <c r="E14" s="101"/>
      <c r="F14" s="101"/>
      <c r="G14" s="101"/>
      <c r="H14" s="101"/>
      <c r="I14" s="101"/>
      <c r="J14" s="102"/>
      <c r="K14" s="63">
        <v>5.85</v>
      </c>
    </row>
    <row r="15" spans="1:11" ht="16">
      <c r="A15" s="30"/>
      <c r="B15" s="112" t="s">
        <v>72</v>
      </c>
      <c r="C15" s="113"/>
      <c r="D15" s="113"/>
      <c r="E15" s="113"/>
      <c r="F15" s="113"/>
      <c r="G15" s="113"/>
      <c r="H15" s="113"/>
      <c r="I15" s="113"/>
      <c r="J15" s="114"/>
      <c r="K15" s="63">
        <v>7.68</v>
      </c>
    </row>
    <row r="16" spans="1:11" ht="16">
      <c r="A16" s="30"/>
      <c r="B16" s="113"/>
      <c r="C16" s="113"/>
      <c r="D16" s="113"/>
      <c r="E16" s="113"/>
      <c r="F16" s="113"/>
      <c r="G16" s="113"/>
      <c r="H16" s="113"/>
      <c r="I16" s="113"/>
      <c r="J16" s="114"/>
      <c r="K16" s="63">
        <v>7.69</v>
      </c>
    </row>
    <row r="17" spans="1:11" ht="16">
      <c r="A17" s="30"/>
      <c r="B17" s="113"/>
      <c r="C17" s="113"/>
      <c r="D17" s="113"/>
      <c r="E17" s="113"/>
      <c r="F17" s="113"/>
      <c r="G17" s="113"/>
      <c r="H17" s="113"/>
      <c r="I17" s="113"/>
      <c r="J17" s="114"/>
      <c r="K17" s="63">
        <v>7.88</v>
      </c>
    </row>
    <row r="18" spans="1:11" ht="41" customHeight="1">
      <c r="A18" s="30" t="s">
        <v>69</v>
      </c>
      <c r="B18" s="112" t="s">
        <v>78</v>
      </c>
      <c r="C18" s="113"/>
      <c r="D18" s="113"/>
      <c r="E18" s="113"/>
      <c r="F18" s="113"/>
      <c r="G18" s="113"/>
      <c r="H18" s="113"/>
      <c r="I18" s="113"/>
      <c r="J18" s="114"/>
      <c r="K18" s="63">
        <v>9.67</v>
      </c>
    </row>
    <row r="19" spans="1:11" ht="16">
      <c r="A19" s="30"/>
      <c r="B19" s="31" t="s">
        <v>67</v>
      </c>
      <c r="C19" s="31">
        <v>0.69886336289724027</v>
      </c>
      <c r="D19" s="31"/>
      <c r="E19" s="31"/>
      <c r="F19" s="31"/>
      <c r="G19" s="31"/>
      <c r="H19" s="31"/>
      <c r="I19" s="31"/>
      <c r="J19" s="35"/>
      <c r="K19" s="63">
        <v>4.16</v>
      </c>
    </row>
    <row r="20" spans="1:11" ht="17" thickBot="1">
      <c r="A20" s="110"/>
      <c r="B20" s="36" t="s">
        <v>68</v>
      </c>
      <c r="C20" s="36">
        <f>NORMSINV(0.05)</f>
        <v>-1.6448536269514726</v>
      </c>
      <c r="D20" s="36"/>
      <c r="E20" s="36"/>
      <c r="F20" s="36"/>
      <c r="G20" s="36"/>
      <c r="H20" s="36"/>
      <c r="I20" s="36"/>
      <c r="J20" s="11"/>
      <c r="K20" s="63">
        <v>7.68</v>
      </c>
    </row>
    <row r="21" spans="1:11" ht="16">
      <c r="A21" s="97" t="s">
        <v>76</v>
      </c>
      <c r="B21" s="98" t="s">
        <v>77</v>
      </c>
      <c r="C21" s="98"/>
      <c r="D21" s="98"/>
      <c r="E21" s="98"/>
      <c r="F21" s="98"/>
      <c r="G21" s="98"/>
      <c r="H21" s="98"/>
      <c r="I21" s="98"/>
      <c r="J21" s="99"/>
      <c r="K21" s="63">
        <v>10.8</v>
      </c>
    </row>
    <row r="22" spans="1:11" ht="16">
      <c r="A22" s="100"/>
      <c r="B22" s="101"/>
      <c r="C22" s="101"/>
      <c r="D22" s="101"/>
      <c r="E22" s="101"/>
      <c r="F22" s="101"/>
      <c r="G22" s="101"/>
      <c r="H22" s="101"/>
      <c r="I22" s="101"/>
      <c r="J22" s="102"/>
      <c r="K22" s="63">
        <v>6.89</v>
      </c>
    </row>
    <row r="23" spans="1:11" ht="16">
      <c r="A23" s="100"/>
      <c r="B23" s="101"/>
      <c r="C23" s="101"/>
      <c r="D23" s="101"/>
      <c r="E23" s="101"/>
      <c r="F23" s="101"/>
      <c r="G23" s="101"/>
      <c r="H23" s="101"/>
      <c r="I23" s="101"/>
      <c r="J23" s="102"/>
      <c r="K23" s="63">
        <v>8.01</v>
      </c>
    </row>
    <row r="24" spans="1:11" ht="16">
      <c r="A24" s="30"/>
      <c r="B24" s="31" t="s">
        <v>61</v>
      </c>
      <c r="C24" s="31">
        <v>8.1999999999999993</v>
      </c>
      <c r="D24" s="31"/>
      <c r="E24" s="31" t="s">
        <v>64</v>
      </c>
      <c r="F24" s="31">
        <v>1000</v>
      </c>
      <c r="G24" s="31"/>
      <c r="H24" s="31"/>
      <c r="I24" s="31"/>
      <c r="J24" s="35"/>
      <c r="K24" s="63">
        <v>9.36</v>
      </c>
    </row>
    <row r="25" spans="1:11" ht="16">
      <c r="A25" s="30"/>
      <c r="B25" s="31" t="s">
        <v>59</v>
      </c>
      <c r="C25" s="31">
        <v>2</v>
      </c>
      <c r="D25" s="31"/>
      <c r="E25" s="31" t="s">
        <v>65</v>
      </c>
      <c r="F25" s="31">
        <f>SQRT(F24)</f>
        <v>31.622776601683793</v>
      </c>
      <c r="G25" s="31"/>
      <c r="H25" s="31"/>
      <c r="I25" s="31"/>
      <c r="J25" s="35"/>
      <c r="K25" s="63">
        <v>6.71</v>
      </c>
    </row>
    <row r="26" spans="1:11" ht="16">
      <c r="A26" s="30"/>
      <c r="B26" s="31" t="s">
        <v>79</v>
      </c>
      <c r="C26" s="31">
        <v>8</v>
      </c>
      <c r="D26" s="31"/>
      <c r="E26" s="31" t="s">
        <v>66</v>
      </c>
      <c r="F26" s="31">
        <f>C25/F25</f>
        <v>6.3245553203367583E-2</v>
      </c>
      <c r="G26" s="31"/>
      <c r="H26" s="31"/>
      <c r="I26" s="31"/>
      <c r="J26" s="35"/>
      <c r="K26" s="63">
        <v>9.85</v>
      </c>
    </row>
    <row r="27" spans="1:11" ht="16">
      <c r="A27" s="30"/>
      <c r="B27" s="31" t="s">
        <v>60</v>
      </c>
      <c r="C27" s="31">
        <v>0.05</v>
      </c>
      <c r="D27" s="31"/>
      <c r="E27" s="31"/>
      <c r="F27" s="31"/>
      <c r="G27" s="31"/>
      <c r="H27" s="31"/>
      <c r="I27" s="31"/>
      <c r="J27" s="35"/>
      <c r="K27" s="63">
        <v>6.82</v>
      </c>
    </row>
    <row r="28" spans="1:11" ht="16">
      <c r="A28" s="30"/>
      <c r="B28" s="31" t="s">
        <v>67</v>
      </c>
      <c r="C28" s="31">
        <f>(C26-C24)/F26</f>
        <v>-3.1622776601683684</v>
      </c>
      <c r="D28" s="31" t="s">
        <v>80</v>
      </c>
      <c r="E28" s="31">
        <f>NORMSDIST(C28)</f>
        <v>7.8270112900130282E-4</v>
      </c>
      <c r="F28" s="31"/>
      <c r="G28" s="31"/>
      <c r="H28" s="31"/>
      <c r="I28" s="31"/>
      <c r="J28" s="35"/>
      <c r="K28" s="63">
        <v>5.96</v>
      </c>
    </row>
    <row r="29" spans="1:11" ht="16">
      <c r="A29" s="30"/>
      <c r="B29" s="31"/>
      <c r="C29" s="31"/>
      <c r="D29" s="31"/>
      <c r="E29" s="31"/>
      <c r="F29" s="31"/>
      <c r="G29" s="31"/>
      <c r="H29" s="31"/>
      <c r="I29" s="31"/>
      <c r="J29" s="35"/>
      <c r="K29" s="63">
        <v>8.36</v>
      </c>
    </row>
    <row r="30" spans="1:11" ht="16">
      <c r="A30" s="103" t="s">
        <v>76</v>
      </c>
      <c r="B30" s="101" t="s">
        <v>77</v>
      </c>
      <c r="C30" s="101"/>
      <c r="D30" s="101"/>
      <c r="E30" s="101"/>
      <c r="F30" s="101"/>
      <c r="G30" s="101"/>
      <c r="H30" s="101"/>
      <c r="I30" s="101"/>
      <c r="J30" s="102"/>
      <c r="K30" s="63">
        <v>9.43</v>
      </c>
    </row>
    <row r="31" spans="1:11" ht="16">
      <c r="A31" s="103"/>
      <c r="B31" s="101"/>
      <c r="C31" s="101"/>
      <c r="D31" s="101"/>
      <c r="E31" s="101"/>
      <c r="F31" s="101"/>
      <c r="G31" s="101"/>
      <c r="H31" s="101"/>
      <c r="I31" s="101"/>
      <c r="J31" s="102"/>
      <c r="K31" s="63">
        <v>5.5</v>
      </c>
    </row>
    <row r="32" spans="1:11" ht="17" thickBot="1">
      <c r="A32" s="104"/>
      <c r="B32" s="105"/>
      <c r="C32" s="105"/>
      <c r="D32" s="105"/>
      <c r="E32" s="105"/>
      <c r="F32" s="105"/>
      <c r="G32" s="105"/>
      <c r="H32" s="105"/>
      <c r="I32" s="105"/>
      <c r="J32" s="106"/>
      <c r="K32" s="63">
        <v>6.97</v>
      </c>
    </row>
    <row r="33" spans="1:11" ht="16">
      <c r="B33" s="70" t="s">
        <v>81</v>
      </c>
      <c r="C33" s="70"/>
      <c r="D33" s="70"/>
      <c r="E33" s="70"/>
      <c r="F33" s="70"/>
      <c r="G33" s="70"/>
      <c r="H33" s="70"/>
      <c r="I33" s="70"/>
      <c r="J33" s="71"/>
      <c r="K33" s="2">
        <v>8.73</v>
      </c>
    </row>
    <row r="34" spans="1:11" ht="16">
      <c r="K34" s="2">
        <v>6.08</v>
      </c>
    </row>
    <row r="35" spans="1:11" ht="17" thickBot="1">
      <c r="K35" s="2">
        <v>6.53</v>
      </c>
    </row>
    <row r="36" spans="1:11" ht="16">
      <c r="A36" s="107" t="s">
        <v>83</v>
      </c>
      <c r="B36" s="108" t="s">
        <v>84</v>
      </c>
      <c r="C36" s="108">
        <f>_xlfn.STDEV.S(K:K)</f>
        <v>1.9829336312105053</v>
      </c>
      <c r="D36" s="108"/>
      <c r="E36" s="108"/>
      <c r="F36" s="108"/>
      <c r="G36" s="108"/>
      <c r="H36" s="108"/>
      <c r="I36" s="108"/>
      <c r="J36" s="109"/>
      <c r="K36" s="63">
        <v>5.92</v>
      </c>
    </row>
    <row r="37" spans="1:11" ht="16">
      <c r="A37" s="30"/>
      <c r="B37" s="31" t="s">
        <v>85</v>
      </c>
      <c r="C37" s="31">
        <f>AVERAGE(K:K)</f>
        <v>8.0442000000000018</v>
      </c>
      <c r="D37" s="31"/>
      <c r="E37" s="31"/>
      <c r="F37" s="31"/>
      <c r="G37" s="31"/>
      <c r="H37" s="31"/>
      <c r="I37" s="31"/>
      <c r="J37" s="35"/>
      <c r="K37" s="63">
        <v>8.7200000000000006</v>
      </c>
    </row>
    <row r="38" spans="1:11" ht="16">
      <c r="A38" s="30"/>
      <c r="B38" s="31" t="s">
        <v>86</v>
      </c>
      <c r="C38" s="31">
        <v>1000</v>
      </c>
      <c r="D38" s="31"/>
      <c r="E38" s="31"/>
      <c r="F38" s="31"/>
      <c r="G38" s="31"/>
      <c r="H38" s="31"/>
      <c r="I38" s="31"/>
      <c r="J38" s="35"/>
      <c r="K38" s="63">
        <v>7.35</v>
      </c>
    </row>
    <row r="39" spans="1:11" ht="16">
      <c r="A39" s="30"/>
      <c r="B39" s="31" t="s">
        <v>87</v>
      </c>
      <c r="C39" s="31">
        <f>(8.0442-8)/(C36/SQRT(C38))</f>
        <v>0.70487821871333411</v>
      </c>
      <c r="D39" s="31"/>
      <c r="E39" s="31"/>
      <c r="F39" s="31"/>
      <c r="G39" s="31"/>
      <c r="H39" s="31"/>
      <c r="I39" s="31"/>
      <c r="J39" s="35"/>
      <c r="K39" s="63">
        <v>6.35</v>
      </c>
    </row>
    <row r="40" spans="1:11" ht="17" thickBot="1">
      <c r="A40" s="110"/>
      <c r="B40" s="36" t="s">
        <v>88</v>
      </c>
      <c r="C40" s="36">
        <f>_xlfn.T.INV(0.95,999)</f>
        <v>1.6463803454274908</v>
      </c>
      <c r="D40" s="36"/>
      <c r="E40" s="36"/>
      <c r="F40" s="36"/>
      <c r="G40" s="36"/>
      <c r="H40" s="36"/>
      <c r="I40" s="36"/>
      <c r="J40" s="11"/>
      <c r="K40" s="63">
        <v>8.1199999999999992</v>
      </c>
    </row>
    <row r="41" spans="1:11" ht="16">
      <c r="K41" s="2">
        <v>6.04</v>
      </c>
    </row>
    <row r="42" spans="1:11" ht="16">
      <c r="K42" s="2">
        <v>6.14</v>
      </c>
    </row>
    <row r="43" spans="1:11" ht="16">
      <c r="K43" s="2">
        <v>9.32</v>
      </c>
    </row>
    <row r="44" spans="1:11" ht="16">
      <c r="K44" s="2">
        <v>7.32</v>
      </c>
    </row>
    <row r="45" spans="1:11" ht="16">
      <c r="K45" s="2">
        <v>7.42</v>
      </c>
    </row>
    <row r="46" spans="1:11" ht="16">
      <c r="K46" s="2">
        <v>5.69</v>
      </c>
    </row>
    <row r="47" spans="1:11" ht="16">
      <c r="K47" s="2">
        <v>10.58</v>
      </c>
    </row>
    <row r="48" spans="1:11" ht="16">
      <c r="K48" s="2">
        <v>6.07</v>
      </c>
    </row>
    <row r="49" spans="11:11" ht="16">
      <c r="K49" s="2">
        <v>5.77</v>
      </c>
    </row>
    <row r="50" spans="11:11" ht="16">
      <c r="K50" s="2">
        <v>10.039999999999999</v>
      </c>
    </row>
    <row r="51" spans="11:11" ht="16">
      <c r="K51" s="2">
        <v>7.19</v>
      </c>
    </row>
    <row r="52" spans="11:11" ht="16">
      <c r="K52" s="2">
        <v>7.18</v>
      </c>
    </row>
    <row r="53" spans="11:11" ht="16">
      <c r="K53" s="2">
        <v>8.5500000000000007</v>
      </c>
    </row>
    <row r="54" spans="11:11" ht="16">
      <c r="K54" s="2">
        <v>8.86</v>
      </c>
    </row>
    <row r="55" spans="11:11" ht="16">
      <c r="K55" s="2">
        <v>9.8000000000000007</v>
      </c>
    </row>
    <row r="56" spans="11:11" ht="16">
      <c r="K56" s="2">
        <v>7.08</v>
      </c>
    </row>
    <row r="57" spans="11:11" ht="16">
      <c r="K57" s="2">
        <v>10.62</v>
      </c>
    </row>
    <row r="58" spans="11:11" ht="16">
      <c r="K58" s="2">
        <v>4.09</v>
      </c>
    </row>
    <row r="59" spans="11:11" ht="16">
      <c r="K59" s="2">
        <v>10.69</v>
      </c>
    </row>
    <row r="60" spans="11:11" ht="16">
      <c r="K60" s="2">
        <v>6.39</v>
      </c>
    </row>
    <row r="61" spans="11:11" ht="16">
      <c r="K61" s="2">
        <v>7.56</v>
      </c>
    </row>
    <row r="62" spans="11:11" ht="16">
      <c r="K62" s="2">
        <v>4.97</v>
      </c>
    </row>
    <row r="63" spans="11:11" ht="16">
      <c r="K63" s="2">
        <v>10.09</v>
      </c>
    </row>
    <row r="64" spans="11:11" ht="16">
      <c r="K64" s="2">
        <v>8.43</v>
      </c>
    </row>
    <row r="65" spans="11:11" ht="16">
      <c r="K65" s="2">
        <v>5.85</v>
      </c>
    </row>
    <row r="66" spans="11:11" ht="16">
      <c r="K66" s="2">
        <v>7.48</v>
      </c>
    </row>
    <row r="67" spans="11:11" ht="16">
      <c r="K67" s="2">
        <v>11.7</v>
      </c>
    </row>
    <row r="68" spans="11:11" ht="16">
      <c r="K68" s="2">
        <v>10.18</v>
      </c>
    </row>
    <row r="69" spans="11:11" ht="16">
      <c r="K69" s="2">
        <v>11.17</v>
      </c>
    </row>
    <row r="70" spans="11:11" ht="16">
      <c r="K70" s="2">
        <v>6.1</v>
      </c>
    </row>
    <row r="71" spans="11:11" ht="16">
      <c r="K71" s="2">
        <v>9.25</v>
      </c>
    </row>
    <row r="72" spans="11:11" ht="16">
      <c r="K72" s="2">
        <v>10.79</v>
      </c>
    </row>
    <row r="73" spans="11:11" ht="16">
      <c r="K73" s="2">
        <v>7.38</v>
      </c>
    </row>
    <row r="74" spans="11:11" ht="16">
      <c r="K74" s="2">
        <v>7.92</v>
      </c>
    </row>
    <row r="75" spans="11:11" ht="16">
      <c r="K75" s="2">
        <v>8.19</v>
      </c>
    </row>
    <row r="76" spans="11:11" ht="16">
      <c r="K76" s="2">
        <v>9.31</v>
      </c>
    </row>
    <row r="77" spans="11:11" ht="16">
      <c r="K77" s="2">
        <v>6.96</v>
      </c>
    </row>
    <row r="78" spans="11:11" ht="16">
      <c r="K78" s="2">
        <v>8.5</v>
      </c>
    </row>
    <row r="79" spans="11:11" ht="16">
      <c r="K79" s="2">
        <v>9.0299999999999994</v>
      </c>
    </row>
    <row r="80" spans="11:11" ht="16">
      <c r="K80" s="2">
        <v>9.39</v>
      </c>
    </row>
    <row r="81" spans="11:11" ht="16">
      <c r="K81" s="2">
        <v>4.8899999999999997</v>
      </c>
    </row>
    <row r="82" spans="11:11" ht="16">
      <c r="K82" s="2">
        <v>10.48</v>
      </c>
    </row>
    <row r="83" spans="11:11" ht="16">
      <c r="K83" s="2">
        <v>8.31</v>
      </c>
    </row>
    <row r="84" spans="11:11" ht="16">
      <c r="K84" s="2">
        <v>7.5</v>
      </c>
    </row>
    <row r="85" spans="11:11" ht="16">
      <c r="K85" s="2">
        <v>7.64</v>
      </c>
    </row>
    <row r="86" spans="11:11" ht="16">
      <c r="K86" s="2">
        <v>10.19</v>
      </c>
    </row>
    <row r="87" spans="11:11" ht="16">
      <c r="K87" s="2">
        <v>8.1999999999999993</v>
      </c>
    </row>
    <row r="88" spans="11:11" ht="16">
      <c r="K88" s="2">
        <v>4.49</v>
      </c>
    </row>
    <row r="89" spans="11:11" ht="16">
      <c r="K89" s="2">
        <v>6.76</v>
      </c>
    </row>
    <row r="90" spans="11:11" ht="16">
      <c r="K90" s="2">
        <v>12.99</v>
      </c>
    </row>
    <row r="91" spans="11:11" ht="16">
      <c r="K91" s="2">
        <v>8.9600000000000009</v>
      </c>
    </row>
    <row r="92" spans="11:11" ht="16">
      <c r="K92" s="2">
        <v>9.61</v>
      </c>
    </row>
    <row r="93" spans="11:11" ht="16">
      <c r="K93" s="2">
        <v>5.96</v>
      </c>
    </row>
    <row r="94" spans="11:11" ht="16">
      <c r="K94" s="2">
        <v>7.87</v>
      </c>
    </row>
    <row r="95" spans="11:11" ht="16">
      <c r="K95" s="2">
        <v>11.7</v>
      </c>
    </row>
    <row r="96" spans="11:11" ht="16">
      <c r="K96" s="2">
        <v>6.69</v>
      </c>
    </row>
    <row r="97" spans="11:11" ht="16">
      <c r="K97" s="2">
        <v>8.17</v>
      </c>
    </row>
    <row r="98" spans="11:11" ht="16">
      <c r="K98" s="2">
        <v>9.3000000000000007</v>
      </c>
    </row>
    <row r="99" spans="11:11" ht="16">
      <c r="K99" s="2">
        <v>5.52</v>
      </c>
    </row>
    <row r="100" spans="11:11" ht="16">
      <c r="K100" s="2">
        <v>9.44</v>
      </c>
    </row>
    <row r="101" spans="11:11" ht="16">
      <c r="K101" s="2">
        <v>7.19</v>
      </c>
    </row>
    <row r="102" spans="11:11" ht="16">
      <c r="K102" s="2">
        <v>7.52</v>
      </c>
    </row>
    <row r="103" spans="11:11" ht="16">
      <c r="K103" s="2">
        <v>9.06</v>
      </c>
    </row>
    <row r="104" spans="11:11" ht="16">
      <c r="K104" s="2">
        <v>8.2200000000000006</v>
      </c>
    </row>
    <row r="105" spans="11:11" ht="16">
      <c r="K105" s="2">
        <v>5.78</v>
      </c>
    </row>
    <row r="106" spans="11:11" ht="16">
      <c r="K106" s="2">
        <v>12.18</v>
      </c>
    </row>
    <row r="107" spans="11:11" ht="16">
      <c r="K107" s="2">
        <v>10.119999999999999</v>
      </c>
    </row>
    <row r="108" spans="11:11" ht="16">
      <c r="K108" s="2">
        <v>6.29</v>
      </c>
    </row>
    <row r="109" spans="11:11" ht="16">
      <c r="K109" s="2">
        <v>6.85</v>
      </c>
    </row>
    <row r="110" spans="11:11" ht="16">
      <c r="K110" s="2">
        <v>8.06</v>
      </c>
    </row>
    <row r="111" spans="11:11" ht="16">
      <c r="K111" s="2">
        <v>10.09</v>
      </c>
    </row>
    <row r="112" spans="11:11" ht="16">
      <c r="K112" s="2">
        <v>7.28</v>
      </c>
    </row>
    <row r="113" spans="11:11" ht="16">
      <c r="K113" s="2">
        <v>9.0299999999999994</v>
      </c>
    </row>
    <row r="114" spans="11:11" ht="16">
      <c r="K114" s="2">
        <v>8.1</v>
      </c>
    </row>
    <row r="115" spans="11:11" ht="16">
      <c r="K115" s="2">
        <v>7.16</v>
      </c>
    </row>
    <row r="116" spans="11:11" ht="16">
      <c r="K116" s="2">
        <v>5.89</v>
      </c>
    </row>
    <row r="117" spans="11:11" ht="16">
      <c r="K117" s="2">
        <v>5.17</v>
      </c>
    </row>
    <row r="118" spans="11:11" ht="16">
      <c r="K118" s="2">
        <v>10.28</v>
      </c>
    </row>
    <row r="119" spans="11:11" ht="16">
      <c r="K119" s="2">
        <v>11.55</v>
      </c>
    </row>
    <row r="120" spans="11:11" ht="16">
      <c r="K120" s="2">
        <v>6.06</v>
      </c>
    </row>
    <row r="121" spans="11:11" ht="16">
      <c r="K121" s="2">
        <v>5.67</v>
      </c>
    </row>
    <row r="122" spans="11:11" ht="16">
      <c r="K122" s="2">
        <v>4.91</v>
      </c>
    </row>
    <row r="123" spans="11:11" ht="16">
      <c r="K123" s="2">
        <v>7.85</v>
      </c>
    </row>
    <row r="124" spans="11:11" ht="16">
      <c r="K124" s="2">
        <v>9.2100000000000009</v>
      </c>
    </row>
    <row r="125" spans="11:11" ht="16">
      <c r="K125" s="2">
        <v>6.15</v>
      </c>
    </row>
    <row r="126" spans="11:11" ht="16">
      <c r="K126" s="2">
        <v>3.77</v>
      </c>
    </row>
    <row r="127" spans="11:11" ht="16">
      <c r="K127" s="2">
        <v>8.5</v>
      </c>
    </row>
    <row r="128" spans="11:11" ht="16">
      <c r="K128" s="2">
        <v>6.8</v>
      </c>
    </row>
    <row r="129" spans="11:11" ht="16">
      <c r="K129" s="2">
        <v>5.54</v>
      </c>
    </row>
    <row r="130" spans="11:11" ht="16">
      <c r="K130" s="2">
        <v>9.02</v>
      </c>
    </row>
    <row r="131" spans="11:11" ht="16">
      <c r="K131" s="2">
        <v>9.5</v>
      </c>
    </row>
    <row r="132" spans="11:11" ht="16">
      <c r="K132" s="2">
        <v>6.88</v>
      </c>
    </row>
    <row r="133" spans="11:11" ht="16">
      <c r="K133" s="2">
        <v>8.2799999999999994</v>
      </c>
    </row>
    <row r="134" spans="11:11" ht="16">
      <c r="K134" s="2">
        <v>9.31</v>
      </c>
    </row>
    <row r="135" spans="11:11" ht="16">
      <c r="K135" s="2">
        <v>8.35</v>
      </c>
    </row>
    <row r="136" spans="11:11" ht="16">
      <c r="K136" s="2">
        <v>11.24</v>
      </c>
    </row>
    <row r="137" spans="11:11" ht="16">
      <c r="K137" s="2">
        <v>7.6</v>
      </c>
    </row>
    <row r="138" spans="11:11" ht="16">
      <c r="K138" s="2">
        <v>9.81</v>
      </c>
    </row>
    <row r="139" spans="11:11" ht="16">
      <c r="K139" s="2">
        <v>6.08</v>
      </c>
    </row>
    <row r="140" spans="11:11" ht="16">
      <c r="K140" s="2">
        <v>5.08</v>
      </c>
    </row>
    <row r="141" spans="11:11" ht="16">
      <c r="K141" s="2">
        <v>6.21</v>
      </c>
    </row>
    <row r="142" spans="11:11" ht="16">
      <c r="K142" s="2">
        <v>4.38</v>
      </c>
    </row>
    <row r="143" spans="11:11" ht="16">
      <c r="K143" s="2">
        <v>10.85</v>
      </c>
    </row>
    <row r="144" spans="11:11" ht="16">
      <c r="K144" s="2">
        <v>5.39</v>
      </c>
    </row>
    <row r="145" spans="11:11" ht="16">
      <c r="K145" s="2">
        <v>9.89</v>
      </c>
    </row>
    <row r="146" spans="11:11" ht="16">
      <c r="K146" s="2">
        <v>7.53</v>
      </c>
    </row>
    <row r="147" spans="11:11" ht="16">
      <c r="K147" s="2">
        <v>9.3699999999999992</v>
      </c>
    </row>
    <row r="148" spans="11:11" ht="16">
      <c r="K148" s="2">
        <v>7.02</v>
      </c>
    </row>
    <row r="149" spans="11:11" ht="16">
      <c r="K149" s="2">
        <v>7.38</v>
      </c>
    </row>
    <row r="150" spans="11:11" ht="16">
      <c r="K150" s="2">
        <v>9.57</v>
      </c>
    </row>
    <row r="151" spans="11:11" ht="16">
      <c r="K151" s="2">
        <v>10.42</v>
      </c>
    </row>
    <row r="152" spans="11:11" ht="16">
      <c r="K152" s="2">
        <v>8.74</v>
      </c>
    </row>
    <row r="153" spans="11:11" ht="16">
      <c r="K153" s="2">
        <v>11.31</v>
      </c>
    </row>
    <row r="154" spans="11:11" ht="16">
      <c r="K154" s="2">
        <v>7.47</v>
      </c>
    </row>
    <row r="155" spans="11:11" ht="16">
      <c r="K155" s="2">
        <v>9.6</v>
      </c>
    </row>
    <row r="156" spans="11:11" ht="16">
      <c r="K156" s="2">
        <v>8</v>
      </c>
    </row>
    <row r="157" spans="11:11" ht="16">
      <c r="K157" s="2">
        <v>7.18</v>
      </c>
    </row>
    <row r="158" spans="11:11" ht="16">
      <c r="K158" s="2">
        <v>7.73</v>
      </c>
    </row>
    <row r="159" spans="11:11" ht="16">
      <c r="K159" s="2">
        <v>6.2</v>
      </c>
    </row>
    <row r="160" spans="11:11" ht="16">
      <c r="K160" s="2">
        <v>9.39</v>
      </c>
    </row>
    <row r="161" spans="11:11" ht="16">
      <c r="K161" s="2">
        <v>10.58</v>
      </c>
    </row>
    <row r="162" spans="11:11" ht="16">
      <c r="K162" s="2">
        <v>4.7300000000000004</v>
      </c>
    </row>
    <row r="163" spans="11:11" ht="16">
      <c r="K163" s="2">
        <v>8.49</v>
      </c>
    </row>
    <row r="164" spans="11:11" ht="16">
      <c r="K164" s="2">
        <v>5.9</v>
      </c>
    </row>
    <row r="165" spans="11:11" ht="16">
      <c r="K165" s="2">
        <v>11.1</v>
      </c>
    </row>
    <row r="166" spans="11:11" ht="16">
      <c r="K166" s="2">
        <v>7.38</v>
      </c>
    </row>
    <row r="167" spans="11:11" ht="16">
      <c r="K167" s="2">
        <v>7.97</v>
      </c>
    </row>
    <row r="168" spans="11:11" ht="16">
      <c r="K168" s="2">
        <v>9.93</v>
      </c>
    </row>
    <row r="169" spans="11:11" ht="16">
      <c r="K169" s="2">
        <v>8.48</v>
      </c>
    </row>
    <row r="170" spans="11:11" ht="16">
      <c r="K170" s="2">
        <v>9.5500000000000007</v>
      </c>
    </row>
    <row r="171" spans="11:11" ht="16">
      <c r="K171" s="2">
        <v>6.79</v>
      </c>
    </row>
    <row r="172" spans="11:11" ht="16">
      <c r="K172" s="2">
        <v>3.08</v>
      </c>
    </row>
    <row r="173" spans="11:11" ht="16">
      <c r="K173" s="2">
        <v>8.7100000000000009</v>
      </c>
    </row>
    <row r="174" spans="11:11" ht="16">
      <c r="K174" s="2">
        <v>8.2200000000000006</v>
      </c>
    </row>
    <row r="175" spans="11:11" ht="16">
      <c r="K175" s="2">
        <v>7.52</v>
      </c>
    </row>
    <row r="176" spans="11:11" ht="16">
      <c r="K176" s="2">
        <v>10.220000000000001</v>
      </c>
    </row>
    <row r="177" spans="11:11" ht="16">
      <c r="K177" s="2">
        <v>7.76</v>
      </c>
    </row>
    <row r="178" spans="11:11" ht="16">
      <c r="K178" s="2">
        <v>7.35</v>
      </c>
    </row>
    <row r="179" spans="11:11" ht="16">
      <c r="K179" s="2">
        <v>8.33</v>
      </c>
    </row>
    <row r="180" spans="11:11" ht="16">
      <c r="K180" s="2">
        <v>9.8800000000000008</v>
      </c>
    </row>
    <row r="181" spans="11:11" ht="16">
      <c r="K181" s="2">
        <v>6.33</v>
      </c>
    </row>
    <row r="182" spans="11:11" ht="16">
      <c r="K182" s="2">
        <v>8.2200000000000006</v>
      </c>
    </row>
    <row r="183" spans="11:11" ht="16">
      <c r="K183" s="2">
        <v>6.54</v>
      </c>
    </row>
    <row r="184" spans="11:11" ht="16">
      <c r="K184" s="2">
        <v>9.26</v>
      </c>
    </row>
    <row r="185" spans="11:11" ht="16">
      <c r="K185" s="2">
        <v>6.34</v>
      </c>
    </row>
    <row r="186" spans="11:11" ht="16">
      <c r="K186" s="2">
        <v>6.63</v>
      </c>
    </row>
    <row r="187" spans="11:11" ht="16">
      <c r="K187" s="2">
        <v>5.42</v>
      </c>
    </row>
    <row r="188" spans="11:11" ht="16">
      <c r="K188" s="2">
        <v>3.09</v>
      </c>
    </row>
    <row r="189" spans="11:11" ht="16">
      <c r="K189" s="2">
        <v>5.59</v>
      </c>
    </row>
    <row r="190" spans="11:11" ht="16">
      <c r="K190" s="2">
        <v>8.02</v>
      </c>
    </row>
    <row r="191" spans="11:11" ht="16">
      <c r="K191" s="2">
        <v>11.14</v>
      </c>
    </row>
    <row r="192" spans="11:11" ht="16">
      <c r="K192" s="2">
        <v>10.6</v>
      </c>
    </row>
    <row r="193" spans="11:11" ht="16">
      <c r="K193" s="2">
        <v>5.76</v>
      </c>
    </row>
    <row r="194" spans="11:11" ht="16">
      <c r="K194" s="2">
        <v>7.05</v>
      </c>
    </row>
    <row r="195" spans="11:11" ht="16">
      <c r="K195" s="2">
        <v>6.95</v>
      </c>
    </row>
    <row r="196" spans="11:11" ht="16">
      <c r="K196" s="2">
        <v>7.05</v>
      </c>
    </row>
    <row r="197" spans="11:11" ht="16">
      <c r="K197" s="2">
        <v>9.2100000000000009</v>
      </c>
    </row>
    <row r="198" spans="11:11" ht="16">
      <c r="K198" s="2">
        <v>10.62</v>
      </c>
    </row>
    <row r="199" spans="11:11" ht="16">
      <c r="K199" s="2">
        <v>4.34</v>
      </c>
    </row>
    <row r="200" spans="11:11" ht="16">
      <c r="K200" s="2">
        <v>9.1</v>
      </c>
    </row>
    <row r="201" spans="11:11" ht="16">
      <c r="K201" s="2">
        <v>10.44</v>
      </c>
    </row>
    <row r="202" spans="11:11" ht="16">
      <c r="K202" s="2">
        <v>10.83</v>
      </c>
    </row>
    <row r="203" spans="11:11" ht="16">
      <c r="K203" s="2">
        <v>6.82</v>
      </c>
    </row>
    <row r="204" spans="11:11" ht="16">
      <c r="K204" s="2">
        <v>8.31</v>
      </c>
    </row>
    <row r="205" spans="11:11" ht="16">
      <c r="K205" s="2">
        <v>4.47</v>
      </c>
    </row>
    <row r="206" spans="11:11" ht="16">
      <c r="K206" s="2">
        <v>8.7899999999999991</v>
      </c>
    </row>
    <row r="207" spans="11:11" ht="16">
      <c r="K207" s="2">
        <v>8.0299999999999994</v>
      </c>
    </row>
    <row r="208" spans="11:11" ht="16">
      <c r="K208" s="2">
        <v>3.07</v>
      </c>
    </row>
    <row r="209" spans="11:11" ht="16">
      <c r="K209" s="2">
        <v>4.67</v>
      </c>
    </row>
    <row r="210" spans="11:11" ht="16">
      <c r="K210" s="2">
        <v>8.7899999999999991</v>
      </c>
    </row>
    <row r="211" spans="11:11" ht="16">
      <c r="K211" s="2">
        <v>8.4600000000000009</v>
      </c>
    </row>
    <row r="212" spans="11:11" ht="16">
      <c r="K212" s="2">
        <v>7.95</v>
      </c>
    </row>
    <row r="213" spans="11:11" ht="16">
      <c r="K213" s="2">
        <v>6.2</v>
      </c>
    </row>
    <row r="214" spans="11:11" ht="16">
      <c r="K214" s="2">
        <v>6.44</v>
      </c>
    </row>
    <row r="215" spans="11:11" ht="16">
      <c r="K215" s="2">
        <v>5.55</v>
      </c>
    </row>
    <row r="216" spans="11:11" ht="16">
      <c r="K216" s="2">
        <v>10.31</v>
      </c>
    </row>
    <row r="217" spans="11:11" ht="16">
      <c r="K217" s="2">
        <v>8.07</v>
      </c>
    </row>
    <row r="218" spans="11:11" ht="16">
      <c r="K218" s="2">
        <v>11.06</v>
      </c>
    </row>
    <row r="219" spans="11:11" ht="16">
      <c r="K219" s="2">
        <v>7.53</v>
      </c>
    </row>
    <row r="220" spans="11:11" ht="16">
      <c r="K220" s="2">
        <v>8.73</v>
      </c>
    </row>
    <row r="221" spans="11:11" ht="16">
      <c r="K221" s="2">
        <v>6.92</v>
      </c>
    </row>
    <row r="222" spans="11:11" ht="16">
      <c r="K222" s="2">
        <v>11.75</v>
      </c>
    </row>
    <row r="223" spans="11:11" ht="16">
      <c r="K223" s="2">
        <v>11.03</v>
      </c>
    </row>
    <row r="224" spans="11:11" ht="16">
      <c r="K224" s="2">
        <v>9.66</v>
      </c>
    </row>
    <row r="225" spans="11:11" ht="16">
      <c r="K225" s="2">
        <v>10.15</v>
      </c>
    </row>
    <row r="226" spans="11:11" ht="16">
      <c r="K226" s="2">
        <v>10.050000000000001</v>
      </c>
    </row>
    <row r="227" spans="11:11" ht="16">
      <c r="K227" s="2">
        <v>7.57</v>
      </c>
    </row>
    <row r="228" spans="11:11" ht="16">
      <c r="K228" s="2">
        <v>8.73</v>
      </c>
    </row>
    <row r="229" spans="11:11" ht="16">
      <c r="K229" s="2">
        <v>9.25</v>
      </c>
    </row>
    <row r="230" spans="11:11" ht="16">
      <c r="K230" s="2">
        <v>5.03</v>
      </c>
    </row>
    <row r="231" spans="11:11" ht="16">
      <c r="K231" s="2">
        <v>7.55</v>
      </c>
    </row>
    <row r="232" spans="11:11" ht="16">
      <c r="K232" s="2">
        <v>7.58</v>
      </c>
    </row>
    <row r="233" spans="11:11" ht="16">
      <c r="K233" s="2">
        <v>7.82</v>
      </c>
    </row>
    <row r="234" spans="11:11" ht="16">
      <c r="K234" s="2">
        <v>5.95</v>
      </c>
    </row>
    <row r="235" spans="11:11" ht="16">
      <c r="K235" s="2">
        <v>8.7799999999999994</v>
      </c>
    </row>
    <row r="236" spans="11:11" ht="16">
      <c r="K236" s="2">
        <v>5.66</v>
      </c>
    </row>
    <row r="237" spans="11:11" ht="16">
      <c r="K237" s="2">
        <v>9.19</v>
      </c>
    </row>
    <row r="238" spans="11:11" ht="16">
      <c r="K238" s="2">
        <v>4.62</v>
      </c>
    </row>
    <row r="239" spans="11:11" ht="16">
      <c r="K239" s="2">
        <v>7.18</v>
      </c>
    </row>
    <row r="240" spans="11:11" ht="16">
      <c r="K240" s="2">
        <v>8.7100000000000009</v>
      </c>
    </row>
    <row r="241" spans="11:11" ht="16">
      <c r="K241" s="2">
        <v>4.3499999999999996</v>
      </c>
    </row>
    <row r="242" spans="11:11" ht="16">
      <c r="K242" s="2">
        <v>8.48</v>
      </c>
    </row>
    <row r="243" spans="11:11" ht="16">
      <c r="K243" s="2">
        <v>9.85</v>
      </c>
    </row>
    <row r="244" spans="11:11" ht="16">
      <c r="K244" s="2">
        <v>4.13</v>
      </c>
    </row>
    <row r="245" spans="11:11" ht="16">
      <c r="K245" s="2">
        <v>6.59</v>
      </c>
    </row>
    <row r="246" spans="11:11" ht="16">
      <c r="K246" s="2">
        <v>9.65</v>
      </c>
    </row>
    <row r="247" spans="11:11" ht="16">
      <c r="K247" s="2">
        <v>10.32</v>
      </c>
    </row>
    <row r="248" spans="11:11" ht="16">
      <c r="K248" s="2">
        <v>8</v>
      </c>
    </row>
    <row r="249" spans="11:11" ht="16">
      <c r="K249" s="2">
        <v>7.31</v>
      </c>
    </row>
    <row r="250" spans="11:11" ht="16">
      <c r="K250" s="2">
        <v>8.9600000000000009</v>
      </c>
    </row>
    <row r="251" spans="11:11" ht="16">
      <c r="K251" s="2">
        <v>5.22</v>
      </c>
    </row>
    <row r="252" spans="11:11" ht="16">
      <c r="K252" s="2">
        <v>12.51</v>
      </c>
    </row>
    <row r="253" spans="11:11" ht="16">
      <c r="K253" s="2">
        <v>9.5299999999999994</v>
      </c>
    </row>
    <row r="254" spans="11:11" ht="16">
      <c r="K254" s="2">
        <v>7.05</v>
      </c>
    </row>
    <row r="255" spans="11:11" ht="16">
      <c r="K255" s="2">
        <v>8.25</v>
      </c>
    </row>
    <row r="256" spans="11:11" ht="16">
      <c r="K256" s="2">
        <v>5.87</v>
      </c>
    </row>
    <row r="257" spans="11:11" ht="16">
      <c r="K257" s="2">
        <v>11.62</v>
      </c>
    </row>
    <row r="258" spans="11:11" ht="16">
      <c r="K258" s="2">
        <v>8.8000000000000007</v>
      </c>
    </row>
    <row r="259" spans="11:11" ht="16">
      <c r="K259" s="2">
        <v>6.9</v>
      </c>
    </row>
    <row r="260" spans="11:11" ht="16">
      <c r="K260" s="2">
        <v>9.7799999999999994</v>
      </c>
    </row>
    <row r="261" spans="11:11" ht="16">
      <c r="K261" s="2">
        <v>8.2899999999999991</v>
      </c>
    </row>
    <row r="262" spans="11:11" ht="16">
      <c r="K262" s="2">
        <v>4.84</v>
      </c>
    </row>
    <row r="263" spans="11:11" ht="16">
      <c r="K263" s="2">
        <v>9.77</v>
      </c>
    </row>
    <row r="264" spans="11:11" ht="16">
      <c r="K264" s="2">
        <v>11.83</v>
      </c>
    </row>
    <row r="265" spans="11:11" ht="16">
      <c r="K265" s="2">
        <v>6.02</v>
      </c>
    </row>
    <row r="266" spans="11:11" ht="16">
      <c r="K266" s="2">
        <v>10.61</v>
      </c>
    </row>
    <row r="267" spans="11:11" ht="16">
      <c r="K267" s="2">
        <v>7.62</v>
      </c>
    </row>
    <row r="268" spans="11:11" ht="16">
      <c r="K268" s="2">
        <v>9.09</v>
      </c>
    </row>
    <row r="269" spans="11:11" ht="16">
      <c r="K269" s="2">
        <v>6.22</v>
      </c>
    </row>
    <row r="270" spans="11:11" ht="16">
      <c r="K270" s="2">
        <v>7.05</v>
      </c>
    </row>
    <row r="271" spans="11:11" ht="16">
      <c r="K271" s="2">
        <v>6.01</v>
      </c>
    </row>
    <row r="272" spans="11:11" ht="16">
      <c r="K272" s="2">
        <v>6.62</v>
      </c>
    </row>
    <row r="273" spans="11:11" ht="16">
      <c r="K273" s="2">
        <v>11.07</v>
      </c>
    </row>
    <row r="274" spans="11:11" ht="16">
      <c r="K274" s="2">
        <v>3.18</v>
      </c>
    </row>
    <row r="275" spans="11:11" ht="16">
      <c r="K275" s="2">
        <v>7.54</v>
      </c>
    </row>
    <row r="276" spans="11:11" ht="16">
      <c r="K276" s="2">
        <v>8.44</v>
      </c>
    </row>
    <row r="277" spans="11:11" ht="16">
      <c r="K277" s="2">
        <v>10.96</v>
      </c>
    </row>
    <row r="278" spans="11:11" ht="16">
      <c r="K278" s="2">
        <v>6.32</v>
      </c>
    </row>
    <row r="279" spans="11:11" ht="16">
      <c r="K279" s="2">
        <v>8.24</v>
      </c>
    </row>
    <row r="280" spans="11:11" ht="16">
      <c r="K280" s="2">
        <v>9.64</v>
      </c>
    </row>
    <row r="281" spans="11:11" ht="16">
      <c r="K281" s="2">
        <v>10.76</v>
      </c>
    </row>
    <row r="282" spans="11:11" ht="16">
      <c r="K282" s="2">
        <v>5.95</v>
      </c>
    </row>
    <row r="283" spans="11:11" ht="16">
      <c r="K283" s="2">
        <v>8.77</v>
      </c>
    </row>
    <row r="284" spans="11:11" ht="16">
      <c r="K284" s="2">
        <v>5.83</v>
      </c>
    </row>
    <row r="285" spans="11:11" ht="16">
      <c r="K285" s="2">
        <v>6.6</v>
      </c>
    </row>
    <row r="286" spans="11:11" ht="16">
      <c r="K286" s="2">
        <v>8.49</v>
      </c>
    </row>
    <row r="287" spans="11:11" ht="16">
      <c r="K287" s="2">
        <v>7.33</v>
      </c>
    </row>
    <row r="288" spans="11:11" ht="16">
      <c r="K288" s="2">
        <v>8.3000000000000007</v>
      </c>
    </row>
    <row r="289" spans="11:11" ht="16">
      <c r="K289" s="2">
        <v>9.27</v>
      </c>
    </row>
    <row r="290" spans="11:11" ht="16">
      <c r="K290" s="2">
        <v>9.2899999999999991</v>
      </c>
    </row>
    <row r="291" spans="11:11" ht="16">
      <c r="K291" s="2">
        <v>7.6</v>
      </c>
    </row>
    <row r="292" spans="11:11" ht="16">
      <c r="K292" s="2">
        <v>3.67</v>
      </c>
    </row>
    <row r="293" spans="11:11" ht="16">
      <c r="K293" s="2">
        <v>6.48</v>
      </c>
    </row>
    <row r="294" spans="11:11" ht="16">
      <c r="K294" s="2">
        <v>8.15</v>
      </c>
    </row>
    <row r="295" spans="11:11" ht="16">
      <c r="K295" s="2">
        <v>4.17</v>
      </c>
    </row>
    <row r="296" spans="11:11" ht="16">
      <c r="K296" s="2">
        <v>10.82</v>
      </c>
    </row>
    <row r="297" spans="11:11" ht="16">
      <c r="K297" s="2">
        <v>5.28</v>
      </c>
    </row>
    <row r="298" spans="11:11" ht="16">
      <c r="K298" s="2">
        <v>6.44</v>
      </c>
    </row>
    <row r="299" spans="11:11" ht="16">
      <c r="K299" s="2">
        <v>9.91</v>
      </c>
    </row>
    <row r="300" spans="11:11" ht="16">
      <c r="K300" s="2">
        <v>6.64</v>
      </c>
    </row>
    <row r="301" spans="11:11" ht="16">
      <c r="K301" s="2">
        <v>5.24</v>
      </c>
    </row>
    <row r="302" spans="11:11" ht="16">
      <c r="K302" s="2">
        <v>6.9</v>
      </c>
    </row>
    <row r="303" spans="11:11" ht="16">
      <c r="K303" s="2">
        <v>8.43</v>
      </c>
    </row>
    <row r="304" spans="11:11" ht="16">
      <c r="K304" s="2">
        <v>6.17</v>
      </c>
    </row>
    <row r="305" spans="11:11" ht="16">
      <c r="K305" s="2">
        <v>7.93</v>
      </c>
    </row>
    <row r="306" spans="11:11" ht="16">
      <c r="K306" s="2">
        <v>5</v>
      </c>
    </row>
    <row r="307" spans="11:11" ht="16">
      <c r="K307" s="2">
        <v>8.85</v>
      </c>
    </row>
    <row r="308" spans="11:11" ht="16">
      <c r="K308" s="2">
        <v>10.36</v>
      </c>
    </row>
    <row r="309" spans="11:11" ht="16">
      <c r="K309" s="2">
        <v>10.63</v>
      </c>
    </row>
    <row r="310" spans="11:11" ht="16">
      <c r="K310" s="2">
        <v>13.18</v>
      </c>
    </row>
    <row r="311" spans="11:11" ht="16">
      <c r="K311" s="2">
        <v>9.31</v>
      </c>
    </row>
    <row r="312" spans="11:11" ht="16">
      <c r="K312" s="2">
        <v>7.55</v>
      </c>
    </row>
    <row r="313" spans="11:11" ht="16">
      <c r="K313" s="2">
        <v>8.81</v>
      </c>
    </row>
    <row r="314" spans="11:11" ht="16">
      <c r="K314" s="2">
        <v>6.89</v>
      </c>
    </row>
    <row r="315" spans="11:11" ht="16">
      <c r="K315" s="2">
        <v>7.64</v>
      </c>
    </row>
    <row r="316" spans="11:11" ht="16">
      <c r="K316" s="2">
        <v>5.51</v>
      </c>
    </row>
    <row r="317" spans="11:11" ht="16">
      <c r="K317" s="2">
        <v>8.85</v>
      </c>
    </row>
    <row r="318" spans="11:11" ht="16">
      <c r="K318" s="2">
        <v>7.81</v>
      </c>
    </row>
    <row r="319" spans="11:11" ht="16">
      <c r="K319" s="2">
        <v>9.16</v>
      </c>
    </row>
    <row r="320" spans="11:11" ht="16">
      <c r="K320" s="2">
        <v>10.119999999999999</v>
      </c>
    </row>
    <row r="321" spans="11:11" ht="16">
      <c r="K321" s="2">
        <v>8.33</v>
      </c>
    </row>
    <row r="322" spans="11:11" ht="16">
      <c r="K322" s="2">
        <v>5.49</v>
      </c>
    </row>
    <row r="323" spans="11:11" ht="16">
      <c r="K323" s="2">
        <v>7</v>
      </c>
    </row>
    <row r="324" spans="11:11" ht="16">
      <c r="K324" s="2">
        <v>5.6</v>
      </c>
    </row>
    <row r="325" spans="11:11" ht="16">
      <c r="K325" s="2">
        <v>6.89</v>
      </c>
    </row>
    <row r="326" spans="11:11" ht="16">
      <c r="K326" s="2">
        <v>11.8</v>
      </c>
    </row>
    <row r="327" spans="11:11" ht="16">
      <c r="K327" s="2">
        <v>5.29</v>
      </c>
    </row>
    <row r="328" spans="11:11" ht="16">
      <c r="K328" s="2">
        <v>10.11</v>
      </c>
    </row>
    <row r="329" spans="11:11" ht="16">
      <c r="K329" s="2">
        <v>6.69</v>
      </c>
    </row>
    <row r="330" spans="11:11" ht="16">
      <c r="K330" s="2">
        <v>8.48</v>
      </c>
    </row>
    <row r="331" spans="11:11" ht="16">
      <c r="K331" s="2">
        <v>7.37</v>
      </c>
    </row>
    <row r="332" spans="11:11" ht="16">
      <c r="K332" s="2">
        <v>8.56</v>
      </c>
    </row>
    <row r="333" spans="11:11" ht="16">
      <c r="K333" s="2">
        <v>7.42</v>
      </c>
    </row>
    <row r="334" spans="11:11" ht="16">
      <c r="K334" s="2">
        <v>5.79</v>
      </c>
    </row>
    <row r="335" spans="11:11" ht="16">
      <c r="K335" s="2">
        <v>6.9</v>
      </c>
    </row>
    <row r="336" spans="11:11" ht="16">
      <c r="K336" s="2">
        <v>6.71</v>
      </c>
    </row>
    <row r="337" spans="11:11" ht="16">
      <c r="K337" s="2">
        <v>7.06</v>
      </c>
    </row>
    <row r="338" spans="11:11" ht="16">
      <c r="K338" s="2">
        <v>6.78</v>
      </c>
    </row>
    <row r="339" spans="11:11" ht="16">
      <c r="K339" s="2">
        <v>7.16</v>
      </c>
    </row>
    <row r="340" spans="11:11" ht="16">
      <c r="K340" s="2">
        <v>8.3699999999999992</v>
      </c>
    </row>
    <row r="341" spans="11:11" ht="16">
      <c r="K341" s="2">
        <v>11.3</v>
      </c>
    </row>
    <row r="342" spans="11:11" ht="16">
      <c r="K342" s="2">
        <v>10.78</v>
      </c>
    </row>
    <row r="343" spans="11:11" ht="16">
      <c r="K343" s="2">
        <v>12.11</v>
      </c>
    </row>
    <row r="344" spans="11:11" ht="16">
      <c r="K344" s="2">
        <v>9.5500000000000007</v>
      </c>
    </row>
    <row r="345" spans="11:11" ht="16">
      <c r="K345" s="2">
        <v>5.51</v>
      </c>
    </row>
    <row r="346" spans="11:11" ht="16">
      <c r="K346" s="2">
        <v>10.55</v>
      </c>
    </row>
    <row r="347" spans="11:11" ht="16">
      <c r="K347" s="2">
        <v>7.69</v>
      </c>
    </row>
    <row r="348" spans="11:11" ht="16">
      <c r="K348" s="2">
        <v>9.39</v>
      </c>
    </row>
    <row r="349" spans="11:11" ht="16">
      <c r="K349" s="2">
        <v>5.69</v>
      </c>
    </row>
    <row r="350" spans="11:11" ht="16">
      <c r="K350" s="2">
        <v>7.38</v>
      </c>
    </row>
    <row r="351" spans="11:11" ht="16">
      <c r="K351" s="2">
        <v>10.53</v>
      </c>
    </row>
    <row r="352" spans="11:11" ht="16">
      <c r="K352" s="2">
        <v>9.2899999999999991</v>
      </c>
    </row>
    <row r="353" spans="11:11" ht="16">
      <c r="K353" s="2">
        <v>8.31</v>
      </c>
    </row>
    <row r="354" spans="11:11" ht="16">
      <c r="K354" s="2">
        <v>10.220000000000001</v>
      </c>
    </row>
    <row r="355" spans="11:11" ht="16">
      <c r="K355" s="2">
        <v>8.07</v>
      </c>
    </row>
    <row r="356" spans="11:11" ht="16">
      <c r="K356" s="2">
        <v>6.5</v>
      </c>
    </row>
    <row r="357" spans="11:11" ht="16">
      <c r="K357" s="2">
        <v>6.81</v>
      </c>
    </row>
    <row r="358" spans="11:11" ht="16">
      <c r="K358" s="2">
        <v>7.33</v>
      </c>
    </row>
    <row r="359" spans="11:11" ht="16">
      <c r="K359" s="2">
        <v>6.48</v>
      </c>
    </row>
    <row r="360" spans="11:11" ht="16">
      <c r="K360" s="2">
        <v>8.7100000000000009</v>
      </c>
    </row>
    <row r="361" spans="11:11" ht="16">
      <c r="K361" s="2">
        <v>7.83</v>
      </c>
    </row>
    <row r="362" spans="11:11" ht="16">
      <c r="K362" s="2">
        <v>7.87</v>
      </c>
    </row>
    <row r="363" spans="11:11" ht="16">
      <c r="K363" s="2">
        <v>7.81</v>
      </c>
    </row>
    <row r="364" spans="11:11" ht="16">
      <c r="K364" s="2">
        <v>6.36</v>
      </c>
    </row>
    <row r="365" spans="11:11" ht="16">
      <c r="K365" s="2">
        <v>5.13</v>
      </c>
    </row>
    <row r="366" spans="11:11" ht="16">
      <c r="K366" s="2">
        <v>9.6999999999999993</v>
      </c>
    </row>
    <row r="367" spans="11:11" ht="16">
      <c r="K367" s="2">
        <v>8.65</v>
      </c>
    </row>
    <row r="368" spans="11:11" ht="16">
      <c r="K368" s="2">
        <v>7.46</v>
      </c>
    </row>
    <row r="369" spans="11:11" ht="16">
      <c r="K369" s="2">
        <v>8.32</v>
      </c>
    </row>
    <row r="370" spans="11:11" ht="16">
      <c r="K370" s="2">
        <v>5.42</v>
      </c>
    </row>
    <row r="371" spans="11:11" ht="16">
      <c r="K371" s="2">
        <v>7.67</v>
      </c>
    </row>
    <row r="372" spans="11:11" ht="16">
      <c r="K372" s="2">
        <v>11.32</v>
      </c>
    </row>
    <row r="373" spans="11:11" ht="16">
      <c r="K373" s="2">
        <v>10.94</v>
      </c>
    </row>
    <row r="374" spans="11:11" ht="16">
      <c r="K374" s="2">
        <v>6.66</v>
      </c>
    </row>
    <row r="375" spans="11:11" ht="16">
      <c r="K375" s="2">
        <v>6.14</v>
      </c>
    </row>
    <row r="376" spans="11:11" ht="16">
      <c r="K376" s="2">
        <v>7.33</v>
      </c>
    </row>
    <row r="377" spans="11:11" ht="16">
      <c r="K377" s="2">
        <v>7.12</v>
      </c>
    </row>
    <row r="378" spans="11:11" ht="16">
      <c r="K378" s="2">
        <v>6.66</v>
      </c>
    </row>
    <row r="379" spans="11:11" ht="16">
      <c r="K379" s="2">
        <v>7.73</v>
      </c>
    </row>
    <row r="380" spans="11:11" ht="16">
      <c r="K380" s="2">
        <v>7.82</v>
      </c>
    </row>
    <row r="381" spans="11:11" ht="16">
      <c r="K381" s="2">
        <v>9</v>
      </c>
    </row>
    <row r="382" spans="11:11" ht="16">
      <c r="K382" s="2">
        <v>9.43</v>
      </c>
    </row>
    <row r="383" spans="11:11" ht="16">
      <c r="K383" s="2">
        <v>10.11</v>
      </c>
    </row>
    <row r="384" spans="11:11" ht="16">
      <c r="K384" s="2">
        <v>10.119999999999999</v>
      </c>
    </row>
    <row r="385" spans="11:11" ht="16">
      <c r="K385" s="2">
        <v>7.74</v>
      </c>
    </row>
    <row r="386" spans="11:11" ht="16">
      <c r="K386" s="2">
        <v>9.1999999999999993</v>
      </c>
    </row>
    <row r="387" spans="11:11" ht="16">
      <c r="K387" s="2">
        <v>10.5</v>
      </c>
    </row>
    <row r="388" spans="11:11" ht="16">
      <c r="K388" s="2">
        <v>4.0199999999999996</v>
      </c>
    </row>
    <row r="389" spans="11:11" ht="16">
      <c r="K389" s="2">
        <v>6.44</v>
      </c>
    </row>
    <row r="390" spans="11:11" ht="16">
      <c r="K390" s="2">
        <v>9.39</v>
      </c>
    </row>
    <row r="391" spans="11:11" ht="16">
      <c r="K391" s="2">
        <v>5.43</v>
      </c>
    </row>
    <row r="392" spans="11:11" ht="16">
      <c r="K392" s="2">
        <v>9.83</v>
      </c>
    </row>
    <row r="393" spans="11:11" ht="16">
      <c r="K393" s="2">
        <v>7.92</v>
      </c>
    </row>
    <row r="394" spans="11:11" ht="16">
      <c r="K394" s="2">
        <v>9.35</v>
      </c>
    </row>
    <row r="395" spans="11:11" ht="16">
      <c r="K395" s="2">
        <v>7.21</v>
      </c>
    </row>
    <row r="396" spans="11:11" ht="16">
      <c r="K396" s="2">
        <v>8.4499999999999993</v>
      </c>
    </row>
    <row r="397" spans="11:11" ht="16">
      <c r="K397" s="2">
        <v>9.56</v>
      </c>
    </row>
    <row r="398" spans="11:11" ht="16">
      <c r="K398" s="2">
        <v>8.34</v>
      </c>
    </row>
    <row r="399" spans="11:11" ht="16">
      <c r="K399" s="2">
        <v>9.39</v>
      </c>
    </row>
    <row r="400" spans="11:11" ht="16">
      <c r="K400" s="2">
        <v>7.69</v>
      </c>
    </row>
    <row r="401" spans="11:11" ht="16">
      <c r="K401" s="2">
        <v>8.17</v>
      </c>
    </row>
    <row r="402" spans="11:11" ht="16">
      <c r="K402" s="2">
        <v>4.33</v>
      </c>
    </row>
    <row r="403" spans="11:11" ht="16">
      <c r="K403" s="2">
        <v>7.98</v>
      </c>
    </row>
    <row r="404" spans="11:11" ht="16">
      <c r="K404" s="2">
        <v>9.65</v>
      </c>
    </row>
    <row r="405" spans="11:11" ht="16">
      <c r="K405" s="2">
        <v>8.36</v>
      </c>
    </row>
    <row r="406" spans="11:11" ht="16">
      <c r="K406" s="2">
        <v>6.79</v>
      </c>
    </row>
    <row r="407" spans="11:11" ht="16">
      <c r="K407" s="2">
        <v>9.4</v>
      </c>
    </row>
    <row r="408" spans="11:11" ht="16">
      <c r="K408" s="2">
        <v>12.04</v>
      </c>
    </row>
    <row r="409" spans="11:11" ht="16">
      <c r="K409" s="2">
        <v>9.43</v>
      </c>
    </row>
    <row r="410" spans="11:11" ht="16">
      <c r="K410" s="2">
        <v>7.43</v>
      </c>
    </row>
    <row r="411" spans="11:11" ht="16">
      <c r="K411" s="2">
        <v>9.3699999999999992</v>
      </c>
    </row>
    <row r="412" spans="11:11" ht="16">
      <c r="K412" s="2">
        <v>9.3699999999999992</v>
      </c>
    </row>
    <row r="413" spans="11:11" ht="16">
      <c r="K413" s="2">
        <v>5.94</v>
      </c>
    </row>
    <row r="414" spans="11:11" ht="16">
      <c r="K414" s="2">
        <v>9.9700000000000006</v>
      </c>
    </row>
    <row r="415" spans="11:11" ht="16">
      <c r="K415" s="2">
        <v>6.99</v>
      </c>
    </row>
    <row r="416" spans="11:11" ht="16">
      <c r="K416" s="2">
        <v>5.15</v>
      </c>
    </row>
    <row r="417" spans="11:11" ht="16">
      <c r="K417" s="2">
        <v>6.62</v>
      </c>
    </row>
    <row r="418" spans="11:11" ht="16">
      <c r="K418" s="2">
        <v>7.96</v>
      </c>
    </row>
    <row r="419" spans="11:11" ht="16">
      <c r="K419" s="2">
        <v>10</v>
      </c>
    </row>
    <row r="420" spans="11:11" ht="16">
      <c r="K420" s="2">
        <v>8.01</v>
      </c>
    </row>
    <row r="421" spans="11:11" ht="16">
      <c r="K421" s="2">
        <v>8.23</v>
      </c>
    </row>
    <row r="422" spans="11:11" ht="16">
      <c r="K422" s="2">
        <v>10.32</v>
      </c>
    </row>
    <row r="423" spans="11:11" ht="16">
      <c r="K423" s="2">
        <v>10.91</v>
      </c>
    </row>
    <row r="424" spans="11:11" ht="16">
      <c r="K424" s="2">
        <v>10.07</v>
      </c>
    </row>
    <row r="425" spans="11:11" ht="16">
      <c r="K425" s="2">
        <v>6.58</v>
      </c>
    </row>
    <row r="426" spans="11:11" ht="16">
      <c r="K426" s="2">
        <v>8.6</v>
      </c>
    </row>
    <row r="427" spans="11:11" ht="16">
      <c r="K427" s="2">
        <v>8.61</v>
      </c>
    </row>
    <row r="428" spans="11:11" ht="16">
      <c r="K428" s="2">
        <v>6.11</v>
      </c>
    </row>
    <row r="429" spans="11:11" ht="16">
      <c r="K429" s="2">
        <v>8.82</v>
      </c>
    </row>
    <row r="430" spans="11:11" ht="16">
      <c r="K430" s="2">
        <v>7.99</v>
      </c>
    </row>
    <row r="431" spans="11:11" ht="16">
      <c r="K431" s="2">
        <v>5.81</v>
      </c>
    </row>
    <row r="432" spans="11:11" ht="16">
      <c r="K432" s="2">
        <v>5.68</v>
      </c>
    </row>
    <row r="433" spans="11:11" ht="16">
      <c r="K433" s="2">
        <v>10.01</v>
      </c>
    </row>
    <row r="434" spans="11:11" ht="16">
      <c r="K434" s="2">
        <v>7.42</v>
      </c>
    </row>
    <row r="435" spans="11:11" ht="16">
      <c r="K435" s="2">
        <v>7.25</v>
      </c>
    </row>
    <row r="436" spans="11:11" ht="16">
      <c r="K436" s="2">
        <v>9.39</v>
      </c>
    </row>
    <row r="437" spans="11:11" ht="16">
      <c r="K437" s="2">
        <v>10.88</v>
      </c>
    </row>
    <row r="438" spans="11:11" ht="16">
      <c r="K438" s="2">
        <v>7.16</v>
      </c>
    </row>
    <row r="439" spans="11:11" ht="16">
      <c r="K439" s="2">
        <v>7.59</v>
      </c>
    </row>
    <row r="440" spans="11:11" ht="16">
      <c r="K440" s="2">
        <v>6.83</v>
      </c>
    </row>
    <row r="441" spans="11:11" ht="16">
      <c r="K441" s="2">
        <v>6.42</v>
      </c>
    </row>
    <row r="442" spans="11:11" ht="16">
      <c r="K442" s="2">
        <v>6.7</v>
      </c>
    </row>
    <row r="443" spans="11:11" ht="16">
      <c r="K443" s="2">
        <v>8.43</v>
      </c>
    </row>
    <row r="444" spans="11:11" ht="16">
      <c r="K444" s="2">
        <v>5.62</v>
      </c>
    </row>
    <row r="445" spans="11:11" ht="16">
      <c r="K445" s="2">
        <v>7.45</v>
      </c>
    </row>
    <row r="446" spans="11:11" ht="16">
      <c r="K446" s="2">
        <v>8.67</v>
      </c>
    </row>
    <row r="447" spans="11:11" ht="16">
      <c r="K447" s="2">
        <v>10.119999999999999</v>
      </c>
    </row>
    <row r="448" spans="11:11" ht="16">
      <c r="K448" s="2">
        <v>7.82</v>
      </c>
    </row>
    <row r="449" spans="11:11" ht="16">
      <c r="K449" s="2">
        <v>7.68</v>
      </c>
    </row>
    <row r="450" spans="11:11" ht="16">
      <c r="K450" s="2">
        <v>6.76</v>
      </c>
    </row>
    <row r="451" spans="11:11" ht="16">
      <c r="K451" s="2">
        <v>9.66</v>
      </c>
    </row>
    <row r="452" spans="11:11" ht="16">
      <c r="K452" s="2">
        <v>8.0299999999999994</v>
      </c>
    </row>
    <row r="453" spans="11:11" ht="16">
      <c r="K453" s="2">
        <v>7.89</v>
      </c>
    </row>
    <row r="454" spans="11:11" ht="16">
      <c r="K454" s="2">
        <v>7.57</v>
      </c>
    </row>
    <row r="455" spans="11:11" ht="16">
      <c r="K455" s="2">
        <v>9.35</v>
      </c>
    </row>
    <row r="456" spans="11:11" ht="16">
      <c r="K456" s="2">
        <v>5.7</v>
      </c>
    </row>
    <row r="457" spans="11:11" ht="16">
      <c r="K457" s="2">
        <v>8.34</v>
      </c>
    </row>
    <row r="458" spans="11:11" ht="16">
      <c r="K458" s="2">
        <v>11.01</v>
      </c>
    </row>
    <row r="459" spans="11:11" ht="16">
      <c r="K459" s="2">
        <v>9.51</v>
      </c>
    </row>
    <row r="460" spans="11:11" ht="16">
      <c r="K460" s="2">
        <v>7.77</v>
      </c>
    </row>
    <row r="461" spans="11:11" ht="16">
      <c r="K461" s="2">
        <v>8.73</v>
      </c>
    </row>
    <row r="462" spans="11:11" ht="16">
      <c r="K462" s="2">
        <v>9.1300000000000008</v>
      </c>
    </row>
    <row r="463" spans="11:11" ht="16">
      <c r="K463" s="2">
        <v>8.26</v>
      </c>
    </row>
    <row r="464" spans="11:11" ht="16">
      <c r="K464" s="2">
        <v>6.74</v>
      </c>
    </row>
    <row r="465" spans="11:11" ht="16">
      <c r="K465" s="2">
        <v>7.53</v>
      </c>
    </row>
    <row r="466" spans="11:11" ht="16">
      <c r="K466" s="2">
        <v>10.25</v>
      </c>
    </row>
    <row r="467" spans="11:11" ht="16">
      <c r="K467" s="2">
        <v>3.44</v>
      </c>
    </row>
    <row r="468" spans="11:11" ht="16">
      <c r="K468" s="2">
        <v>8.33</v>
      </c>
    </row>
    <row r="469" spans="11:11" ht="16">
      <c r="K469" s="2">
        <v>10.71</v>
      </c>
    </row>
    <row r="470" spans="11:11" ht="16">
      <c r="K470" s="2">
        <v>10.09</v>
      </c>
    </row>
    <row r="471" spans="11:11" ht="16">
      <c r="K471" s="2">
        <v>4.87</v>
      </c>
    </row>
    <row r="472" spans="11:11" ht="16">
      <c r="K472" s="2">
        <v>11</v>
      </c>
    </row>
    <row r="473" spans="11:11" ht="16">
      <c r="K473" s="2">
        <v>7.61</v>
      </c>
    </row>
    <row r="474" spans="11:11" ht="16">
      <c r="K474" s="2">
        <v>9.8000000000000007</v>
      </c>
    </row>
    <row r="475" spans="11:11" ht="16">
      <c r="K475" s="2">
        <v>7.54</v>
      </c>
    </row>
    <row r="476" spans="11:11" ht="16">
      <c r="K476" s="2">
        <v>9.7899999999999991</v>
      </c>
    </row>
    <row r="477" spans="11:11" ht="16">
      <c r="K477" s="2">
        <v>6.66</v>
      </c>
    </row>
    <row r="478" spans="11:11" ht="16">
      <c r="K478" s="2">
        <v>9.75</v>
      </c>
    </row>
    <row r="479" spans="11:11" ht="16">
      <c r="K479" s="2">
        <v>8.51</v>
      </c>
    </row>
    <row r="480" spans="11:11" ht="16">
      <c r="K480" s="2">
        <v>4.3099999999999996</v>
      </c>
    </row>
    <row r="481" spans="11:11" ht="16">
      <c r="K481" s="2">
        <v>8.5500000000000007</v>
      </c>
    </row>
    <row r="482" spans="11:11" ht="16">
      <c r="K482" s="2">
        <v>8.98</v>
      </c>
    </row>
    <row r="483" spans="11:11" ht="16">
      <c r="K483" s="2">
        <v>10.5</v>
      </c>
    </row>
    <row r="484" spans="11:11" ht="16">
      <c r="K484" s="2">
        <v>7.35</v>
      </c>
    </row>
    <row r="485" spans="11:11" ht="16">
      <c r="K485" s="2">
        <v>5.83</v>
      </c>
    </row>
    <row r="486" spans="11:11" ht="16">
      <c r="K486" s="2">
        <v>8.52</v>
      </c>
    </row>
    <row r="487" spans="11:11" ht="16">
      <c r="K487" s="2">
        <v>10.34</v>
      </c>
    </row>
    <row r="488" spans="11:11" ht="16">
      <c r="K488" s="2">
        <v>9.42</v>
      </c>
    </row>
    <row r="489" spans="11:11" ht="16">
      <c r="K489" s="2">
        <v>8.14</v>
      </c>
    </row>
    <row r="490" spans="11:11" ht="16">
      <c r="K490" s="2">
        <v>4.5599999999999996</v>
      </c>
    </row>
    <row r="491" spans="11:11" ht="16">
      <c r="K491" s="2">
        <v>11.06</v>
      </c>
    </row>
    <row r="492" spans="11:11" ht="16">
      <c r="K492" s="2">
        <v>8.33</v>
      </c>
    </row>
    <row r="493" spans="11:11" ht="16">
      <c r="K493" s="2">
        <v>4.5599999999999996</v>
      </c>
    </row>
    <row r="494" spans="11:11" ht="16">
      <c r="K494" s="2">
        <v>8.02</v>
      </c>
    </row>
    <row r="495" spans="11:11" ht="16">
      <c r="K495" s="2">
        <v>7.46</v>
      </c>
    </row>
    <row r="496" spans="11:11" ht="16">
      <c r="K496" s="2">
        <v>8.44</v>
      </c>
    </row>
    <row r="497" spans="11:11" ht="16">
      <c r="K497" s="2">
        <v>8.5</v>
      </c>
    </row>
    <row r="498" spans="11:11" ht="16">
      <c r="K498" s="2">
        <v>11.1</v>
      </c>
    </row>
    <row r="499" spans="11:11" ht="16">
      <c r="K499" s="2">
        <v>10.59</v>
      </c>
    </row>
    <row r="500" spans="11:11" ht="16">
      <c r="K500" s="2">
        <v>6.16</v>
      </c>
    </row>
    <row r="501" spans="11:11" ht="16">
      <c r="K501" s="2">
        <v>6.04</v>
      </c>
    </row>
    <row r="502" spans="11:11" ht="16">
      <c r="K502" s="2">
        <v>5.55</v>
      </c>
    </row>
    <row r="503" spans="11:11" ht="16">
      <c r="K503" s="2">
        <v>7.46</v>
      </c>
    </row>
    <row r="504" spans="11:11" ht="16">
      <c r="K504" s="2">
        <v>9.49</v>
      </c>
    </row>
    <row r="505" spans="11:11" ht="16">
      <c r="K505" s="2">
        <v>6.53</v>
      </c>
    </row>
    <row r="506" spans="11:11" ht="16">
      <c r="K506" s="2">
        <v>7.44</v>
      </c>
    </row>
    <row r="507" spans="11:11" ht="16">
      <c r="K507" s="2">
        <v>11.07</v>
      </c>
    </row>
    <row r="508" spans="11:11" ht="16">
      <c r="K508" s="2">
        <v>1.64</v>
      </c>
    </row>
    <row r="509" spans="11:11" ht="16">
      <c r="K509" s="2">
        <v>5.81</v>
      </c>
    </row>
    <row r="510" spans="11:11" ht="16">
      <c r="K510" s="2">
        <v>6</v>
      </c>
    </row>
    <row r="511" spans="11:11" ht="16">
      <c r="K511" s="2">
        <v>7.94</v>
      </c>
    </row>
    <row r="512" spans="11:11" ht="16">
      <c r="K512" s="2">
        <v>10.97</v>
      </c>
    </row>
    <row r="513" spans="11:11" ht="16">
      <c r="K513" s="2">
        <v>9.49</v>
      </c>
    </row>
    <row r="514" spans="11:11" ht="16">
      <c r="K514" s="2">
        <v>7.75</v>
      </c>
    </row>
    <row r="515" spans="11:11" ht="16">
      <c r="K515" s="2">
        <v>7.96</v>
      </c>
    </row>
    <row r="516" spans="11:11" ht="16">
      <c r="K516" s="2">
        <v>5.95</v>
      </c>
    </row>
    <row r="517" spans="11:11" ht="16">
      <c r="K517" s="2">
        <v>5.53</v>
      </c>
    </row>
    <row r="518" spans="11:11" ht="16">
      <c r="K518" s="2">
        <v>5.71</v>
      </c>
    </row>
    <row r="519" spans="11:11" ht="16">
      <c r="K519" s="2">
        <v>9.6</v>
      </c>
    </row>
    <row r="520" spans="11:11" ht="16">
      <c r="K520" s="2">
        <v>5.49</v>
      </c>
    </row>
    <row r="521" spans="11:11" ht="16">
      <c r="K521" s="2">
        <v>8.7200000000000006</v>
      </c>
    </row>
    <row r="522" spans="11:11" ht="16">
      <c r="K522" s="2">
        <v>6.19</v>
      </c>
    </row>
    <row r="523" spans="11:11" ht="16">
      <c r="K523" s="2">
        <v>8.94</v>
      </c>
    </row>
    <row r="524" spans="11:11" ht="16">
      <c r="K524" s="2">
        <v>5.72</v>
      </c>
    </row>
    <row r="525" spans="11:11" ht="16">
      <c r="K525" s="2">
        <v>9.6300000000000008</v>
      </c>
    </row>
    <row r="526" spans="11:11" ht="16">
      <c r="K526" s="2">
        <v>6.5</v>
      </c>
    </row>
    <row r="527" spans="11:11" ht="16">
      <c r="K527" s="2">
        <v>7.46</v>
      </c>
    </row>
    <row r="528" spans="11:11" ht="16">
      <c r="K528" s="2">
        <v>9.99</v>
      </c>
    </row>
    <row r="529" spans="11:11" ht="16">
      <c r="K529" s="2">
        <v>9.0500000000000007</v>
      </c>
    </row>
    <row r="530" spans="11:11" ht="16">
      <c r="K530" s="2">
        <v>7.2</v>
      </c>
    </row>
    <row r="531" spans="11:11" ht="16">
      <c r="K531" s="2">
        <v>6.39</v>
      </c>
    </row>
    <row r="532" spans="11:11" ht="16">
      <c r="K532" s="2">
        <v>7.7</v>
      </c>
    </row>
    <row r="533" spans="11:11" ht="16">
      <c r="K533" s="2">
        <v>6.18</v>
      </c>
    </row>
    <row r="534" spans="11:11" ht="16">
      <c r="K534" s="2">
        <v>6.97</v>
      </c>
    </row>
    <row r="535" spans="11:11" ht="16">
      <c r="K535" s="2">
        <v>10.16</v>
      </c>
    </row>
    <row r="536" spans="11:11" ht="16">
      <c r="K536" s="2">
        <v>6.09</v>
      </c>
    </row>
    <row r="537" spans="11:11" ht="16">
      <c r="K537" s="2">
        <v>9.3699999999999992</v>
      </c>
    </row>
    <row r="538" spans="11:11" ht="16">
      <c r="K538" s="2">
        <v>8.48</v>
      </c>
    </row>
    <row r="539" spans="11:11" ht="16">
      <c r="K539" s="2">
        <v>5.09</v>
      </c>
    </row>
    <row r="540" spans="11:11" ht="16">
      <c r="K540" s="2">
        <v>7.22</v>
      </c>
    </row>
    <row r="541" spans="11:11" ht="16">
      <c r="K541" s="2">
        <v>9.98</v>
      </c>
    </row>
    <row r="542" spans="11:11" ht="16">
      <c r="K542" s="2">
        <v>10.66</v>
      </c>
    </row>
    <row r="543" spans="11:11" ht="16">
      <c r="K543" s="2">
        <v>7.34</v>
      </c>
    </row>
    <row r="544" spans="11:11" ht="16">
      <c r="K544" s="2">
        <v>3.8</v>
      </c>
    </row>
    <row r="545" spans="11:11" ht="16">
      <c r="K545" s="2">
        <v>7.91</v>
      </c>
    </row>
    <row r="546" spans="11:11" ht="16">
      <c r="K546" s="2">
        <v>7.89</v>
      </c>
    </row>
    <row r="547" spans="11:11" ht="16">
      <c r="K547" s="2">
        <v>9.24</v>
      </c>
    </row>
    <row r="548" spans="11:11" ht="16">
      <c r="K548" s="2">
        <v>12.28</v>
      </c>
    </row>
    <row r="549" spans="11:11" ht="16">
      <c r="K549" s="2">
        <v>10.62</v>
      </c>
    </row>
    <row r="550" spans="11:11" ht="16">
      <c r="K550" s="2">
        <v>10.51</v>
      </c>
    </row>
    <row r="551" spans="11:11" ht="16">
      <c r="K551" s="2">
        <v>6.04</v>
      </c>
    </row>
    <row r="552" spans="11:11" ht="16">
      <c r="K552" s="2">
        <v>8.99</v>
      </c>
    </row>
    <row r="553" spans="11:11" ht="16">
      <c r="K553" s="2">
        <v>12.98</v>
      </c>
    </row>
    <row r="554" spans="11:11" ht="16">
      <c r="K554" s="2">
        <v>9.2799999999999994</v>
      </c>
    </row>
    <row r="555" spans="11:11" ht="16">
      <c r="K555" s="2">
        <v>7.04</v>
      </c>
    </row>
    <row r="556" spans="11:11" ht="16">
      <c r="K556" s="2">
        <v>6.24</v>
      </c>
    </row>
    <row r="557" spans="11:11" ht="16">
      <c r="K557" s="2">
        <v>8.14</v>
      </c>
    </row>
    <row r="558" spans="11:11" ht="16">
      <c r="K558" s="2">
        <v>12.51</v>
      </c>
    </row>
    <row r="559" spans="11:11" ht="16">
      <c r="K559" s="2">
        <v>7.62</v>
      </c>
    </row>
    <row r="560" spans="11:11" ht="16">
      <c r="K560" s="2">
        <v>5.46</v>
      </c>
    </row>
    <row r="561" spans="11:11" ht="16">
      <c r="K561" s="2">
        <v>7.98</v>
      </c>
    </row>
    <row r="562" spans="11:11" ht="16">
      <c r="K562" s="2">
        <v>3.38</v>
      </c>
    </row>
    <row r="563" spans="11:11" ht="16">
      <c r="K563" s="2">
        <v>3.88</v>
      </c>
    </row>
    <row r="564" spans="11:11" ht="16">
      <c r="K564" s="2">
        <v>7.1</v>
      </c>
    </row>
    <row r="565" spans="11:11" ht="16">
      <c r="K565" s="2">
        <v>7.06</v>
      </c>
    </row>
    <row r="566" spans="11:11" ht="16">
      <c r="K566" s="2">
        <v>8.4600000000000009</v>
      </c>
    </row>
    <row r="567" spans="11:11" ht="16">
      <c r="K567" s="2">
        <v>10.88</v>
      </c>
    </row>
    <row r="568" spans="11:11" ht="16">
      <c r="K568" s="2">
        <v>10.94</v>
      </c>
    </row>
    <row r="569" spans="11:11" ht="16">
      <c r="K569" s="2">
        <v>11.2</v>
      </c>
    </row>
    <row r="570" spans="11:11" ht="16">
      <c r="K570" s="2">
        <v>7.05</v>
      </c>
    </row>
    <row r="571" spans="11:11" ht="16">
      <c r="K571" s="2">
        <v>10.81</v>
      </c>
    </row>
    <row r="572" spans="11:11" ht="16">
      <c r="K572" s="2">
        <v>13.26</v>
      </c>
    </row>
    <row r="573" spans="11:11" ht="16">
      <c r="K573" s="2">
        <v>9.27</v>
      </c>
    </row>
    <row r="574" spans="11:11" ht="16">
      <c r="K574" s="2">
        <v>8.64</v>
      </c>
    </row>
    <row r="575" spans="11:11" ht="16">
      <c r="K575" s="2">
        <v>8.84</v>
      </c>
    </row>
    <row r="576" spans="11:11" ht="16">
      <c r="K576" s="2">
        <v>9.34</v>
      </c>
    </row>
    <row r="577" spans="11:11" ht="16">
      <c r="K577" s="2">
        <v>6.89</v>
      </c>
    </row>
    <row r="578" spans="11:11" ht="16">
      <c r="K578" s="2">
        <v>8.86</v>
      </c>
    </row>
    <row r="579" spans="11:11" ht="16">
      <c r="K579" s="2">
        <v>7.04</v>
      </c>
    </row>
    <row r="580" spans="11:11" ht="16">
      <c r="K580" s="2">
        <v>8.4</v>
      </c>
    </row>
    <row r="581" spans="11:11" ht="16">
      <c r="K581" s="2">
        <v>8.0500000000000007</v>
      </c>
    </row>
    <row r="582" spans="11:11" ht="16">
      <c r="K582" s="2">
        <v>9.41</v>
      </c>
    </row>
    <row r="583" spans="11:11" ht="16">
      <c r="K583" s="2">
        <v>6.43</v>
      </c>
    </row>
    <row r="584" spans="11:11" ht="16">
      <c r="K584" s="2">
        <v>4.58</v>
      </c>
    </row>
    <row r="585" spans="11:11" ht="16">
      <c r="K585" s="2">
        <v>10.28</v>
      </c>
    </row>
    <row r="586" spans="11:11" ht="16">
      <c r="K586" s="2">
        <v>7.38</v>
      </c>
    </row>
    <row r="587" spans="11:11" ht="16">
      <c r="K587" s="2">
        <v>8.4600000000000009</v>
      </c>
    </row>
    <row r="588" spans="11:11" ht="16">
      <c r="K588" s="2">
        <v>9.34</v>
      </c>
    </row>
    <row r="589" spans="11:11" ht="16">
      <c r="K589" s="2">
        <v>11.02</v>
      </c>
    </row>
    <row r="590" spans="11:11" ht="16">
      <c r="K590" s="2">
        <v>8.2799999999999994</v>
      </c>
    </row>
    <row r="591" spans="11:11" ht="16">
      <c r="K591" s="2">
        <v>7.14</v>
      </c>
    </row>
    <row r="592" spans="11:11" ht="16">
      <c r="K592" s="2">
        <v>8.3000000000000007</v>
      </c>
    </row>
    <row r="593" spans="11:11" ht="16">
      <c r="K593" s="2">
        <v>4.6900000000000004</v>
      </c>
    </row>
    <row r="594" spans="11:11" ht="16">
      <c r="K594" s="2">
        <v>10.029999999999999</v>
      </c>
    </row>
    <row r="595" spans="11:11" ht="16">
      <c r="K595" s="2">
        <v>9.6999999999999993</v>
      </c>
    </row>
    <row r="596" spans="11:11" ht="16">
      <c r="K596" s="2">
        <v>9.15</v>
      </c>
    </row>
    <row r="597" spans="11:11" ht="16">
      <c r="K597" s="2">
        <v>7.35</v>
      </c>
    </row>
    <row r="598" spans="11:11" ht="16">
      <c r="K598" s="2">
        <v>7.63</v>
      </c>
    </row>
    <row r="599" spans="11:11" ht="16">
      <c r="K599" s="2">
        <v>8.4600000000000009</v>
      </c>
    </row>
    <row r="600" spans="11:11" ht="16">
      <c r="K600" s="2">
        <v>9.01</v>
      </c>
    </row>
    <row r="601" spans="11:11" ht="16">
      <c r="K601" s="2">
        <v>5.81</v>
      </c>
    </row>
    <row r="602" spans="11:11" ht="16">
      <c r="K602" s="2">
        <v>6.35</v>
      </c>
    </row>
    <row r="603" spans="11:11" ht="16">
      <c r="K603" s="2">
        <v>6.27</v>
      </c>
    </row>
    <row r="604" spans="11:11" ht="16">
      <c r="K604" s="2">
        <v>10.89</v>
      </c>
    </row>
    <row r="605" spans="11:11" ht="16">
      <c r="K605" s="2">
        <v>10</v>
      </c>
    </row>
    <row r="606" spans="11:11" ht="16">
      <c r="K606" s="2">
        <v>11.07</v>
      </c>
    </row>
    <row r="607" spans="11:11" ht="16">
      <c r="K607" s="2">
        <v>8.25</v>
      </c>
    </row>
    <row r="608" spans="11:11" ht="16">
      <c r="K608" s="2">
        <v>11.09</v>
      </c>
    </row>
    <row r="609" spans="11:11" ht="16">
      <c r="K609" s="2">
        <v>10.5</v>
      </c>
    </row>
    <row r="610" spans="11:11" ht="16">
      <c r="K610" s="2">
        <v>6.11</v>
      </c>
    </row>
    <row r="611" spans="11:11" ht="16">
      <c r="K611" s="2">
        <v>7.42</v>
      </c>
    </row>
    <row r="612" spans="11:11" ht="16">
      <c r="K612" s="2">
        <v>11.27</v>
      </c>
    </row>
    <row r="613" spans="11:11" ht="16">
      <c r="K613" s="2">
        <v>9.89</v>
      </c>
    </row>
    <row r="614" spans="11:11" ht="16">
      <c r="K614" s="2">
        <v>2.4</v>
      </c>
    </row>
    <row r="615" spans="11:11" ht="16">
      <c r="K615" s="2">
        <v>8.6199999999999992</v>
      </c>
    </row>
    <row r="616" spans="11:11" ht="16">
      <c r="K616" s="2">
        <v>14.23</v>
      </c>
    </row>
    <row r="617" spans="11:11" ht="16">
      <c r="K617" s="2">
        <v>10.36</v>
      </c>
    </row>
    <row r="618" spans="11:11" ht="16">
      <c r="K618" s="2">
        <v>5.94</v>
      </c>
    </row>
    <row r="619" spans="11:11" ht="16">
      <c r="K619" s="2">
        <v>7.04</v>
      </c>
    </row>
    <row r="620" spans="11:11" ht="16">
      <c r="K620" s="2">
        <v>7.66</v>
      </c>
    </row>
    <row r="621" spans="11:11" ht="16">
      <c r="K621" s="2">
        <v>5.38</v>
      </c>
    </row>
    <row r="622" spans="11:11" ht="16">
      <c r="K622" s="2">
        <v>7.26</v>
      </c>
    </row>
    <row r="623" spans="11:11" ht="16">
      <c r="K623" s="2">
        <v>7.62</v>
      </c>
    </row>
    <row r="624" spans="11:11" ht="16">
      <c r="K624" s="2">
        <v>9.2899999999999991</v>
      </c>
    </row>
    <row r="625" spans="11:11" ht="16">
      <c r="K625" s="2">
        <v>7.35</v>
      </c>
    </row>
    <row r="626" spans="11:11" ht="16">
      <c r="K626" s="2">
        <v>7.67</v>
      </c>
    </row>
    <row r="627" spans="11:11" ht="16">
      <c r="K627" s="2">
        <v>5.95</v>
      </c>
    </row>
    <row r="628" spans="11:11" ht="16">
      <c r="K628" s="2">
        <v>11.11</v>
      </c>
    </row>
    <row r="629" spans="11:11" ht="16">
      <c r="K629" s="2">
        <v>5.32</v>
      </c>
    </row>
    <row r="630" spans="11:11" ht="16">
      <c r="K630" s="2">
        <v>9.44</v>
      </c>
    </row>
    <row r="631" spans="11:11" ht="16">
      <c r="K631" s="2">
        <v>6.91</v>
      </c>
    </row>
    <row r="632" spans="11:11" ht="16">
      <c r="K632" s="2">
        <v>8.06</v>
      </c>
    </row>
    <row r="633" spans="11:11" ht="16">
      <c r="K633" s="2">
        <v>10.59</v>
      </c>
    </row>
    <row r="634" spans="11:11" ht="16">
      <c r="K634" s="2">
        <v>8.6300000000000008</v>
      </c>
    </row>
    <row r="635" spans="11:11" ht="16">
      <c r="K635" s="2">
        <v>7.96</v>
      </c>
    </row>
    <row r="636" spans="11:11" ht="16">
      <c r="K636" s="2">
        <v>7.82</v>
      </c>
    </row>
    <row r="637" spans="11:11" ht="16">
      <c r="K637" s="2">
        <v>8.2200000000000006</v>
      </c>
    </row>
    <row r="638" spans="11:11" ht="16">
      <c r="K638" s="2">
        <v>7.69</v>
      </c>
    </row>
    <row r="639" spans="11:11" ht="16">
      <c r="K639" s="2">
        <v>10.55</v>
      </c>
    </row>
    <row r="640" spans="11:11" ht="16">
      <c r="K640" s="2">
        <v>7.28</v>
      </c>
    </row>
    <row r="641" spans="11:11" ht="16">
      <c r="K641" s="2">
        <v>10.199999999999999</v>
      </c>
    </row>
    <row r="642" spans="11:11" ht="16">
      <c r="K642" s="2">
        <v>8.33</v>
      </c>
    </row>
    <row r="643" spans="11:11" ht="16">
      <c r="K643" s="2">
        <v>5.42</v>
      </c>
    </row>
    <row r="644" spans="11:11" ht="16">
      <c r="K644" s="2">
        <v>6.8</v>
      </c>
    </row>
    <row r="645" spans="11:11" ht="16">
      <c r="K645" s="2">
        <v>5.16</v>
      </c>
    </row>
    <row r="646" spans="11:11" ht="16">
      <c r="K646" s="2">
        <v>6.89</v>
      </c>
    </row>
    <row r="647" spans="11:11" ht="16">
      <c r="K647" s="2">
        <v>8.61</v>
      </c>
    </row>
    <row r="648" spans="11:11" ht="16">
      <c r="K648" s="2">
        <v>8.2799999999999994</v>
      </c>
    </row>
    <row r="649" spans="11:11" ht="16">
      <c r="K649" s="2">
        <v>8</v>
      </c>
    </row>
    <row r="650" spans="11:11" ht="16">
      <c r="K650" s="2">
        <v>11</v>
      </c>
    </row>
    <row r="651" spans="11:11" ht="16">
      <c r="K651" s="2">
        <v>7.3</v>
      </c>
    </row>
    <row r="652" spans="11:11" ht="16">
      <c r="K652" s="2">
        <v>10.050000000000001</v>
      </c>
    </row>
    <row r="653" spans="11:11" ht="16">
      <c r="K653" s="2">
        <v>5.63</v>
      </c>
    </row>
    <row r="654" spans="11:11" ht="16">
      <c r="K654" s="2">
        <v>10.210000000000001</v>
      </c>
    </row>
    <row r="655" spans="11:11" ht="16">
      <c r="K655" s="2">
        <v>10.19</v>
      </c>
    </row>
    <row r="656" spans="11:11" ht="16">
      <c r="K656" s="2">
        <v>10.97</v>
      </c>
    </row>
    <row r="657" spans="11:11" ht="16">
      <c r="K657" s="2">
        <v>7.2</v>
      </c>
    </row>
    <row r="658" spans="11:11" ht="16">
      <c r="K658" s="2">
        <v>5.84</v>
      </c>
    </row>
    <row r="659" spans="11:11" ht="16">
      <c r="K659" s="2">
        <v>9.4700000000000006</v>
      </c>
    </row>
    <row r="660" spans="11:11" ht="16">
      <c r="K660" s="2">
        <v>7.17</v>
      </c>
    </row>
    <row r="661" spans="11:11" ht="16">
      <c r="K661" s="2">
        <v>9.27</v>
      </c>
    </row>
    <row r="662" spans="11:11" ht="16">
      <c r="K662" s="2">
        <v>10.5</v>
      </c>
    </row>
    <row r="663" spans="11:11" ht="16">
      <c r="K663" s="2">
        <v>7.76</v>
      </c>
    </row>
    <row r="664" spans="11:11" ht="16">
      <c r="K664" s="2">
        <v>8.1999999999999993</v>
      </c>
    </row>
    <row r="665" spans="11:11" ht="16">
      <c r="K665" s="2">
        <v>10.42</v>
      </c>
    </row>
    <row r="666" spans="11:11" ht="16">
      <c r="K666" s="2">
        <v>5.79</v>
      </c>
    </row>
    <row r="667" spans="11:11" ht="16">
      <c r="K667" s="2">
        <v>5.67</v>
      </c>
    </row>
    <row r="668" spans="11:11" ht="16">
      <c r="K668" s="2">
        <v>8.51</v>
      </c>
    </row>
    <row r="669" spans="11:11" ht="16">
      <c r="K669" s="2">
        <v>6.38</v>
      </c>
    </row>
    <row r="670" spans="11:11" ht="16">
      <c r="K670" s="2">
        <v>7.74</v>
      </c>
    </row>
    <row r="671" spans="11:11" ht="16">
      <c r="K671" s="2">
        <v>4.6100000000000003</v>
      </c>
    </row>
    <row r="672" spans="11:11" ht="16">
      <c r="K672" s="2">
        <v>6.7</v>
      </c>
    </row>
    <row r="673" spans="11:11" ht="16">
      <c r="K673" s="2">
        <v>9.7200000000000006</v>
      </c>
    </row>
    <row r="674" spans="11:11" ht="16">
      <c r="K674" s="2">
        <v>6.26</v>
      </c>
    </row>
    <row r="675" spans="11:11" ht="16">
      <c r="K675" s="2">
        <v>7.72</v>
      </c>
    </row>
    <row r="676" spans="11:11" ht="16">
      <c r="K676" s="2">
        <v>11.59</v>
      </c>
    </row>
    <row r="677" spans="11:11" ht="16">
      <c r="K677" s="2">
        <v>10.32</v>
      </c>
    </row>
    <row r="678" spans="11:11" ht="16">
      <c r="K678" s="2">
        <v>4.22</v>
      </c>
    </row>
    <row r="679" spans="11:11" ht="16">
      <c r="K679" s="2">
        <v>6.7</v>
      </c>
    </row>
    <row r="680" spans="11:11" ht="16">
      <c r="K680" s="2">
        <v>8.51</v>
      </c>
    </row>
    <row r="681" spans="11:11" ht="16">
      <c r="K681" s="2">
        <v>10.7</v>
      </c>
    </row>
    <row r="682" spans="11:11" ht="16">
      <c r="K682" s="2">
        <v>8.16</v>
      </c>
    </row>
    <row r="683" spans="11:11" ht="16">
      <c r="K683" s="2">
        <v>9.93</v>
      </c>
    </row>
    <row r="684" spans="11:11" ht="16">
      <c r="K684" s="2">
        <v>9.7100000000000009</v>
      </c>
    </row>
    <row r="685" spans="11:11" ht="16">
      <c r="K685" s="2">
        <v>8.7899999999999991</v>
      </c>
    </row>
    <row r="686" spans="11:11" ht="16">
      <c r="K686" s="2">
        <v>9.64</v>
      </c>
    </row>
    <row r="687" spans="11:11" ht="16">
      <c r="K687" s="2">
        <v>7.17</v>
      </c>
    </row>
    <row r="688" spans="11:11" ht="16">
      <c r="K688" s="2">
        <v>6.44</v>
      </c>
    </row>
    <row r="689" spans="11:11" ht="16">
      <c r="K689" s="2">
        <v>8.64</v>
      </c>
    </row>
    <row r="690" spans="11:11" ht="16">
      <c r="K690" s="2">
        <v>8.1999999999999993</v>
      </c>
    </row>
    <row r="691" spans="11:11" ht="16">
      <c r="K691" s="2">
        <v>8.42</v>
      </c>
    </row>
    <row r="692" spans="11:11" ht="16">
      <c r="K692" s="2">
        <v>10.33</v>
      </c>
    </row>
    <row r="693" spans="11:11" ht="16">
      <c r="K693" s="2">
        <v>9.24</v>
      </c>
    </row>
    <row r="694" spans="11:11" ht="16">
      <c r="K694" s="2">
        <v>9.6</v>
      </c>
    </row>
    <row r="695" spans="11:11" ht="16">
      <c r="K695" s="2">
        <v>6.29</v>
      </c>
    </row>
    <row r="696" spans="11:11" ht="16">
      <c r="K696" s="2">
        <v>6.3</v>
      </c>
    </row>
    <row r="697" spans="11:11" ht="16">
      <c r="K697" s="2">
        <v>7.02</v>
      </c>
    </row>
    <row r="698" spans="11:11" ht="16">
      <c r="K698" s="2">
        <v>11.8</v>
      </c>
    </row>
    <row r="699" spans="11:11" ht="16">
      <c r="K699" s="2">
        <v>4.9400000000000004</v>
      </c>
    </row>
    <row r="700" spans="11:11" ht="16">
      <c r="K700" s="2">
        <v>4.57</v>
      </c>
    </row>
    <row r="701" spans="11:11" ht="16">
      <c r="K701" s="2">
        <v>11.02</v>
      </c>
    </row>
    <row r="702" spans="11:11" ht="16">
      <c r="K702" s="2">
        <v>6.76</v>
      </c>
    </row>
    <row r="703" spans="11:11" ht="16">
      <c r="K703" s="2">
        <v>5.97</v>
      </c>
    </row>
    <row r="704" spans="11:11" ht="16">
      <c r="K704" s="2">
        <v>8.0299999999999994</v>
      </c>
    </row>
    <row r="705" spans="11:11" ht="16">
      <c r="K705" s="2">
        <v>6.48</v>
      </c>
    </row>
    <row r="706" spans="11:11" ht="16">
      <c r="K706" s="2">
        <v>8.74</v>
      </c>
    </row>
    <row r="707" spans="11:11" ht="16">
      <c r="K707" s="2">
        <v>8.57</v>
      </c>
    </row>
    <row r="708" spans="11:11" ht="16">
      <c r="K708" s="2">
        <v>10.74</v>
      </c>
    </row>
    <row r="709" spans="11:11" ht="16">
      <c r="K709" s="2">
        <v>10.14</v>
      </c>
    </row>
    <row r="710" spans="11:11" ht="16">
      <c r="K710" s="2">
        <v>7.46</v>
      </c>
    </row>
    <row r="711" spans="11:11" ht="16">
      <c r="K711" s="2">
        <v>9.14</v>
      </c>
    </row>
    <row r="712" spans="11:11" ht="16">
      <c r="K712" s="2">
        <v>7.53</v>
      </c>
    </row>
    <row r="713" spans="11:11" ht="16">
      <c r="K713" s="2">
        <v>9.01</v>
      </c>
    </row>
    <row r="714" spans="11:11" ht="16">
      <c r="K714" s="2">
        <v>10.91</v>
      </c>
    </row>
    <row r="715" spans="11:11" ht="16">
      <c r="K715" s="2">
        <v>6.23</v>
      </c>
    </row>
    <row r="716" spans="11:11" ht="16">
      <c r="K716" s="2">
        <v>10.31</v>
      </c>
    </row>
    <row r="717" spans="11:11" ht="16">
      <c r="K717" s="2">
        <v>5.49</v>
      </c>
    </row>
    <row r="718" spans="11:11" ht="16">
      <c r="K718" s="2">
        <v>7.69</v>
      </c>
    </row>
    <row r="719" spans="11:11" ht="16">
      <c r="K719" s="2">
        <v>6.98</v>
      </c>
    </row>
    <row r="720" spans="11:11" ht="16">
      <c r="K720" s="2">
        <v>8.02</v>
      </c>
    </row>
    <row r="721" spans="11:11" ht="16">
      <c r="K721" s="2">
        <v>10.71</v>
      </c>
    </row>
    <row r="722" spans="11:11" ht="16">
      <c r="K722" s="2">
        <v>7.64</v>
      </c>
    </row>
    <row r="723" spans="11:11" ht="16">
      <c r="K723" s="2">
        <v>11.43</v>
      </c>
    </row>
    <row r="724" spans="11:11" ht="16">
      <c r="K724" s="2">
        <v>10.01</v>
      </c>
    </row>
    <row r="725" spans="11:11" ht="16">
      <c r="K725" s="2">
        <v>8.6</v>
      </c>
    </row>
    <row r="726" spans="11:11" ht="16">
      <c r="K726" s="2">
        <v>8.36</v>
      </c>
    </row>
    <row r="727" spans="11:11" ht="16">
      <c r="K727" s="2">
        <v>10.56</v>
      </c>
    </row>
    <row r="728" spans="11:11" ht="16">
      <c r="K728" s="2">
        <v>9.65</v>
      </c>
    </row>
    <row r="729" spans="11:11" ht="16">
      <c r="K729" s="2">
        <v>6.37</v>
      </c>
    </row>
    <row r="730" spans="11:11" ht="16">
      <c r="K730" s="2">
        <v>7.21</v>
      </c>
    </row>
    <row r="731" spans="11:11" ht="16">
      <c r="K731" s="2">
        <v>7.9</v>
      </c>
    </row>
    <row r="732" spans="11:11" ht="16">
      <c r="K732" s="2">
        <v>5.51</v>
      </c>
    </row>
    <row r="733" spans="11:11" ht="16">
      <c r="K733" s="2">
        <v>10.71</v>
      </c>
    </row>
    <row r="734" spans="11:11" ht="16">
      <c r="K734" s="2">
        <v>4.53</v>
      </c>
    </row>
    <row r="735" spans="11:11" ht="16">
      <c r="K735" s="2">
        <v>8.3000000000000007</v>
      </c>
    </row>
    <row r="736" spans="11:11" ht="16">
      <c r="K736" s="2">
        <v>7.43</v>
      </c>
    </row>
    <row r="737" spans="11:11" ht="16">
      <c r="K737" s="2">
        <v>10.42</v>
      </c>
    </row>
    <row r="738" spans="11:11" ht="16">
      <c r="K738" s="2">
        <v>7.41</v>
      </c>
    </row>
    <row r="739" spans="11:11" ht="16">
      <c r="K739" s="2">
        <v>7.27</v>
      </c>
    </row>
    <row r="740" spans="11:11" ht="16">
      <c r="K740" s="2">
        <v>9.15</v>
      </c>
    </row>
    <row r="741" spans="11:11" ht="16">
      <c r="K741" s="2">
        <v>14.01</v>
      </c>
    </row>
    <row r="742" spans="11:11" ht="16">
      <c r="K742" s="2">
        <v>5.17</v>
      </c>
    </row>
    <row r="743" spans="11:11" ht="16">
      <c r="K743" s="2">
        <v>5.16</v>
      </c>
    </row>
    <row r="744" spans="11:11" ht="16">
      <c r="K744" s="2">
        <v>10.16</v>
      </c>
    </row>
    <row r="745" spans="11:11" ht="16">
      <c r="K745" s="2">
        <v>7.35</v>
      </c>
    </row>
    <row r="746" spans="11:11" ht="16">
      <c r="K746" s="2">
        <v>10.36</v>
      </c>
    </row>
    <row r="747" spans="11:11" ht="16">
      <c r="K747" s="2">
        <v>3.2</v>
      </c>
    </row>
    <row r="748" spans="11:11" ht="16">
      <c r="K748" s="2">
        <v>5.27</v>
      </c>
    </row>
    <row r="749" spans="11:11" ht="16">
      <c r="K749" s="2">
        <v>12.34</v>
      </c>
    </row>
    <row r="750" spans="11:11" ht="16">
      <c r="K750" s="2">
        <v>3.91</v>
      </c>
    </row>
    <row r="751" spans="11:11" ht="16">
      <c r="K751" s="2">
        <v>9.4499999999999993</v>
      </c>
    </row>
    <row r="752" spans="11:11" ht="16">
      <c r="K752" s="2">
        <v>6.1</v>
      </c>
    </row>
    <row r="753" spans="11:11" ht="16">
      <c r="K753" s="2">
        <v>10.34</v>
      </c>
    </row>
    <row r="754" spans="11:11" ht="16">
      <c r="K754" s="2">
        <v>11.89</v>
      </c>
    </row>
    <row r="755" spans="11:11" ht="16">
      <c r="K755" s="2">
        <v>6.77</v>
      </c>
    </row>
    <row r="756" spans="11:11" ht="16">
      <c r="K756" s="2">
        <v>8.2200000000000006</v>
      </c>
    </row>
    <row r="757" spans="11:11" ht="16">
      <c r="K757" s="2">
        <v>8.6999999999999993</v>
      </c>
    </row>
    <row r="758" spans="11:11" ht="16">
      <c r="K758" s="2">
        <v>8.7200000000000006</v>
      </c>
    </row>
    <row r="759" spans="11:11" ht="16">
      <c r="K759" s="2">
        <v>6.61</v>
      </c>
    </row>
    <row r="760" spans="11:11" ht="16">
      <c r="K760" s="2">
        <v>9.5</v>
      </c>
    </row>
    <row r="761" spans="11:11" ht="16">
      <c r="K761" s="2">
        <v>7.56</v>
      </c>
    </row>
    <row r="762" spans="11:11" ht="16">
      <c r="K762" s="2">
        <v>5.07</v>
      </c>
    </row>
    <row r="763" spans="11:11" ht="16">
      <c r="K763" s="2">
        <v>12.23</v>
      </c>
    </row>
    <row r="764" spans="11:11" ht="16">
      <c r="K764" s="2">
        <v>12.59</v>
      </c>
    </row>
    <row r="765" spans="11:11" ht="16">
      <c r="K765" s="2">
        <v>5.88</v>
      </c>
    </row>
    <row r="766" spans="11:11" ht="16">
      <c r="K766" s="2">
        <v>9.24</v>
      </c>
    </row>
    <row r="767" spans="11:11" ht="16">
      <c r="K767" s="2">
        <v>9.18</v>
      </c>
    </row>
    <row r="768" spans="11:11" ht="16">
      <c r="K768" s="2">
        <v>8.8699999999999992</v>
      </c>
    </row>
    <row r="769" spans="11:11" ht="16">
      <c r="K769" s="2">
        <v>6.17</v>
      </c>
    </row>
    <row r="770" spans="11:11" ht="16">
      <c r="K770" s="2">
        <v>4.8899999999999997</v>
      </c>
    </row>
    <row r="771" spans="11:11" ht="16">
      <c r="K771" s="2">
        <v>8.3000000000000007</v>
      </c>
    </row>
    <row r="772" spans="11:11" ht="16">
      <c r="K772" s="2">
        <v>7.53</v>
      </c>
    </row>
    <row r="773" spans="11:11" ht="16">
      <c r="K773" s="2">
        <v>10.5</v>
      </c>
    </row>
    <row r="774" spans="11:11" ht="16">
      <c r="K774" s="2">
        <v>9.33</v>
      </c>
    </row>
    <row r="775" spans="11:11" ht="16">
      <c r="K775" s="2">
        <v>4.07</v>
      </c>
    </row>
    <row r="776" spans="11:11" ht="16">
      <c r="K776" s="2">
        <v>7.35</v>
      </c>
    </row>
    <row r="777" spans="11:11" ht="16">
      <c r="K777" s="2">
        <v>6.95</v>
      </c>
    </row>
    <row r="778" spans="11:11" ht="16">
      <c r="K778" s="2">
        <v>9.16</v>
      </c>
    </row>
    <row r="779" spans="11:11" ht="16">
      <c r="K779" s="2">
        <v>8.76</v>
      </c>
    </row>
    <row r="780" spans="11:11" ht="16">
      <c r="K780" s="2">
        <v>8.1</v>
      </c>
    </row>
    <row r="781" spans="11:11" ht="16">
      <c r="K781" s="2">
        <v>9</v>
      </c>
    </row>
    <row r="782" spans="11:11" ht="16">
      <c r="K782" s="2">
        <v>9.48</v>
      </c>
    </row>
    <row r="783" spans="11:11" ht="16">
      <c r="K783" s="2">
        <v>7.89</v>
      </c>
    </row>
    <row r="784" spans="11:11" ht="16">
      <c r="K784" s="2">
        <v>6.74</v>
      </c>
    </row>
    <row r="785" spans="11:11" ht="16">
      <c r="K785" s="2">
        <v>8.3699999999999992</v>
      </c>
    </row>
    <row r="786" spans="11:11" ht="16">
      <c r="K786" s="2">
        <v>6.78</v>
      </c>
    </row>
    <row r="787" spans="11:11" ht="16">
      <c r="K787" s="2">
        <v>7.94</v>
      </c>
    </row>
    <row r="788" spans="11:11" ht="16">
      <c r="K788" s="2">
        <v>6.27</v>
      </c>
    </row>
    <row r="789" spans="11:11" ht="16">
      <c r="K789" s="2">
        <v>11.02</v>
      </c>
    </row>
    <row r="790" spans="11:11" ht="16">
      <c r="K790" s="2">
        <v>5.14</v>
      </c>
    </row>
    <row r="791" spans="11:11" ht="16">
      <c r="K791" s="2">
        <v>9.1199999999999992</v>
      </c>
    </row>
    <row r="792" spans="11:11" ht="16">
      <c r="K792" s="2">
        <v>6.77</v>
      </c>
    </row>
    <row r="793" spans="11:11" ht="16">
      <c r="K793" s="2">
        <v>6.22</v>
      </c>
    </row>
    <row r="794" spans="11:11" ht="16">
      <c r="K794" s="2">
        <v>6.84</v>
      </c>
    </row>
    <row r="795" spans="11:11" ht="16">
      <c r="K795" s="2">
        <v>8.1999999999999993</v>
      </c>
    </row>
    <row r="796" spans="11:11" ht="16">
      <c r="K796" s="2">
        <v>5.2</v>
      </c>
    </row>
    <row r="797" spans="11:11" ht="16">
      <c r="K797" s="2">
        <v>6.16</v>
      </c>
    </row>
    <row r="798" spans="11:11" ht="16">
      <c r="K798" s="2">
        <v>9.59</v>
      </c>
    </row>
    <row r="799" spans="11:11" ht="16">
      <c r="K799" s="2">
        <v>4.7699999999999996</v>
      </c>
    </row>
    <row r="800" spans="11:11" ht="16">
      <c r="K800" s="2">
        <v>6.62</v>
      </c>
    </row>
    <row r="801" spans="11:11" ht="16">
      <c r="K801" s="2">
        <v>9.67</v>
      </c>
    </row>
    <row r="802" spans="11:11" ht="16">
      <c r="K802" s="2">
        <v>9.77</v>
      </c>
    </row>
    <row r="803" spans="11:11" ht="16">
      <c r="K803" s="2">
        <v>5.76</v>
      </c>
    </row>
    <row r="804" spans="11:11" ht="16">
      <c r="K804" s="2">
        <v>8.74</v>
      </c>
    </row>
    <row r="805" spans="11:11" ht="16">
      <c r="K805" s="2">
        <v>5.68</v>
      </c>
    </row>
    <row r="806" spans="11:11" ht="16">
      <c r="K806" s="2">
        <v>10.09</v>
      </c>
    </row>
    <row r="807" spans="11:11" ht="16">
      <c r="K807" s="2">
        <v>7.43</v>
      </c>
    </row>
    <row r="808" spans="11:11" ht="16">
      <c r="K808" s="2">
        <v>10.98</v>
      </c>
    </row>
    <row r="809" spans="11:11" ht="16">
      <c r="K809" s="2">
        <v>7.67</v>
      </c>
    </row>
    <row r="810" spans="11:11" ht="16">
      <c r="K810" s="2">
        <v>6.65</v>
      </c>
    </row>
    <row r="811" spans="11:11" ht="16">
      <c r="K811" s="2">
        <v>6.06</v>
      </c>
    </row>
    <row r="812" spans="11:11" ht="16">
      <c r="K812" s="2">
        <v>6.77</v>
      </c>
    </row>
    <row r="813" spans="11:11" ht="16">
      <c r="K813" s="2">
        <v>8.1199999999999992</v>
      </c>
    </row>
    <row r="814" spans="11:11" ht="16">
      <c r="K814" s="2">
        <v>9.15</v>
      </c>
    </row>
    <row r="815" spans="11:11" ht="16">
      <c r="K815" s="2">
        <v>7.2</v>
      </c>
    </row>
    <row r="816" spans="11:11" ht="16">
      <c r="K816" s="2">
        <v>10.36</v>
      </c>
    </row>
    <row r="817" spans="11:11" ht="16">
      <c r="K817" s="2">
        <v>6.14</v>
      </c>
    </row>
    <row r="818" spans="11:11" ht="16">
      <c r="K818" s="2">
        <v>10.82</v>
      </c>
    </row>
    <row r="819" spans="11:11" ht="16">
      <c r="K819" s="2">
        <v>10.41</v>
      </c>
    </row>
    <row r="820" spans="11:11" ht="16">
      <c r="K820" s="2">
        <v>8.2200000000000006</v>
      </c>
    </row>
    <row r="821" spans="11:11" ht="16">
      <c r="K821" s="2">
        <v>4.76</v>
      </c>
    </row>
    <row r="822" spans="11:11" ht="16">
      <c r="K822" s="2">
        <v>12.5</v>
      </c>
    </row>
    <row r="823" spans="11:11" ht="16">
      <c r="K823" s="2">
        <v>4.3</v>
      </c>
    </row>
    <row r="824" spans="11:11" ht="16">
      <c r="K824" s="2">
        <v>7.7</v>
      </c>
    </row>
    <row r="825" spans="11:11" ht="16">
      <c r="K825" s="2">
        <v>3.87</v>
      </c>
    </row>
    <row r="826" spans="11:11" ht="16">
      <c r="K826" s="2">
        <v>8.3000000000000007</v>
      </c>
    </row>
    <row r="827" spans="11:11" ht="16">
      <c r="K827" s="2">
        <v>5.93</v>
      </c>
    </row>
    <row r="828" spans="11:11" ht="16">
      <c r="K828" s="2">
        <v>10.99</v>
      </c>
    </row>
    <row r="829" spans="11:11" ht="16">
      <c r="K829" s="2">
        <v>9.1300000000000008</v>
      </c>
    </row>
    <row r="830" spans="11:11" ht="16">
      <c r="K830" s="2">
        <v>8.73</v>
      </c>
    </row>
    <row r="831" spans="11:11" ht="16">
      <c r="K831" s="2">
        <v>7.8</v>
      </c>
    </row>
    <row r="832" spans="11:11" ht="16">
      <c r="K832" s="2">
        <v>10.28</v>
      </c>
    </row>
    <row r="833" spans="11:11" ht="16">
      <c r="K833" s="2">
        <v>8.07</v>
      </c>
    </row>
    <row r="834" spans="11:11" ht="16">
      <c r="K834" s="2">
        <v>7.65</v>
      </c>
    </row>
    <row r="835" spans="11:11" ht="16">
      <c r="K835" s="2">
        <v>6.27</v>
      </c>
    </row>
    <row r="836" spans="11:11" ht="16">
      <c r="K836" s="2">
        <v>9.0500000000000007</v>
      </c>
    </row>
    <row r="837" spans="11:11" ht="16">
      <c r="K837" s="2">
        <v>7.64</v>
      </c>
    </row>
    <row r="838" spans="11:11" ht="16">
      <c r="K838" s="2">
        <v>6.9</v>
      </c>
    </row>
    <row r="839" spans="11:11" ht="16">
      <c r="K839" s="2">
        <v>6.89</v>
      </c>
    </row>
    <row r="840" spans="11:11" ht="16">
      <c r="K840" s="2">
        <v>8.09</v>
      </c>
    </row>
    <row r="841" spans="11:11" ht="16">
      <c r="K841" s="2">
        <v>7.01</v>
      </c>
    </row>
    <row r="842" spans="11:11" ht="16">
      <c r="K842" s="2">
        <v>9.32</v>
      </c>
    </row>
    <row r="843" spans="11:11" ht="16">
      <c r="K843" s="2">
        <v>8.5</v>
      </c>
    </row>
    <row r="844" spans="11:11" ht="16">
      <c r="K844" s="2">
        <v>4.9800000000000004</v>
      </c>
    </row>
    <row r="845" spans="11:11" ht="16">
      <c r="K845" s="2">
        <v>6.78</v>
      </c>
    </row>
    <row r="846" spans="11:11" ht="16">
      <c r="K846" s="2">
        <v>8.14</v>
      </c>
    </row>
    <row r="847" spans="11:11" ht="16">
      <c r="K847" s="2">
        <v>9.8000000000000007</v>
      </c>
    </row>
    <row r="848" spans="11:11" ht="16">
      <c r="K848" s="2">
        <v>7.32</v>
      </c>
    </row>
    <row r="849" spans="11:11" ht="16">
      <c r="K849" s="2">
        <v>7.58</v>
      </c>
    </row>
    <row r="850" spans="11:11" ht="16">
      <c r="K850" s="2">
        <v>6.44</v>
      </c>
    </row>
    <row r="851" spans="11:11" ht="16">
      <c r="K851" s="2">
        <v>9.83</v>
      </c>
    </row>
    <row r="852" spans="11:11" ht="16">
      <c r="K852" s="2">
        <v>7.42</v>
      </c>
    </row>
    <row r="853" spans="11:11" ht="16">
      <c r="K853" s="2">
        <v>7.14</v>
      </c>
    </row>
    <row r="854" spans="11:11" ht="16">
      <c r="K854" s="2">
        <v>9.0399999999999991</v>
      </c>
    </row>
    <row r="855" spans="11:11" ht="16">
      <c r="K855" s="2">
        <v>4.78</v>
      </c>
    </row>
    <row r="856" spans="11:11" ht="16">
      <c r="K856" s="2">
        <v>4.55</v>
      </c>
    </row>
    <row r="857" spans="11:11" ht="16">
      <c r="K857" s="2">
        <v>4.3099999999999996</v>
      </c>
    </row>
    <row r="858" spans="11:11" ht="16">
      <c r="K858" s="2">
        <v>8.7899999999999991</v>
      </c>
    </row>
    <row r="859" spans="11:11" ht="16">
      <c r="K859" s="2">
        <v>5.89</v>
      </c>
    </row>
    <row r="860" spans="11:11" ht="16">
      <c r="K860" s="2">
        <v>8.41</v>
      </c>
    </row>
    <row r="861" spans="11:11" ht="16">
      <c r="K861" s="2">
        <v>8.83</v>
      </c>
    </row>
    <row r="862" spans="11:11" ht="16">
      <c r="K862" s="2">
        <v>13.15</v>
      </c>
    </row>
    <row r="863" spans="11:11" ht="16">
      <c r="K863" s="2">
        <v>10.56</v>
      </c>
    </row>
    <row r="864" spans="11:11" ht="16">
      <c r="K864" s="2">
        <v>10.31</v>
      </c>
    </row>
    <row r="865" spans="11:11" ht="16">
      <c r="K865" s="2">
        <v>8.2100000000000009</v>
      </c>
    </row>
    <row r="866" spans="11:11" ht="16">
      <c r="K866" s="2">
        <v>5.79</v>
      </c>
    </row>
    <row r="867" spans="11:11" ht="16">
      <c r="K867" s="2">
        <v>7.68</v>
      </c>
    </row>
    <row r="868" spans="11:11" ht="16">
      <c r="K868" s="2">
        <v>6.65</v>
      </c>
    </row>
    <row r="869" spans="11:11" ht="16">
      <c r="K869" s="2">
        <v>5.0999999999999996</v>
      </c>
    </row>
    <row r="870" spans="11:11" ht="16">
      <c r="K870" s="2">
        <v>5.73</v>
      </c>
    </row>
    <row r="871" spans="11:11" ht="16">
      <c r="K871" s="2">
        <v>7.71</v>
      </c>
    </row>
    <row r="872" spans="11:11" ht="16">
      <c r="K872" s="2">
        <v>7.1</v>
      </c>
    </row>
    <row r="873" spans="11:11" ht="16">
      <c r="K873" s="2">
        <v>7.79</v>
      </c>
    </row>
    <row r="874" spans="11:11" ht="16">
      <c r="K874" s="2">
        <v>6.79</v>
      </c>
    </row>
    <row r="875" spans="11:11" ht="16">
      <c r="K875" s="2">
        <v>8.77</v>
      </c>
    </row>
    <row r="876" spans="11:11" ht="16">
      <c r="K876" s="2">
        <v>8.1300000000000008</v>
      </c>
    </row>
    <row r="877" spans="11:11" ht="16">
      <c r="K877" s="2">
        <v>6.75</v>
      </c>
    </row>
    <row r="878" spans="11:11" ht="16">
      <c r="K878" s="2">
        <v>10.49</v>
      </c>
    </row>
    <row r="879" spans="11:11" ht="16">
      <c r="K879" s="2">
        <v>7.17</v>
      </c>
    </row>
    <row r="880" spans="11:11" ht="16">
      <c r="K880" s="2">
        <v>7.09</v>
      </c>
    </row>
    <row r="881" spans="11:11" ht="16">
      <c r="K881" s="2">
        <v>10.73</v>
      </c>
    </row>
    <row r="882" spans="11:11" ht="16">
      <c r="K882" s="2">
        <v>5.94</v>
      </c>
    </row>
    <row r="883" spans="11:11" ht="16">
      <c r="K883" s="2">
        <v>10.68</v>
      </c>
    </row>
    <row r="884" spans="11:11" ht="16">
      <c r="K884" s="2">
        <v>8.24</v>
      </c>
    </row>
    <row r="885" spans="11:11" ht="16">
      <c r="K885" s="2">
        <v>11.38</v>
      </c>
    </row>
    <row r="886" spans="11:11" ht="16">
      <c r="K886" s="2">
        <v>9.0299999999999994</v>
      </c>
    </row>
    <row r="887" spans="11:11" ht="16">
      <c r="K887" s="2">
        <v>8.93</v>
      </c>
    </row>
    <row r="888" spans="11:11" ht="16">
      <c r="K888" s="2">
        <v>6.56</v>
      </c>
    </row>
    <row r="889" spans="11:11" ht="16">
      <c r="K889" s="2">
        <v>6.91</v>
      </c>
    </row>
    <row r="890" spans="11:11" ht="16">
      <c r="K890" s="2">
        <v>6.62</v>
      </c>
    </row>
    <row r="891" spans="11:11" ht="16">
      <c r="K891" s="2">
        <v>9.84</v>
      </c>
    </row>
    <row r="892" spans="11:11" ht="16">
      <c r="K892" s="2">
        <v>6.74</v>
      </c>
    </row>
    <row r="893" spans="11:11" ht="16">
      <c r="K893" s="2">
        <v>6.96</v>
      </c>
    </row>
    <row r="894" spans="11:11" ht="16">
      <c r="K894" s="2">
        <v>6.51</v>
      </c>
    </row>
    <row r="895" spans="11:11" ht="16">
      <c r="K895" s="2">
        <v>10.29</v>
      </c>
    </row>
    <row r="896" spans="11:11" ht="16">
      <c r="K896" s="2">
        <v>12.74</v>
      </c>
    </row>
    <row r="897" spans="11:11" ht="16">
      <c r="K897" s="2">
        <v>7.84</v>
      </c>
    </row>
    <row r="898" spans="11:11" ht="16">
      <c r="K898" s="2">
        <v>12.65</v>
      </c>
    </row>
    <row r="899" spans="11:11" ht="16">
      <c r="K899" s="2">
        <v>6.47</v>
      </c>
    </row>
    <row r="900" spans="11:11" ht="16">
      <c r="K900" s="2">
        <v>9.86</v>
      </c>
    </row>
    <row r="901" spans="11:11" ht="16">
      <c r="K901" s="2">
        <v>8.52</v>
      </c>
    </row>
    <row r="902" spans="11:11" ht="16">
      <c r="K902" s="2">
        <v>6.96</v>
      </c>
    </row>
    <row r="903" spans="11:11" ht="16">
      <c r="K903" s="2">
        <v>10.38</v>
      </c>
    </row>
    <row r="904" spans="11:11" ht="16">
      <c r="K904" s="2">
        <v>2.38</v>
      </c>
    </row>
    <row r="905" spans="11:11" ht="16">
      <c r="K905" s="2">
        <v>11.16</v>
      </c>
    </row>
    <row r="906" spans="11:11" ht="16">
      <c r="K906" s="2">
        <v>5.7</v>
      </c>
    </row>
    <row r="907" spans="11:11" ht="16">
      <c r="K907" s="2">
        <v>10.41</v>
      </c>
    </row>
    <row r="908" spans="11:11" ht="16">
      <c r="K908" s="2">
        <v>6.04</v>
      </c>
    </row>
    <row r="909" spans="11:11" ht="16">
      <c r="K909" s="2">
        <v>10.42</v>
      </c>
    </row>
    <row r="910" spans="11:11" ht="16">
      <c r="K910" s="2">
        <v>7.91</v>
      </c>
    </row>
    <row r="911" spans="11:11" ht="16">
      <c r="K911" s="2">
        <v>8.9</v>
      </c>
    </row>
    <row r="912" spans="11:11" ht="16">
      <c r="K912" s="2">
        <v>5.89</v>
      </c>
    </row>
    <row r="913" spans="11:11" ht="16">
      <c r="K913" s="2">
        <v>7.97</v>
      </c>
    </row>
    <row r="914" spans="11:11" ht="16">
      <c r="K914" s="2">
        <v>8.48</v>
      </c>
    </row>
    <row r="915" spans="11:11" ht="16">
      <c r="K915" s="2">
        <v>6.27</v>
      </c>
    </row>
    <row r="916" spans="11:11" ht="16">
      <c r="K916" s="2">
        <v>6.77</v>
      </c>
    </row>
    <row r="917" spans="11:11" ht="16">
      <c r="K917" s="2">
        <v>8.49</v>
      </c>
    </row>
    <row r="918" spans="11:11" ht="16">
      <c r="K918" s="2">
        <v>9.56</v>
      </c>
    </row>
    <row r="919" spans="11:11" ht="16">
      <c r="K919" s="2">
        <v>8.0500000000000007</v>
      </c>
    </row>
    <row r="920" spans="11:11" ht="16">
      <c r="K920" s="2">
        <v>6.9</v>
      </c>
    </row>
    <row r="921" spans="11:11" ht="16">
      <c r="K921" s="2">
        <v>8.07</v>
      </c>
    </row>
    <row r="922" spans="11:11" ht="16">
      <c r="K922" s="2">
        <v>5.51</v>
      </c>
    </row>
    <row r="923" spans="11:11" ht="16">
      <c r="K923" s="2">
        <v>8.4</v>
      </c>
    </row>
    <row r="924" spans="11:11" ht="16">
      <c r="K924" s="2">
        <v>10.45</v>
      </c>
    </row>
    <row r="925" spans="11:11" ht="16">
      <c r="K925" s="2">
        <v>7.27</v>
      </c>
    </row>
    <row r="926" spans="11:11" ht="16">
      <c r="K926" s="2">
        <v>8.0500000000000007</v>
      </c>
    </row>
    <row r="927" spans="11:11" ht="16">
      <c r="K927" s="2">
        <v>7.69</v>
      </c>
    </row>
    <row r="928" spans="11:11" ht="16">
      <c r="K928" s="2">
        <v>10.199999999999999</v>
      </c>
    </row>
    <row r="929" spans="11:11" ht="16">
      <c r="K929" s="2">
        <v>5.32</v>
      </c>
    </row>
    <row r="930" spans="11:11" ht="16">
      <c r="K930" s="2">
        <v>10.039999999999999</v>
      </c>
    </row>
    <row r="931" spans="11:11" ht="16">
      <c r="K931" s="2">
        <v>5.98</v>
      </c>
    </row>
    <row r="932" spans="11:11" ht="16">
      <c r="K932" s="2">
        <v>8.14</v>
      </c>
    </row>
    <row r="933" spans="11:11" ht="16">
      <c r="K933" s="2">
        <v>7.39</v>
      </c>
    </row>
    <row r="934" spans="11:11" ht="16">
      <c r="K934" s="2">
        <v>6.76</v>
      </c>
    </row>
    <row r="935" spans="11:11" ht="16">
      <c r="K935" s="2">
        <v>7.22</v>
      </c>
    </row>
    <row r="936" spans="11:11" ht="16">
      <c r="K936" s="2">
        <v>7.61</v>
      </c>
    </row>
    <row r="937" spans="11:11" ht="16">
      <c r="K937" s="2">
        <v>9.3000000000000007</v>
      </c>
    </row>
    <row r="938" spans="11:11" ht="16">
      <c r="K938" s="2">
        <v>10.91</v>
      </c>
    </row>
    <row r="939" spans="11:11" ht="16">
      <c r="K939" s="2">
        <v>11.07</v>
      </c>
    </row>
    <row r="940" spans="11:11" ht="16">
      <c r="K940" s="2">
        <v>7.88</v>
      </c>
    </row>
    <row r="941" spans="11:11" ht="16">
      <c r="K941" s="2">
        <v>6.64</v>
      </c>
    </row>
    <row r="942" spans="11:11" ht="16">
      <c r="K942" s="2">
        <v>6.05</v>
      </c>
    </row>
    <row r="943" spans="11:11" ht="16">
      <c r="K943" s="2">
        <v>9.0500000000000007</v>
      </c>
    </row>
    <row r="944" spans="11:11" ht="16">
      <c r="K944" s="2">
        <v>11.6</v>
      </c>
    </row>
    <row r="945" spans="11:11" ht="16">
      <c r="K945" s="2">
        <v>10.25</v>
      </c>
    </row>
    <row r="946" spans="11:11" ht="16">
      <c r="K946" s="2">
        <v>5.38</v>
      </c>
    </row>
    <row r="947" spans="11:11" ht="16">
      <c r="K947" s="2">
        <v>10.47</v>
      </c>
    </row>
    <row r="948" spans="11:11" ht="16">
      <c r="K948" s="2">
        <v>7.57</v>
      </c>
    </row>
    <row r="949" spans="11:11" ht="16">
      <c r="K949" s="2">
        <v>8.17</v>
      </c>
    </row>
    <row r="950" spans="11:11" ht="16">
      <c r="K950" s="2">
        <v>9.27</v>
      </c>
    </row>
    <row r="951" spans="11:11" ht="16">
      <c r="K951" s="2">
        <v>8.8000000000000007</v>
      </c>
    </row>
    <row r="952" spans="11:11" ht="16">
      <c r="K952" s="2">
        <v>7.55</v>
      </c>
    </row>
    <row r="953" spans="11:11" ht="16">
      <c r="K953" s="2">
        <v>6.75</v>
      </c>
    </row>
    <row r="954" spans="11:11" ht="16">
      <c r="K954" s="2">
        <v>12.35</v>
      </c>
    </row>
    <row r="955" spans="11:11" ht="16">
      <c r="K955" s="2">
        <v>9.07</v>
      </c>
    </row>
    <row r="956" spans="11:11" ht="16">
      <c r="K956" s="2">
        <v>11.13</v>
      </c>
    </row>
    <row r="957" spans="11:11" ht="16">
      <c r="K957" s="2">
        <v>6.58</v>
      </c>
    </row>
    <row r="958" spans="11:11" ht="16">
      <c r="K958" s="2">
        <v>9.15</v>
      </c>
    </row>
    <row r="959" spans="11:11" ht="16">
      <c r="K959" s="2">
        <v>8.98</v>
      </c>
    </row>
    <row r="960" spans="11:11" ht="16">
      <c r="K960" s="2">
        <v>6.41</v>
      </c>
    </row>
    <row r="961" spans="11:11" ht="16">
      <c r="K961" s="2">
        <v>7.17</v>
      </c>
    </row>
    <row r="962" spans="11:11" ht="16">
      <c r="K962" s="2">
        <v>10.58</v>
      </c>
    </row>
    <row r="963" spans="11:11" ht="16">
      <c r="K963" s="2">
        <v>6.87</v>
      </c>
    </row>
    <row r="964" spans="11:11" ht="16">
      <c r="K964" s="2">
        <v>8.02</v>
      </c>
    </row>
    <row r="965" spans="11:11" ht="16">
      <c r="K965" s="2">
        <v>9.19</v>
      </c>
    </row>
    <row r="966" spans="11:11" ht="16">
      <c r="K966" s="2">
        <v>5.6</v>
      </c>
    </row>
    <row r="967" spans="11:11" ht="16">
      <c r="K967" s="2">
        <v>8.7899999999999991</v>
      </c>
    </row>
    <row r="968" spans="11:11" ht="16">
      <c r="K968" s="2">
        <v>10.44</v>
      </c>
    </row>
    <row r="969" spans="11:11" ht="16">
      <c r="K969" s="2">
        <v>6.44</v>
      </c>
    </row>
    <row r="970" spans="11:11" ht="16">
      <c r="K970" s="2">
        <v>9.75</v>
      </c>
    </row>
    <row r="971" spans="11:11" ht="16">
      <c r="K971" s="2">
        <v>12.57</v>
      </c>
    </row>
    <row r="972" spans="11:11" ht="16">
      <c r="K972" s="2">
        <v>8.2899999999999991</v>
      </c>
    </row>
    <row r="973" spans="11:11" ht="16">
      <c r="K973" s="2">
        <v>9</v>
      </c>
    </row>
    <row r="974" spans="11:11" ht="16">
      <c r="K974" s="2">
        <v>6.69</v>
      </c>
    </row>
    <row r="975" spans="11:11" ht="16">
      <c r="K975" s="2">
        <v>8.82</v>
      </c>
    </row>
    <row r="976" spans="11:11" ht="16">
      <c r="K976" s="2">
        <v>9.49</v>
      </c>
    </row>
    <row r="977" spans="11:11" ht="16">
      <c r="K977" s="2">
        <v>3.74</v>
      </c>
    </row>
    <row r="978" spans="11:11" ht="16">
      <c r="K978" s="2">
        <v>6.87</v>
      </c>
    </row>
    <row r="979" spans="11:11" ht="16">
      <c r="K979" s="2">
        <v>10.75</v>
      </c>
    </row>
    <row r="980" spans="11:11" ht="16">
      <c r="K980" s="2">
        <v>10.98</v>
      </c>
    </row>
    <row r="981" spans="11:11" ht="16">
      <c r="K981" s="2">
        <v>5.05</v>
      </c>
    </row>
    <row r="982" spans="11:11" ht="16">
      <c r="K982" s="2">
        <v>7.8</v>
      </c>
    </row>
    <row r="983" spans="11:11" ht="16">
      <c r="K983" s="2">
        <v>3.75</v>
      </c>
    </row>
    <row r="984" spans="11:11" ht="16">
      <c r="K984" s="2">
        <v>10.44</v>
      </c>
    </row>
    <row r="985" spans="11:11" ht="16">
      <c r="K985" s="2">
        <v>10.93</v>
      </c>
    </row>
    <row r="986" spans="11:11" ht="16">
      <c r="K986" s="2">
        <v>8.49</v>
      </c>
    </row>
    <row r="987" spans="11:11" ht="16">
      <c r="K987" s="2">
        <v>7.67</v>
      </c>
    </row>
    <row r="988" spans="11:11" ht="16">
      <c r="K988" s="2">
        <v>7.7</v>
      </c>
    </row>
    <row r="989" spans="11:11" ht="16">
      <c r="K989" s="2">
        <v>10.63</v>
      </c>
    </row>
    <row r="990" spans="11:11" ht="16">
      <c r="K990" s="2">
        <v>8.49</v>
      </c>
    </row>
    <row r="991" spans="11:11" ht="16">
      <c r="K991" s="2">
        <v>6.74</v>
      </c>
    </row>
    <row r="992" spans="11:11" ht="16">
      <c r="K992" s="2">
        <v>4.6100000000000003</v>
      </c>
    </row>
    <row r="993" spans="11:11" ht="16">
      <c r="K993" s="2">
        <v>7.28</v>
      </c>
    </row>
    <row r="994" spans="11:11" ht="16">
      <c r="K994" s="2">
        <v>9.1999999999999993</v>
      </c>
    </row>
    <row r="995" spans="11:11" ht="16">
      <c r="K995" s="2">
        <v>6.16</v>
      </c>
    </row>
    <row r="996" spans="11:11" ht="16">
      <c r="K996" s="2">
        <v>6.61</v>
      </c>
    </row>
    <row r="997" spans="11:11" ht="16">
      <c r="K997" s="2">
        <v>3.97</v>
      </c>
    </row>
    <row r="998" spans="11:11" ht="16">
      <c r="K998" s="2">
        <v>9.31</v>
      </c>
    </row>
    <row r="999" spans="11:11" ht="16">
      <c r="K999" s="2">
        <v>8.18</v>
      </c>
    </row>
    <row r="1000" spans="11:11" ht="16">
      <c r="K1000" s="2">
        <v>9.7799999999999994</v>
      </c>
    </row>
    <row r="1001" spans="11:11" ht="16">
      <c r="K1001" s="2">
        <v>5.97</v>
      </c>
    </row>
  </sheetData>
  <mergeCells count="12">
    <mergeCell ref="B33:J33"/>
    <mergeCell ref="A30:A32"/>
    <mergeCell ref="B30:J32"/>
    <mergeCell ref="B1:J1"/>
    <mergeCell ref="B2:J4"/>
    <mergeCell ref="B11:J11"/>
    <mergeCell ref="B12:J14"/>
    <mergeCell ref="B15:J17"/>
    <mergeCell ref="B18:J18"/>
    <mergeCell ref="A12:A14"/>
    <mergeCell ref="A21:A23"/>
    <mergeCell ref="B21:J23"/>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E14CD-26C9-1C45-9FB7-2D07BC934F50}">
  <dimension ref="A1:M1001"/>
  <sheetViews>
    <sheetView workbookViewId="0">
      <selection activeCell="H14" sqref="H14"/>
    </sheetView>
  </sheetViews>
  <sheetFormatPr baseColWidth="10" defaultColWidth="10.83203125" defaultRowHeight="15"/>
  <cols>
    <col min="1" max="1" width="17.1640625" customWidth="1"/>
    <col min="2" max="2" width="12.33203125" customWidth="1"/>
    <col min="5" max="5" width="15.1640625" customWidth="1"/>
  </cols>
  <sheetData>
    <row r="1" spans="1:13" ht="34">
      <c r="A1" s="3" t="s">
        <v>0</v>
      </c>
      <c r="B1" s="3" t="s">
        <v>1</v>
      </c>
      <c r="E1" t="s">
        <v>89</v>
      </c>
      <c r="F1" s="73" t="s">
        <v>90</v>
      </c>
      <c r="G1" s="74"/>
      <c r="H1" s="74"/>
      <c r="I1" s="74"/>
      <c r="J1" s="74"/>
      <c r="K1" s="74"/>
      <c r="L1" s="74"/>
      <c r="M1" s="75"/>
    </row>
    <row r="2" spans="1:13" ht="16">
      <c r="A2" s="2">
        <v>1</v>
      </c>
      <c r="B2" s="2" t="s">
        <v>7</v>
      </c>
      <c r="F2" s="76"/>
      <c r="G2" s="77"/>
      <c r="H2" s="77"/>
      <c r="I2" s="77"/>
      <c r="J2" s="77"/>
      <c r="K2" s="77"/>
      <c r="L2" s="77"/>
      <c r="M2" s="78"/>
    </row>
    <row r="3" spans="1:13" ht="17" thickBot="1">
      <c r="A3" s="2">
        <v>2</v>
      </c>
      <c r="B3" s="2" t="s">
        <v>18</v>
      </c>
      <c r="F3" s="79"/>
      <c r="G3" s="80"/>
      <c r="H3" s="80"/>
      <c r="I3" s="80"/>
      <c r="J3" s="80"/>
      <c r="K3" s="80"/>
      <c r="L3" s="80"/>
      <c r="M3" s="81"/>
    </row>
    <row r="4" spans="1:13" ht="16">
      <c r="A4" s="2">
        <v>3</v>
      </c>
      <c r="B4" s="2" t="s">
        <v>7</v>
      </c>
      <c r="F4" s="16" t="s">
        <v>96</v>
      </c>
      <c r="G4" s="17" t="s">
        <v>98</v>
      </c>
      <c r="H4" s="18" t="s">
        <v>96</v>
      </c>
      <c r="I4" s="19" t="s">
        <v>100</v>
      </c>
    </row>
    <row r="5" spans="1:13" ht="17" thickBot="1">
      <c r="A5" s="2">
        <v>4</v>
      </c>
      <c r="B5" s="2" t="s">
        <v>18</v>
      </c>
      <c r="F5" s="12" t="s">
        <v>97</v>
      </c>
      <c r="G5" s="13" t="s">
        <v>99</v>
      </c>
      <c r="H5" s="14" t="s">
        <v>97</v>
      </c>
      <c r="I5" s="15" t="s">
        <v>101</v>
      </c>
    </row>
    <row r="6" spans="1:13" ht="16">
      <c r="A6" s="2">
        <v>5</v>
      </c>
      <c r="B6" s="2" t="s">
        <v>18</v>
      </c>
    </row>
    <row r="7" spans="1:13" ht="16">
      <c r="A7" s="2">
        <v>6</v>
      </c>
      <c r="B7" s="2" t="s">
        <v>7</v>
      </c>
    </row>
    <row r="8" spans="1:13" ht="16">
      <c r="A8" s="2">
        <v>7</v>
      </c>
      <c r="B8" s="2" t="s">
        <v>7</v>
      </c>
    </row>
    <row r="9" spans="1:13" ht="16">
      <c r="A9" s="2">
        <v>8</v>
      </c>
      <c r="B9" s="2" t="s">
        <v>7</v>
      </c>
    </row>
    <row r="10" spans="1:13" ht="16">
      <c r="A10" s="2">
        <v>9</v>
      </c>
      <c r="B10" s="2" t="s">
        <v>7</v>
      </c>
    </row>
    <row r="11" spans="1:13" ht="16">
      <c r="A11" s="2">
        <v>10</v>
      </c>
      <c r="B11" s="2" t="s">
        <v>7</v>
      </c>
    </row>
    <row r="12" spans="1:13" ht="16">
      <c r="A12" s="2">
        <v>11</v>
      </c>
      <c r="B12" s="2" t="s">
        <v>18</v>
      </c>
    </row>
    <row r="13" spans="1:13" ht="16">
      <c r="A13" s="2">
        <v>12</v>
      </c>
      <c r="B13" s="2" t="s">
        <v>7</v>
      </c>
      <c r="F13" t="s">
        <v>86</v>
      </c>
      <c r="G13">
        <f>COUNT(A:A)</f>
        <v>1000</v>
      </c>
    </row>
    <row r="14" spans="1:13" ht="16">
      <c r="A14" s="2">
        <v>13</v>
      </c>
      <c r="B14" s="2" t="s">
        <v>7</v>
      </c>
      <c r="F14" t="s">
        <v>91</v>
      </c>
      <c r="G14">
        <f>COUNTIF(B:B,"=Won")</f>
        <v>481</v>
      </c>
    </row>
    <row r="15" spans="1:13" ht="16">
      <c r="A15" s="2">
        <v>14</v>
      </c>
      <c r="B15" s="2" t="s">
        <v>7</v>
      </c>
      <c r="F15" t="s">
        <v>92</v>
      </c>
      <c r="G15">
        <f>G14/G13</f>
        <v>0.48099999999999998</v>
      </c>
    </row>
    <row r="16" spans="1:13" ht="16">
      <c r="A16" s="2">
        <v>15</v>
      </c>
      <c r="B16" s="2" t="s">
        <v>7</v>
      </c>
      <c r="F16" t="s">
        <v>93</v>
      </c>
      <c r="G16">
        <v>-1.202</v>
      </c>
      <c r="H16">
        <f>_xlfn.NORM.INV(G15,0.5,0.0158)</f>
        <v>0.49924722549591927</v>
      </c>
    </row>
    <row r="17" spans="1:7" ht="16">
      <c r="A17" s="2">
        <v>16</v>
      </c>
      <c r="B17" s="2" t="s">
        <v>18</v>
      </c>
      <c r="F17" t="s">
        <v>94</v>
      </c>
      <c r="G17">
        <f>_xlfn.NORM.S.INV(0.05)</f>
        <v>-1.6448536269514726</v>
      </c>
    </row>
    <row r="18" spans="1:7" ht="16">
      <c r="A18" s="2">
        <v>17</v>
      </c>
      <c r="B18" s="2" t="s">
        <v>7</v>
      </c>
      <c r="F18" t="s">
        <v>95</v>
      </c>
      <c r="G18">
        <f>_xlfn.NORM.S.INV(0.95)</f>
        <v>1.6448536269514715</v>
      </c>
    </row>
    <row r="19" spans="1:7" ht="16">
      <c r="A19" s="2">
        <v>18</v>
      </c>
      <c r="B19" s="2" t="s">
        <v>7</v>
      </c>
    </row>
    <row r="20" spans="1:7" ht="16">
      <c r="A20" s="2">
        <v>19</v>
      </c>
      <c r="B20" s="2" t="s">
        <v>7</v>
      </c>
    </row>
    <row r="21" spans="1:7" ht="16">
      <c r="A21" s="2">
        <v>20</v>
      </c>
      <c r="B21" s="2" t="s">
        <v>18</v>
      </c>
    </row>
    <row r="22" spans="1:7" ht="16">
      <c r="A22" s="2">
        <v>21</v>
      </c>
      <c r="B22" s="2" t="s">
        <v>18</v>
      </c>
    </row>
    <row r="23" spans="1:7" ht="16">
      <c r="A23" s="2">
        <v>22</v>
      </c>
      <c r="B23" s="2" t="s">
        <v>7</v>
      </c>
    </row>
    <row r="24" spans="1:7" ht="16">
      <c r="A24" s="2">
        <v>23</v>
      </c>
      <c r="B24" s="2" t="s">
        <v>7</v>
      </c>
    </row>
    <row r="25" spans="1:7" ht="16">
      <c r="A25" s="2">
        <v>24</v>
      </c>
      <c r="B25" s="2" t="s">
        <v>7</v>
      </c>
    </row>
    <row r="26" spans="1:7" ht="16">
      <c r="A26" s="2">
        <v>25</v>
      </c>
      <c r="B26" s="2" t="s">
        <v>18</v>
      </c>
    </row>
    <row r="27" spans="1:7" ht="16">
      <c r="A27" s="2">
        <v>26</v>
      </c>
      <c r="B27" s="2" t="s">
        <v>18</v>
      </c>
    </row>
    <row r="28" spans="1:7" ht="16">
      <c r="A28" s="2">
        <v>27</v>
      </c>
      <c r="B28" s="2" t="s">
        <v>7</v>
      </c>
    </row>
    <row r="29" spans="1:7" ht="16">
      <c r="A29" s="2">
        <v>28</v>
      </c>
      <c r="B29" s="2" t="s">
        <v>7</v>
      </c>
    </row>
    <row r="30" spans="1:7" ht="16">
      <c r="A30" s="2">
        <v>29</v>
      </c>
      <c r="B30" s="2" t="s">
        <v>18</v>
      </c>
    </row>
    <row r="31" spans="1:7" ht="16">
      <c r="A31" s="2">
        <v>30</v>
      </c>
      <c r="B31" s="2" t="s">
        <v>7</v>
      </c>
    </row>
    <row r="32" spans="1:7" ht="16">
      <c r="A32" s="2">
        <v>31</v>
      </c>
      <c r="B32" s="2" t="s">
        <v>7</v>
      </c>
    </row>
    <row r="33" spans="1:2" ht="16">
      <c r="A33" s="2">
        <v>32</v>
      </c>
      <c r="B33" s="2" t="s">
        <v>7</v>
      </c>
    </row>
    <row r="34" spans="1:2" ht="16">
      <c r="A34" s="2">
        <v>33</v>
      </c>
      <c r="B34" s="2" t="s">
        <v>7</v>
      </c>
    </row>
    <row r="35" spans="1:2" ht="16">
      <c r="A35" s="2">
        <v>34</v>
      </c>
      <c r="B35" s="2" t="s">
        <v>18</v>
      </c>
    </row>
    <row r="36" spans="1:2" ht="16">
      <c r="A36" s="2">
        <v>35</v>
      </c>
      <c r="B36" s="2" t="s">
        <v>7</v>
      </c>
    </row>
    <row r="37" spans="1:2" ht="16">
      <c r="A37" s="2">
        <v>36</v>
      </c>
      <c r="B37" s="2" t="s">
        <v>7</v>
      </c>
    </row>
    <row r="38" spans="1:2" ht="16">
      <c r="A38" s="2">
        <v>37</v>
      </c>
      <c r="B38" s="2" t="s">
        <v>7</v>
      </c>
    </row>
    <row r="39" spans="1:2" ht="16">
      <c r="A39" s="2">
        <v>38</v>
      </c>
      <c r="B39" s="2" t="s">
        <v>7</v>
      </c>
    </row>
    <row r="40" spans="1:2" ht="16">
      <c r="A40" s="2">
        <v>39</v>
      </c>
      <c r="B40" s="2" t="s">
        <v>18</v>
      </c>
    </row>
    <row r="41" spans="1:2" ht="16">
      <c r="A41" s="2">
        <v>40</v>
      </c>
      <c r="B41" s="2" t="s">
        <v>7</v>
      </c>
    </row>
    <row r="42" spans="1:2" ht="16">
      <c r="A42" s="2">
        <v>41</v>
      </c>
      <c r="B42" s="2" t="s">
        <v>18</v>
      </c>
    </row>
    <row r="43" spans="1:2" ht="16">
      <c r="A43" s="2">
        <v>42</v>
      </c>
      <c r="B43" s="2" t="s">
        <v>18</v>
      </c>
    </row>
    <row r="44" spans="1:2" ht="16">
      <c r="A44" s="2">
        <v>43</v>
      </c>
      <c r="B44" s="2" t="s">
        <v>18</v>
      </c>
    </row>
    <row r="45" spans="1:2" ht="16">
      <c r="A45" s="2">
        <v>44</v>
      </c>
      <c r="B45" s="2" t="s">
        <v>18</v>
      </c>
    </row>
    <row r="46" spans="1:2" ht="16">
      <c r="A46" s="2">
        <v>45</v>
      </c>
      <c r="B46" s="2" t="s">
        <v>18</v>
      </c>
    </row>
    <row r="47" spans="1:2" ht="16">
      <c r="A47" s="2">
        <v>46</v>
      </c>
      <c r="B47" s="2" t="s">
        <v>7</v>
      </c>
    </row>
    <row r="48" spans="1:2" ht="16">
      <c r="A48" s="2">
        <v>47</v>
      </c>
      <c r="B48" s="2" t="s">
        <v>7</v>
      </c>
    </row>
    <row r="49" spans="1:2" ht="16">
      <c r="A49" s="2">
        <v>48</v>
      </c>
      <c r="B49" s="2" t="s">
        <v>7</v>
      </c>
    </row>
    <row r="50" spans="1:2" ht="16">
      <c r="A50" s="2">
        <v>49</v>
      </c>
      <c r="B50" s="2" t="s">
        <v>7</v>
      </c>
    </row>
    <row r="51" spans="1:2" ht="16">
      <c r="A51" s="2">
        <v>50</v>
      </c>
      <c r="B51" s="2" t="s">
        <v>7</v>
      </c>
    </row>
    <row r="52" spans="1:2" ht="16">
      <c r="A52" s="2">
        <v>51</v>
      </c>
      <c r="B52" s="2" t="s">
        <v>18</v>
      </c>
    </row>
    <row r="53" spans="1:2" ht="16">
      <c r="A53" s="2">
        <v>52</v>
      </c>
      <c r="B53" s="2" t="s">
        <v>7</v>
      </c>
    </row>
    <row r="54" spans="1:2" ht="16">
      <c r="A54" s="2">
        <v>53</v>
      </c>
      <c r="B54" s="2" t="s">
        <v>7</v>
      </c>
    </row>
    <row r="55" spans="1:2" ht="16">
      <c r="A55" s="2">
        <v>54</v>
      </c>
      <c r="B55" s="2" t="s">
        <v>18</v>
      </c>
    </row>
    <row r="56" spans="1:2" ht="16">
      <c r="A56" s="2">
        <v>55</v>
      </c>
      <c r="B56" s="2" t="s">
        <v>18</v>
      </c>
    </row>
    <row r="57" spans="1:2" ht="16">
      <c r="A57" s="2">
        <v>56</v>
      </c>
      <c r="B57" s="2" t="s">
        <v>18</v>
      </c>
    </row>
    <row r="58" spans="1:2" ht="16">
      <c r="A58" s="2">
        <v>57</v>
      </c>
      <c r="B58" s="2" t="s">
        <v>7</v>
      </c>
    </row>
    <row r="59" spans="1:2" ht="16">
      <c r="A59" s="2">
        <v>58</v>
      </c>
      <c r="B59" s="2" t="s">
        <v>7</v>
      </c>
    </row>
    <row r="60" spans="1:2" ht="16">
      <c r="A60" s="2">
        <v>59</v>
      </c>
      <c r="B60" s="2" t="s">
        <v>7</v>
      </c>
    </row>
    <row r="61" spans="1:2" ht="16">
      <c r="A61" s="2">
        <v>60</v>
      </c>
      <c r="B61" s="2" t="s">
        <v>18</v>
      </c>
    </row>
    <row r="62" spans="1:2" ht="16">
      <c r="A62" s="2">
        <v>61</v>
      </c>
      <c r="B62" s="2" t="s">
        <v>7</v>
      </c>
    </row>
    <row r="63" spans="1:2" ht="16">
      <c r="A63" s="2">
        <v>62</v>
      </c>
      <c r="B63" s="2" t="s">
        <v>7</v>
      </c>
    </row>
    <row r="64" spans="1:2" ht="16">
      <c r="A64" s="2">
        <v>63</v>
      </c>
      <c r="B64" s="2" t="s">
        <v>18</v>
      </c>
    </row>
    <row r="65" spans="1:2" ht="16">
      <c r="A65" s="2">
        <v>64</v>
      </c>
      <c r="B65" s="2" t="s">
        <v>7</v>
      </c>
    </row>
    <row r="66" spans="1:2" ht="16">
      <c r="A66" s="2">
        <v>65</v>
      </c>
      <c r="B66" s="2" t="s">
        <v>18</v>
      </c>
    </row>
    <row r="67" spans="1:2" ht="16">
      <c r="A67" s="2">
        <v>66</v>
      </c>
      <c r="B67" s="2" t="s">
        <v>18</v>
      </c>
    </row>
    <row r="68" spans="1:2" ht="16">
      <c r="A68" s="2">
        <v>67</v>
      </c>
      <c r="B68" s="2" t="s">
        <v>7</v>
      </c>
    </row>
    <row r="69" spans="1:2" ht="16">
      <c r="A69" s="2">
        <v>68</v>
      </c>
      <c r="B69" s="2" t="s">
        <v>7</v>
      </c>
    </row>
    <row r="70" spans="1:2" ht="16">
      <c r="A70" s="2">
        <v>69</v>
      </c>
      <c r="B70" s="2" t="s">
        <v>18</v>
      </c>
    </row>
    <row r="71" spans="1:2" ht="16">
      <c r="A71" s="2">
        <v>70</v>
      </c>
      <c r="B71" s="2" t="s">
        <v>18</v>
      </c>
    </row>
    <row r="72" spans="1:2" ht="16">
      <c r="A72" s="2">
        <v>71</v>
      </c>
      <c r="B72" s="2" t="s">
        <v>18</v>
      </c>
    </row>
    <row r="73" spans="1:2" ht="16">
      <c r="A73" s="2">
        <v>72</v>
      </c>
      <c r="B73" s="2" t="s">
        <v>7</v>
      </c>
    </row>
    <row r="74" spans="1:2" ht="16">
      <c r="A74" s="2">
        <v>73</v>
      </c>
      <c r="B74" s="2" t="s">
        <v>7</v>
      </c>
    </row>
    <row r="75" spans="1:2" ht="16">
      <c r="A75" s="2">
        <v>74</v>
      </c>
      <c r="B75" s="2" t="s">
        <v>7</v>
      </c>
    </row>
    <row r="76" spans="1:2" ht="16">
      <c r="A76" s="2">
        <v>75</v>
      </c>
      <c r="B76" s="2" t="s">
        <v>18</v>
      </c>
    </row>
    <row r="77" spans="1:2" ht="16">
      <c r="A77" s="2">
        <v>76</v>
      </c>
      <c r="B77" s="2" t="s">
        <v>18</v>
      </c>
    </row>
    <row r="78" spans="1:2" ht="16">
      <c r="A78" s="2">
        <v>77</v>
      </c>
      <c r="B78" s="2" t="s">
        <v>18</v>
      </c>
    </row>
    <row r="79" spans="1:2" ht="16">
      <c r="A79" s="2">
        <v>78</v>
      </c>
      <c r="B79" s="2" t="s">
        <v>7</v>
      </c>
    </row>
    <row r="80" spans="1:2" ht="16">
      <c r="A80" s="2">
        <v>79</v>
      </c>
      <c r="B80" s="2" t="s">
        <v>18</v>
      </c>
    </row>
    <row r="81" spans="1:2" ht="16">
      <c r="A81" s="2">
        <v>80</v>
      </c>
      <c r="B81" s="2" t="s">
        <v>7</v>
      </c>
    </row>
    <row r="82" spans="1:2" ht="16">
      <c r="A82" s="2">
        <v>81</v>
      </c>
      <c r="B82" s="2" t="s">
        <v>7</v>
      </c>
    </row>
    <row r="83" spans="1:2" ht="16">
      <c r="A83" s="2">
        <v>82</v>
      </c>
      <c r="B83" s="2" t="s">
        <v>18</v>
      </c>
    </row>
    <row r="84" spans="1:2" ht="16">
      <c r="A84" s="2">
        <v>83</v>
      </c>
      <c r="B84" s="2" t="s">
        <v>18</v>
      </c>
    </row>
    <row r="85" spans="1:2" ht="16">
      <c r="A85" s="2">
        <v>84</v>
      </c>
      <c r="B85" s="2" t="s">
        <v>18</v>
      </c>
    </row>
    <row r="86" spans="1:2" ht="16">
      <c r="A86" s="2">
        <v>85</v>
      </c>
      <c r="B86" s="2" t="s">
        <v>18</v>
      </c>
    </row>
    <row r="87" spans="1:2" ht="16">
      <c r="A87" s="2">
        <v>86</v>
      </c>
      <c r="B87" s="2" t="s">
        <v>7</v>
      </c>
    </row>
    <row r="88" spans="1:2" ht="16">
      <c r="A88" s="2">
        <v>87</v>
      </c>
      <c r="B88" s="2" t="s">
        <v>7</v>
      </c>
    </row>
    <row r="89" spans="1:2" ht="16">
      <c r="A89" s="2">
        <v>88</v>
      </c>
      <c r="B89" s="2" t="s">
        <v>7</v>
      </c>
    </row>
    <row r="90" spans="1:2" ht="16">
      <c r="A90" s="2">
        <v>89</v>
      </c>
      <c r="B90" s="2" t="s">
        <v>7</v>
      </c>
    </row>
    <row r="91" spans="1:2" ht="16">
      <c r="A91" s="2">
        <v>90</v>
      </c>
      <c r="B91" s="2" t="s">
        <v>18</v>
      </c>
    </row>
    <row r="92" spans="1:2" ht="16">
      <c r="A92" s="2">
        <v>91</v>
      </c>
      <c r="B92" s="2" t="s">
        <v>18</v>
      </c>
    </row>
    <row r="93" spans="1:2" ht="16">
      <c r="A93" s="2">
        <v>92</v>
      </c>
      <c r="B93" s="2" t="s">
        <v>7</v>
      </c>
    </row>
    <row r="94" spans="1:2" ht="16">
      <c r="A94" s="2">
        <v>93</v>
      </c>
      <c r="B94" s="2" t="s">
        <v>7</v>
      </c>
    </row>
    <row r="95" spans="1:2" ht="16">
      <c r="A95" s="2">
        <v>94</v>
      </c>
      <c r="B95" s="2" t="s">
        <v>7</v>
      </c>
    </row>
    <row r="96" spans="1:2" ht="16">
      <c r="A96" s="2">
        <v>95</v>
      </c>
      <c r="B96" s="2" t="s">
        <v>7</v>
      </c>
    </row>
    <row r="97" spans="1:2" ht="16">
      <c r="A97" s="2">
        <v>96</v>
      </c>
      <c r="B97" s="2" t="s">
        <v>7</v>
      </c>
    </row>
    <row r="98" spans="1:2" ht="16">
      <c r="A98" s="2">
        <v>97</v>
      </c>
      <c r="B98" s="2" t="s">
        <v>7</v>
      </c>
    </row>
    <row r="99" spans="1:2" ht="16">
      <c r="A99" s="2">
        <v>98</v>
      </c>
      <c r="B99" s="2" t="s">
        <v>7</v>
      </c>
    </row>
    <row r="100" spans="1:2" ht="16">
      <c r="A100" s="2">
        <v>99</v>
      </c>
      <c r="B100" s="2" t="s">
        <v>7</v>
      </c>
    </row>
    <row r="101" spans="1:2" ht="16">
      <c r="A101" s="2">
        <v>100</v>
      </c>
      <c r="B101" s="2" t="s">
        <v>7</v>
      </c>
    </row>
    <row r="102" spans="1:2" ht="16">
      <c r="A102" s="2">
        <v>101</v>
      </c>
      <c r="B102" s="2" t="s">
        <v>7</v>
      </c>
    </row>
    <row r="103" spans="1:2" ht="16">
      <c r="A103" s="2">
        <v>102</v>
      </c>
      <c r="B103" s="2" t="s">
        <v>7</v>
      </c>
    </row>
    <row r="104" spans="1:2" ht="16">
      <c r="A104" s="2">
        <v>103</v>
      </c>
      <c r="B104" s="2" t="s">
        <v>18</v>
      </c>
    </row>
    <row r="105" spans="1:2" ht="16">
      <c r="A105" s="2">
        <v>104</v>
      </c>
      <c r="B105" s="2" t="s">
        <v>7</v>
      </c>
    </row>
    <row r="106" spans="1:2" ht="16">
      <c r="A106" s="2">
        <v>105</v>
      </c>
      <c r="B106" s="2" t="s">
        <v>7</v>
      </c>
    </row>
    <row r="107" spans="1:2" ht="16">
      <c r="A107" s="2">
        <v>106</v>
      </c>
      <c r="B107" s="2" t="s">
        <v>18</v>
      </c>
    </row>
    <row r="108" spans="1:2" ht="16">
      <c r="A108" s="2">
        <v>107</v>
      </c>
      <c r="B108" s="2" t="s">
        <v>7</v>
      </c>
    </row>
    <row r="109" spans="1:2" ht="16">
      <c r="A109" s="2">
        <v>108</v>
      </c>
      <c r="B109" s="2" t="s">
        <v>18</v>
      </c>
    </row>
    <row r="110" spans="1:2" ht="16">
      <c r="A110" s="2">
        <v>109</v>
      </c>
      <c r="B110" s="2" t="s">
        <v>18</v>
      </c>
    </row>
    <row r="111" spans="1:2" ht="16">
      <c r="A111" s="2">
        <v>110</v>
      </c>
      <c r="B111" s="2" t="s">
        <v>7</v>
      </c>
    </row>
    <row r="112" spans="1:2" ht="16">
      <c r="A112" s="2">
        <v>111</v>
      </c>
      <c r="B112" s="2" t="s">
        <v>7</v>
      </c>
    </row>
    <row r="113" spans="1:2" ht="16">
      <c r="A113" s="2">
        <v>112</v>
      </c>
      <c r="B113" s="2" t="s">
        <v>18</v>
      </c>
    </row>
    <row r="114" spans="1:2" ht="16">
      <c r="A114" s="2">
        <v>113</v>
      </c>
      <c r="B114" s="2" t="s">
        <v>18</v>
      </c>
    </row>
    <row r="115" spans="1:2" ht="16">
      <c r="A115" s="2">
        <v>114</v>
      </c>
      <c r="B115" s="2" t="s">
        <v>7</v>
      </c>
    </row>
    <row r="116" spans="1:2" ht="16">
      <c r="A116" s="2">
        <v>115</v>
      </c>
      <c r="B116" s="2" t="s">
        <v>18</v>
      </c>
    </row>
    <row r="117" spans="1:2" ht="16">
      <c r="A117" s="2">
        <v>116</v>
      </c>
      <c r="B117" s="2" t="s">
        <v>18</v>
      </c>
    </row>
    <row r="118" spans="1:2" ht="16">
      <c r="A118" s="2">
        <v>117</v>
      </c>
      <c r="B118" s="2" t="s">
        <v>18</v>
      </c>
    </row>
    <row r="119" spans="1:2" ht="16">
      <c r="A119" s="2">
        <v>118</v>
      </c>
      <c r="B119" s="2" t="s">
        <v>7</v>
      </c>
    </row>
    <row r="120" spans="1:2" ht="16">
      <c r="A120" s="2">
        <v>119</v>
      </c>
      <c r="B120" s="2" t="s">
        <v>7</v>
      </c>
    </row>
    <row r="121" spans="1:2" ht="16">
      <c r="A121" s="2">
        <v>120</v>
      </c>
      <c r="B121" s="2" t="s">
        <v>7</v>
      </c>
    </row>
    <row r="122" spans="1:2" ht="16">
      <c r="A122" s="2">
        <v>121</v>
      </c>
      <c r="B122" s="2" t="s">
        <v>7</v>
      </c>
    </row>
    <row r="123" spans="1:2" ht="16">
      <c r="A123" s="2">
        <v>122</v>
      </c>
      <c r="B123" s="2" t="s">
        <v>7</v>
      </c>
    </row>
    <row r="124" spans="1:2" ht="16">
      <c r="A124" s="2">
        <v>123</v>
      </c>
      <c r="B124" s="2" t="s">
        <v>18</v>
      </c>
    </row>
    <row r="125" spans="1:2" ht="16">
      <c r="A125" s="2">
        <v>124</v>
      </c>
      <c r="B125" s="2" t="s">
        <v>7</v>
      </c>
    </row>
    <row r="126" spans="1:2" ht="16">
      <c r="A126" s="2">
        <v>125</v>
      </c>
      <c r="B126" s="2" t="s">
        <v>7</v>
      </c>
    </row>
    <row r="127" spans="1:2" ht="16">
      <c r="A127" s="2">
        <v>126</v>
      </c>
      <c r="B127" s="2" t="s">
        <v>7</v>
      </c>
    </row>
    <row r="128" spans="1:2" ht="16">
      <c r="A128" s="2">
        <v>127</v>
      </c>
      <c r="B128" s="2" t="s">
        <v>7</v>
      </c>
    </row>
    <row r="129" spans="1:2" ht="16">
      <c r="A129" s="2">
        <v>128</v>
      </c>
      <c r="B129" s="2" t="s">
        <v>7</v>
      </c>
    </row>
    <row r="130" spans="1:2" ht="16">
      <c r="A130" s="2">
        <v>129</v>
      </c>
      <c r="B130" s="2" t="s">
        <v>7</v>
      </c>
    </row>
    <row r="131" spans="1:2" ht="16">
      <c r="A131" s="2">
        <v>130</v>
      </c>
      <c r="B131" s="2" t="s">
        <v>7</v>
      </c>
    </row>
    <row r="132" spans="1:2" ht="16">
      <c r="A132" s="2">
        <v>131</v>
      </c>
      <c r="B132" s="2" t="s">
        <v>18</v>
      </c>
    </row>
    <row r="133" spans="1:2" ht="16">
      <c r="A133" s="2">
        <v>132</v>
      </c>
      <c r="B133" s="2" t="s">
        <v>7</v>
      </c>
    </row>
    <row r="134" spans="1:2" ht="16">
      <c r="A134" s="2">
        <v>133</v>
      </c>
      <c r="B134" s="2" t="s">
        <v>7</v>
      </c>
    </row>
    <row r="135" spans="1:2" ht="16">
      <c r="A135" s="2">
        <v>134</v>
      </c>
      <c r="B135" s="2" t="s">
        <v>7</v>
      </c>
    </row>
    <row r="136" spans="1:2" ht="16">
      <c r="A136" s="2">
        <v>135</v>
      </c>
      <c r="B136" s="2" t="s">
        <v>7</v>
      </c>
    </row>
    <row r="137" spans="1:2" ht="16">
      <c r="A137" s="2">
        <v>136</v>
      </c>
      <c r="B137" s="2" t="s">
        <v>18</v>
      </c>
    </row>
    <row r="138" spans="1:2" ht="16">
      <c r="A138" s="2">
        <v>137</v>
      </c>
      <c r="B138" s="2" t="s">
        <v>18</v>
      </c>
    </row>
    <row r="139" spans="1:2" ht="16">
      <c r="A139" s="2">
        <v>138</v>
      </c>
      <c r="B139" s="2" t="s">
        <v>7</v>
      </c>
    </row>
    <row r="140" spans="1:2" ht="16">
      <c r="A140" s="2">
        <v>139</v>
      </c>
      <c r="B140" s="2" t="s">
        <v>18</v>
      </c>
    </row>
    <row r="141" spans="1:2" ht="16">
      <c r="A141" s="2">
        <v>140</v>
      </c>
      <c r="B141" s="2" t="s">
        <v>7</v>
      </c>
    </row>
    <row r="142" spans="1:2" ht="16">
      <c r="A142" s="2">
        <v>141</v>
      </c>
      <c r="B142" s="2" t="s">
        <v>18</v>
      </c>
    </row>
    <row r="143" spans="1:2" ht="16">
      <c r="A143" s="2">
        <v>142</v>
      </c>
      <c r="B143" s="2" t="s">
        <v>7</v>
      </c>
    </row>
    <row r="144" spans="1:2" ht="16">
      <c r="A144" s="2">
        <v>143</v>
      </c>
      <c r="B144" s="2" t="s">
        <v>18</v>
      </c>
    </row>
    <row r="145" spans="1:2" ht="16">
      <c r="A145" s="2">
        <v>144</v>
      </c>
      <c r="B145" s="2" t="s">
        <v>7</v>
      </c>
    </row>
    <row r="146" spans="1:2" ht="16">
      <c r="A146" s="2">
        <v>145</v>
      </c>
      <c r="B146" s="2" t="s">
        <v>18</v>
      </c>
    </row>
    <row r="147" spans="1:2" ht="16">
      <c r="A147" s="2">
        <v>146</v>
      </c>
      <c r="B147" s="2" t="s">
        <v>18</v>
      </c>
    </row>
    <row r="148" spans="1:2" ht="16">
      <c r="A148" s="2">
        <v>147</v>
      </c>
      <c r="B148" s="2" t="s">
        <v>18</v>
      </c>
    </row>
    <row r="149" spans="1:2" ht="16">
      <c r="A149" s="2">
        <v>148</v>
      </c>
      <c r="B149" s="2" t="s">
        <v>7</v>
      </c>
    </row>
    <row r="150" spans="1:2" ht="16">
      <c r="A150" s="2">
        <v>149</v>
      </c>
      <c r="B150" s="2" t="s">
        <v>18</v>
      </c>
    </row>
    <row r="151" spans="1:2" ht="16">
      <c r="A151" s="2">
        <v>150</v>
      </c>
      <c r="B151" s="2" t="s">
        <v>18</v>
      </c>
    </row>
    <row r="152" spans="1:2" ht="16">
      <c r="A152" s="2">
        <v>151</v>
      </c>
      <c r="B152" s="2" t="s">
        <v>7</v>
      </c>
    </row>
    <row r="153" spans="1:2" ht="16">
      <c r="A153" s="2">
        <v>152</v>
      </c>
      <c r="B153" s="2" t="s">
        <v>7</v>
      </c>
    </row>
    <row r="154" spans="1:2" ht="16">
      <c r="A154" s="2">
        <v>153</v>
      </c>
      <c r="B154" s="2" t="s">
        <v>18</v>
      </c>
    </row>
    <row r="155" spans="1:2" ht="16">
      <c r="A155" s="2">
        <v>154</v>
      </c>
      <c r="B155" s="2" t="s">
        <v>7</v>
      </c>
    </row>
    <row r="156" spans="1:2" ht="16">
      <c r="A156" s="2">
        <v>155</v>
      </c>
      <c r="B156" s="2" t="s">
        <v>7</v>
      </c>
    </row>
    <row r="157" spans="1:2" ht="16">
      <c r="A157" s="2">
        <v>156</v>
      </c>
      <c r="B157" s="2" t="s">
        <v>18</v>
      </c>
    </row>
    <row r="158" spans="1:2" ht="16">
      <c r="A158" s="2">
        <v>157</v>
      </c>
      <c r="B158" s="2" t="s">
        <v>18</v>
      </c>
    </row>
    <row r="159" spans="1:2" ht="16">
      <c r="A159" s="2">
        <v>158</v>
      </c>
      <c r="B159" s="2" t="s">
        <v>7</v>
      </c>
    </row>
    <row r="160" spans="1:2" ht="16">
      <c r="A160" s="2">
        <v>159</v>
      </c>
      <c r="B160" s="2" t="s">
        <v>18</v>
      </c>
    </row>
    <row r="161" spans="1:2" ht="16">
      <c r="A161" s="2">
        <v>160</v>
      </c>
      <c r="B161" s="2" t="s">
        <v>7</v>
      </c>
    </row>
    <row r="162" spans="1:2" ht="16">
      <c r="A162" s="2">
        <v>161</v>
      </c>
      <c r="B162" s="2" t="s">
        <v>18</v>
      </c>
    </row>
    <row r="163" spans="1:2" ht="16">
      <c r="A163" s="2">
        <v>162</v>
      </c>
      <c r="B163" s="2" t="s">
        <v>18</v>
      </c>
    </row>
    <row r="164" spans="1:2" ht="16">
      <c r="A164" s="2">
        <v>163</v>
      </c>
      <c r="B164" s="2" t="s">
        <v>18</v>
      </c>
    </row>
    <row r="165" spans="1:2" ht="16">
      <c r="A165" s="2">
        <v>164</v>
      </c>
      <c r="B165" s="2" t="s">
        <v>18</v>
      </c>
    </row>
    <row r="166" spans="1:2" ht="16">
      <c r="A166" s="2">
        <v>165</v>
      </c>
      <c r="B166" s="2" t="s">
        <v>7</v>
      </c>
    </row>
    <row r="167" spans="1:2" ht="16">
      <c r="A167" s="2">
        <v>166</v>
      </c>
      <c r="B167" s="2" t="s">
        <v>7</v>
      </c>
    </row>
    <row r="168" spans="1:2" ht="16">
      <c r="A168" s="2">
        <v>167</v>
      </c>
      <c r="B168" s="2" t="s">
        <v>18</v>
      </c>
    </row>
    <row r="169" spans="1:2" ht="16">
      <c r="A169" s="2">
        <v>168</v>
      </c>
      <c r="B169" s="2" t="s">
        <v>18</v>
      </c>
    </row>
    <row r="170" spans="1:2" ht="16">
      <c r="A170" s="2">
        <v>169</v>
      </c>
      <c r="B170" s="2" t="s">
        <v>7</v>
      </c>
    </row>
    <row r="171" spans="1:2" ht="16">
      <c r="A171" s="2">
        <v>170</v>
      </c>
      <c r="B171" s="2" t="s">
        <v>18</v>
      </c>
    </row>
    <row r="172" spans="1:2" ht="16">
      <c r="A172" s="2">
        <v>171</v>
      </c>
      <c r="B172" s="2" t="s">
        <v>18</v>
      </c>
    </row>
    <row r="173" spans="1:2" ht="16">
      <c r="A173" s="2">
        <v>172</v>
      </c>
      <c r="B173" s="2" t="s">
        <v>18</v>
      </c>
    </row>
    <row r="174" spans="1:2" ht="16">
      <c r="A174" s="2">
        <v>173</v>
      </c>
      <c r="B174" s="2" t="s">
        <v>18</v>
      </c>
    </row>
    <row r="175" spans="1:2" ht="16">
      <c r="A175" s="2">
        <v>174</v>
      </c>
      <c r="B175" s="2" t="s">
        <v>7</v>
      </c>
    </row>
    <row r="176" spans="1:2" ht="16">
      <c r="A176" s="2">
        <v>175</v>
      </c>
      <c r="B176" s="2" t="s">
        <v>18</v>
      </c>
    </row>
    <row r="177" spans="1:2" ht="16">
      <c r="A177" s="2">
        <v>176</v>
      </c>
      <c r="B177" s="2" t="s">
        <v>7</v>
      </c>
    </row>
    <row r="178" spans="1:2" ht="16">
      <c r="A178" s="2">
        <v>177</v>
      </c>
      <c r="B178" s="2" t="s">
        <v>7</v>
      </c>
    </row>
    <row r="179" spans="1:2" ht="16">
      <c r="A179" s="2">
        <v>178</v>
      </c>
      <c r="B179" s="2" t="s">
        <v>18</v>
      </c>
    </row>
    <row r="180" spans="1:2" ht="16">
      <c r="A180" s="2">
        <v>179</v>
      </c>
      <c r="B180" s="2" t="s">
        <v>7</v>
      </c>
    </row>
    <row r="181" spans="1:2" ht="16">
      <c r="A181" s="2">
        <v>180</v>
      </c>
      <c r="B181" s="2" t="s">
        <v>7</v>
      </c>
    </row>
    <row r="182" spans="1:2" ht="16">
      <c r="A182" s="2">
        <v>181</v>
      </c>
      <c r="B182" s="2" t="s">
        <v>7</v>
      </c>
    </row>
    <row r="183" spans="1:2" ht="16">
      <c r="A183" s="2">
        <v>182</v>
      </c>
      <c r="B183" s="2" t="s">
        <v>7</v>
      </c>
    </row>
    <row r="184" spans="1:2" ht="16">
      <c r="A184" s="2">
        <v>183</v>
      </c>
      <c r="B184" s="2" t="s">
        <v>18</v>
      </c>
    </row>
    <row r="185" spans="1:2" ht="16">
      <c r="A185" s="2">
        <v>184</v>
      </c>
      <c r="B185" s="2" t="s">
        <v>18</v>
      </c>
    </row>
    <row r="186" spans="1:2" ht="16">
      <c r="A186" s="2">
        <v>185</v>
      </c>
      <c r="B186" s="2" t="s">
        <v>7</v>
      </c>
    </row>
    <row r="187" spans="1:2" ht="16">
      <c r="A187" s="2">
        <v>186</v>
      </c>
      <c r="B187" s="2" t="s">
        <v>18</v>
      </c>
    </row>
    <row r="188" spans="1:2" ht="16">
      <c r="A188" s="2">
        <v>187</v>
      </c>
      <c r="B188" s="2" t="s">
        <v>18</v>
      </c>
    </row>
    <row r="189" spans="1:2" ht="16">
      <c r="A189" s="2">
        <v>188</v>
      </c>
      <c r="B189" s="2" t="s">
        <v>7</v>
      </c>
    </row>
    <row r="190" spans="1:2" ht="16">
      <c r="A190" s="2">
        <v>189</v>
      </c>
      <c r="B190" s="2" t="s">
        <v>18</v>
      </c>
    </row>
    <row r="191" spans="1:2" ht="16">
      <c r="A191" s="2">
        <v>190</v>
      </c>
      <c r="B191" s="2" t="s">
        <v>18</v>
      </c>
    </row>
    <row r="192" spans="1:2" ht="16">
      <c r="A192" s="2">
        <v>191</v>
      </c>
      <c r="B192" s="2" t="s">
        <v>7</v>
      </c>
    </row>
    <row r="193" spans="1:2" ht="16">
      <c r="A193" s="2">
        <v>192</v>
      </c>
      <c r="B193" s="2" t="s">
        <v>18</v>
      </c>
    </row>
    <row r="194" spans="1:2" ht="16">
      <c r="A194" s="2">
        <v>193</v>
      </c>
      <c r="B194" s="2" t="s">
        <v>7</v>
      </c>
    </row>
    <row r="195" spans="1:2" ht="16">
      <c r="A195" s="2">
        <v>194</v>
      </c>
      <c r="B195" s="2" t="s">
        <v>18</v>
      </c>
    </row>
    <row r="196" spans="1:2" ht="16">
      <c r="A196" s="2">
        <v>195</v>
      </c>
      <c r="B196" s="2" t="s">
        <v>18</v>
      </c>
    </row>
    <row r="197" spans="1:2" ht="16">
      <c r="A197" s="2">
        <v>196</v>
      </c>
      <c r="B197" s="2" t="s">
        <v>18</v>
      </c>
    </row>
    <row r="198" spans="1:2" ht="16">
      <c r="A198" s="2">
        <v>197</v>
      </c>
      <c r="B198" s="2" t="s">
        <v>18</v>
      </c>
    </row>
    <row r="199" spans="1:2" ht="16">
      <c r="A199" s="2">
        <v>198</v>
      </c>
      <c r="B199" s="2" t="s">
        <v>7</v>
      </c>
    </row>
    <row r="200" spans="1:2" ht="16">
      <c r="A200" s="2">
        <v>199</v>
      </c>
      <c r="B200" s="2" t="s">
        <v>7</v>
      </c>
    </row>
    <row r="201" spans="1:2" ht="16">
      <c r="A201" s="2">
        <v>200</v>
      </c>
      <c r="B201" s="2" t="s">
        <v>18</v>
      </c>
    </row>
    <row r="202" spans="1:2" ht="16">
      <c r="A202" s="2">
        <v>201</v>
      </c>
      <c r="B202" s="2" t="s">
        <v>7</v>
      </c>
    </row>
    <row r="203" spans="1:2" ht="16">
      <c r="A203" s="2">
        <v>202</v>
      </c>
      <c r="B203" s="2" t="s">
        <v>7</v>
      </c>
    </row>
    <row r="204" spans="1:2" ht="16">
      <c r="A204" s="2">
        <v>203</v>
      </c>
      <c r="B204" s="2" t="s">
        <v>7</v>
      </c>
    </row>
    <row r="205" spans="1:2" ht="16">
      <c r="A205" s="2">
        <v>204</v>
      </c>
      <c r="B205" s="2" t="s">
        <v>7</v>
      </c>
    </row>
    <row r="206" spans="1:2" ht="16">
      <c r="A206" s="2">
        <v>205</v>
      </c>
      <c r="B206" s="2" t="s">
        <v>7</v>
      </c>
    </row>
    <row r="207" spans="1:2" ht="16">
      <c r="A207" s="2">
        <v>206</v>
      </c>
      <c r="B207" s="2" t="s">
        <v>18</v>
      </c>
    </row>
    <row r="208" spans="1:2" ht="16">
      <c r="A208" s="2">
        <v>207</v>
      </c>
      <c r="B208" s="2" t="s">
        <v>7</v>
      </c>
    </row>
    <row r="209" spans="1:2" ht="16">
      <c r="A209" s="2">
        <v>208</v>
      </c>
      <c r="B209" s="2" t="s">
        <v>7</v>
      </c>
    </row>
    <row r="210" spans="1:2" ht="16">
      <c r="A210" s="2">
        <v>209</v>
      </c>
      <c r="B210" s="2" t="s">
        <v>18</v>
      </c>
    </row>
    <row r="211" spans="1:2" ht="16">
      <c r="A211" s="2">
        <v>210</v>
      </c>
      <c r="B211" s="2" t="s">
        <v>18</v>
      </c>
    </row>
    <row r="212" spans="1:2" ht="16">
      <c r="A212" s="2">
        <v>211</v>
      </c>
      <c r="B212" s="2" t="s">
        <v>18</v>
      </c>
    </row>
    <row r="213" spans="1:2" ht="16">
      <c r="A213" s="2">
        <v>212</v>
      </c>
      <c r="B213" s="2" t="s">
        <v>7</v>
      </c>
    </row>
    <row r="214" spans="1:2" ht="16">
      <c r="A214" s="2">
        <v>213</v>
      </c>
      <c r="B214" s="2" t="s">
        <v>7</v>
      </c>
    </row>
    <row r="215" spans="1:2" ht="16">
      <c r="A215" s="2">
        <v>214</v>
      </c>
      <c r="B215" s="2" t="s">
        <v>7</v>
      </c>
    </row>
    <row r="216" spans="1:2" ht="16">
      <c r="A216" s="2">
        <v>215</v>
      </c>
      <c r="B216" s="2" t="s">
        <v>18</v>
      </c>
    </row>
    <row r="217" spans="1:2" ht="16">
      <c r="A217" s="2">
        <v>216</v>
      </c>
      <c r="B217" s="2" t="s">
        <v>7</v>
      </c>
    </row>
    <row r="218" spans="1:2" ht="16">
      <c r="A218" s="2">
        <v>217</v>
      </c>
      <c r="B218" s="2" t="s">
        <v>18</v>
      </c>
    </row>
    <row r="219" spans="1:2" ht="16">
      <c r="A219" s="2">
        <v>218</v>
      </c>
      <c r="B219" s="2" t="s">
        <v>18</v>
      </c>
    </row>
    <row r="220" spans="1:2" ht="16">
      <c r="A220" s="2">
        <v>219</v>
      </c>
      <c r="B220" s="2" t="s">
        <v>18</v>
      </c>
    </row>
    <row r="221" spans="1:2" ht="16">
      <c r="A221" s="2">
        <v>220</v>
      </c>
      <c r="B221" s="2" t="s">
        <v>18</v>
      </c>
    </row>
    <row r="222" spans="1:2" ht="16">
      <c r="A222" s="2">
        <v>221</v>
      </c>
      <c r="B222" s="2" t="s">
        <v>18</v>
      </c>
    </row>
    <row r="223" spans="1:2" ht="16">
      <c r="A223" s="2">
        <v>222</v>
      </c>
      <c r="B223" s="2" t="s">
        <v>7</v>
      </c>
    </row>
    <row r="224" spans="1:2" ht="16">
      <c r="A224" s="2">
        <v>223</v>
      </c>
      <c r="B224" s="2" t="s">
        <v>7</v>
      </c>
    </row>
    <row r="225" spans="1:2" ht="16">
      <c r="A225" s="2">
        <v>224</v>
      </c>
      <c r="B225" s="2" t="s">
        <v>7</v>
      </c>
    </row>
    <row r="226" spans="1:2" ht="16">
      <c r="A226" s="2">
        <v>225</v>
      </c>
      <c r="B226" s="2" t="s">
        <v>18</v>
      </c>
    </row>
    <row r="227" spans="1:2" ht="16">
      <c r="A227" s="2">
        <v>226</v>
      </c>
      <c r="B227" s="2" t="s">
        <v>7</v>
      </c>
    </row>
    <row r="228" spans="1:2" ht="16">
      <c r="A228" s="2">
        <v>227</v>
      </c>
      <c r="B228" s="2" t="s">
        <v>7</v>
      </c>
    </row>
    <row r="229" spans="1:2" ht="16">
      <c r="A229" s="2">
        <v>228</v>
      </c>
      <c r="B229" s="2" t="s">
        <v>7</v>
      </c>
    </row>
    <row r="230" spans="1:2" ht="16">
      <c r="A230" s="2">
        <v>229</v>
      </c>
      <c r="B230" s="2" t="s">
        <v>7</v>
      </c>
    </row>
    <row r="231" spans="1:2" ht="16">
      <c r="A231" s="2">
        <v>230</v>
      </c>
      <c r="B231" s="2" t="s">
        <v>7</v>
      </c>
    </row>
    <row r="232" spans="1:2" ht="16">
      <c r="A232" s="2">
        <v>231</v>
      </c>
      <c r="B232" s="2" t="s">
        <v>7</v>
      </c>
    </row>
    <row r="233" spans="1:2" ht="16">
      <c r="A233" s="2">
        <v>232</v>
      </c>
      <c r="B233" s="2" t="s">
        <v>7</v>
      </c>
    </row>
    <row r="234" spans="1:2" ht="16">
      <c r="A234" s="2">
        <v>233</v>
      </c>
      <c r="B234" s="2" t="s">
        <v>18</v>
      </c>
    </row>
    <row r="235" spans="1:2" ht="16">
      <c r="A235" s="2">
        <v>234</v>
      </c>
      <c r="B235" s="2" t="s">
        <v>7</v>
      </c>
    </row>
    <row r="236" spans="1:2" ht="16">
      <c r="A236" s="2">
        <v>235</v>
      </c>
      <c r="B236" s="2" t="s">
        <v>18</v>
      </c>
    </row>
    <row r="237" spans="1:2" ht="16">
      <c r="A237" s="2">
        <v>236</v>
      </c>
      <c r="B237" s="2" t="s">
        <v>7</v>
      </c>
    </row>
    <row r="238" spans="1:2" ht="16">
      <c r="A238" s="2">
        <v>237</v>
      </c>
      <c r="B238" s="2" t="s">
        <v>18</v>
      </c>
    </row>
    <row r="239" spans="1:2" ht="16">
      <c r="A239" s="2">
        <v>238</v>
      </c>
      <c r="B239" s="2" t="s">
        <v>7</v>
      </c>
    </row>
    <row r="240" spans="1:2" ht="16">
      <c r="A240" s="2">
        <v>239</v>
      </c>
      <c r="B240" s="2" t="s">
        <v>7</v>
      </c>
    </row>
    <row r="241" spans="1:2" ht="16">
      <c r="A241" s="2">
        <v>240</v>
      </c>
      <c r="B241" s="2" t="s">
        <v>7</v>
      </c>
    </row>
    <row r="242" spans="1:2" ht="16">
      <c r="A242" s="2">
        <v>241</v>
      </c>
      <c r="B242" s="2" t="s">
        <v>18</v>
      </c>
    </row>
    <row r="243" spans="1:2" ht="16">
      <c r="A243" s="2">
        <v>242</v>
      </c>
      <c r="B243" s="2" t="s">
        <v>7</v>
      </c>
    </row>
    <row r="244" spans="1:2" ht="16">
      <c r="A244" s="2">
        <v>243</v>
      </c>
      <c r="B244" s="2" t="s">
        <v>18</v>
      </c>
    </row>
    <row r="245" spans="1:2" ht="16">
      <c r="A245" s="2">
        <v>244</v>
      </c>
      <c r="B245" s="2" t="s">
        <v>7</v>
      </c>
    </row>
    <row r="246" spans="1:2" ht="16">
      <c r="A246" s="2">
        <v>245</v>
      </c>
      <c r="B246" s="2" t="s">
        <v>18</v>
      </c>
    </row>
    <row r="247" spans="1:2" ht="16">
      <c r="A247" s="2">
        <v>246</v>
      </c>
      <c r="B247" s="2" t="s">
        <v>7</v>
      </c>
    </row>
    <row r="248" spans="1:2" ht="16">
      <c r="A248" s="2">
        <v>247</v>
      </c>
      <c r="B248" s="2" t="s">
        <v>7</v>
      </c>
    </row>
    <row r="249" spans="1:2" ht="16">
      <c r="A249" s="2">
        <v>248</v>
      </c>
      <c r="B249" s="2" t="s">
        <v>18</v>
      </c>
    </row>
    <row r="250" spans="1:2" ht="16">
      <c r="A250" s="2">
        <v>249</v>
      </c>
      <c r="B250" s="2" t="s">
        <v>18</v>
      </c>
    </row>
    <row r="251" spans="1:2" ht="16">
      <c r="A251" s="2">
        <v>250</v>
      </c>
      <c r="B251" s="2" t="s">
        <v>18</v>
      </c>
    </row>
    <row r="252" spans="1:2" ht="16">
      <c r="A252" s="2">
        <v>251</v>
      </c>
      <c r="B252" s="2" t="s">
        <v>18</v>
      </c>
    </row>
    <row r="253" spans="1:2" ht="16">
      <c r="A253" s="2">
        <v>252</v>
      </c>
      <c r="B253" s="2" t="s">
        <v>7</v>
      </c>
    </row>
    <row r="254" spans="1:2" ht="16">
      <c r="A254" s="2">
        <v>253</v>
      </c>
      <c r="B254" s="2" t="s">
        <v>18</v>
      </c>
    </row>
    <row r="255" spans="1:2" ht="16">
      <c r="A255" s="2">
        <v>254</v>
      </c>
      <c r="B255" s="2" t="s">
        <v>7</v>
      </c>
    </row>
    <row r="256" spans="1:2" ht="16">
      <c r="A256" s="2">
        <v>255</v>
      </c>
      <c r="B256" s="2" t="s">
        <v>7</v>
      </c>
    </row>
    <row r="257" spans="1:2" ht="16">
      <c r="A257" s="2">
        <v>256</v>
      </c>
      <c r="B257" s="2" t="s">
        <v>18</v>
      </c>
    </row>
    <row r="258" spans="1:2" ht="16">
      <c r="A258" s="2">
        <v>257</v>
      </c>
      <c r="B258" s="2" t="s">
        <v>7</v>
      </c>
    </row>
    <row r="259" spans="1:2" ht="16">
      <c r="A259" s="2">
        <v>258</v>
      </c>
      <c r="B259" s="2" t="s">
        <v>7</v>
      </c>
    </row>
    <row r="260" spans="1:2" ht="16">
      <c r="A260" s="2">
        <v>259</v>
      </c>
      <c r="B260" s="2" t="s">
        <v>7</v>
      </c>
    </row>
    <row r="261" spans="1:2" ht="16">
      <c r="A261" s="2">
        <v>260</v>
      </c>
      <c r="B261" s="2" t="s">
        <v>18</v>
      </c>
    </row>
    <row r="262" spans="1:2" ht="16">
      <c r="A262" s="2">
        <v>261</v>
      </c>
      <c r="B262" s="2" t="s">
        <v>7</v>
      </c>
    </row>
    <row r="263" spans="1:2" ht="16">
      <c r="A263" s="2">
        <v>262</v>
      </c>
      <c r="B263" s="2" t="s">
        <v>18</v>
      </c>
    </row>
    <row r="264" spans="1:2" ht="16">
      <c r="A264" s="2">
        <v>263</v>
      </c>
      <c r="B264" s="2" t="s">
        <v>7</v>
      </c>
    </row>
    <row r="265" spans="1:2" ht="16">
      <c r="A265" s="2">
        <v>264</v>
      </c>
      <c r="B265" s="2" t="s">
        <v>7</v>
      </c>
    </row>
    <row r="266" spans="1:2" ht="16">
      <c r="A266" s="2">
        <v>265</v>
      </c>
      <c r="B266" s="2" t="s">
        <v>18</v>
      </c>
    </row>
    <row r="267" spans="1:2" ht="16">
      <c r="A267" s="2">
        <v>266</v>
      </c>
      <c r="B267" s="2" t="s">
        <v>18</v>
      </c>
    </row>
    <row r="268" spans="1:2" ht="16">
      <c r="A268" s="2">
        <v>267</v>
      </c>
      <c r="B268" s="2" t="s">
        <v>7</v>
      </c>
    </row>
    <row r="269" spans="1:2" ht="16">
      <c r="A269" s="2">
        <v>268</v>
      </c>
      <c r="B269" s="2" t="s">
        <v>18</v>
      </c>
    </row>
    <row r="270" spans="1:2" ht="16">
      <c r="A270" s="2">
        <v>269</v>
      </c>
      <c r="B270" s="2" t="s">
        <v>18</v>
      </c>
    </row>
    <row r="271" spans="1:2" ht="16">
      <c r="A271" s="2">
        <v>270</v>
      </c>
      <c r="B271" s="2" t="s">
        <v>7</v>
      </c>
    </row>
    <row r="272" spans="1:2" ht="16">
      <c r="A272" s="2">
        <v>271</v>
      </c>
      <c r="B272" s="2" t="s">
        <v>18</v>
      </c>
    </row>
    <row r="273" spans="1:2" ht="16">
      <c r="A273" s="2">
        <v>272</v>
      </c>
      <c r="B273" s="2" t="s">
        <v>7</v>
      </c>
    </row>
    <row r="274" spans="1:2" ht="16">
      <c r="A274" s="2">
        <v>273</v>
      </c>
      <c r="B274" s="2" t="s">
        <v>7</v>
      </c>
    </row>
    <row r="275" spans="1:2" ht="16">
      <c r="A275" s="2">
        <v>274</v>
      </c>
      <c r="B275" s="2" t="s">
        <v>7</v>
      </c>
    </row>
    <row r="276" spans="1:2" ht="16">
      <c r="A276" s="2">
        <v>275</v>
      </c>
      <c r="B276" s="2" t="s">
        <v>7</v>
      </c>
    </row>
    <row r="277" spans="1:2" ht="16">
      <c r="A277" s="2">
        <v>276</v>
      </c>
      <c r="B277" s="2" t="s">
        <v>18</v>
      </c>
    </row>
    <row r="278" spans="1:2" ht="16">
      <c r="A278" s="2">
        <v>277</v>
      </c>
      <c r="B278" s="2" t="s">
        <v>7</v>
      </c>
    </row>
    <row r="279" spans="1:2" ht="16">
      <c r="A279" s="2">
        <v>278</v>
      </c>
      <c r="B279" s="2" t="s">
        <v>7</v>
      </c>
    </row>
    <row r="280" spans="1:2" ht="16">
      <c r="A280" s="2">
        <v>279</v>
      </c>
      <c r="B280" s="2" t="s">
        <v>7</v>
      </c>
    </row>
    <row r="281" spans="1:2" ht="16">
      <c r="A281" s="2">
        <v>280</v>
      </c>
      <c r="B281" s="2" t="s">
        <v>7</v>
      </c>
    </row>
    <row r="282" spans="1:2" ht="16">
      <c r="A282" s="2">
        <v>281</v>
      </c>
      <c r="B282" s="2" t="s">
        <v>7</v>
      </c>
    </row>
    <row r="283" spans="1:2" ht="16">
      <c r="A283" s="2">
        <v>282</v>
      </c>
      <c r="B283" s="2" t="s">
        <v>18</v>
      </c>
    </row>
    <row r="284" spans="1:2" ht="16">
      <c r="A284" s="2">
        <v>283</v>
      </c>
      <c r="B284" s="2" t="s">
        <v>7</v>
      </c>
    </row>
    <row r="285" spans="1:2" ht="16">
      <c r="A285" s="2">
        <v>284</v>
      </c>
      <c r="B285" s="2" t="s">
        <v>7</v>
      </c>
    </row>
    <row r="286" spans="1:2" ht="16">
      <c r="A286" s="2">
        <v>285</v>
      </c>
      <c r="B286" s="2" t="s">
        <v>18</v>
      </c>
    </row>
    <row r="287" spans="1:2" ht="16">
      <c r="A287" s="2">
        <v>286</v>
      </c>
      <c r="B287" s="2" t="s">
        <v>7</v>
      </c>
    </row>
    <row r="288" spans="1:2" ht="16">
      <c r="A288" s="2">
        <v>287</v>
      </c>
      <c r="B288" s="2" t="s">
        <v>18</v>
      </c>
    </row>
    <row r="289" spans="1:2" ht="16">
      <c r="A289" s="2">
        <v>288</v>
      </c>
      <c r="B289" s="2" t="s">
        <v>18</v>
      </c>
    </row>
    <row r="290" spans="1:2" ht="16">
      <c r="A290" s="2">
        <v>289</v>
      </c>
      <c r="B290" s="2" t="s">
        <v>7</v>
      </c>
    </row>
    <row r="291" spans="1:2" ht="16">
      <c r="A291" s="2">
        <v>290</v>
      </c>
      <c r="B291" s="2" t="s">
        <v>18</v>
      </c>
    </row>
    <row r="292" spans="1:2" ht="16">
      <c r="A292" s="2">
        <v>291</v>
      </c>
      <c r="B292" s="2" t="s">
        <v>7</v>
      </c>
    </row>
    <row r="293" spans="1:2" ht="16">
      <c r="A293" s="2">
        <v>292</v>
      </c>
      <c r="B293" s="2" t="s">
        <v>18</v>
      </c>
    </row>
    <row r="294" spans="1:2" ht="16">
      <c r="A294" s="2">
        <v>293</v>
      </c>
      <c r="B294" s="2" t="s">
        <v>7</v>
      </c>
    </row>
    <row r="295" spans="1:2" ht="16">
      <c r="A295" s="2">
        <v>294</v>
      </c>
      <c r="B295" s="2" t="s">
        <v>18</v>
      </c>
    </row>
    <row r="296" spans="1:2" ht="16">
      <c r="A296" s="2">
        <v>295</v>
      </c>
      <c r="B296" s="2" t="s">
        <v>7</v>
      </c>
    </row>
    <row r="297" spans="1:2" ht="16">
      <c r="A297" s="2">
        <v>296</v>
      </c>
      <c r="B297" s="2" t="s">
        <v>18</v>
      </c>
    </row>
    <row r="298" spans="1:2" ht="16">
      <c r="A298" s="2">
        <v>297</v>
      </c>
      <c r="B298" s="2" t="s">
        <v>18</v>
      </c>
    </row>
    <row r="299" spans="1:2" ht="16">
      <c r="A299" s="2">
        <v>298</v>
      </c>
      <c r="B299" s="2" t="s">
        <v>7</v>
      </c>
    </row>
    <row r="300" spans="1:2" ht="16">
      <c r="A300" s="2">
        <v>299</v>
      </c>
      <c r="B300" s="2" t="s">
        <v>7</v>
      </c>
    </row>
    <row r="301" spans="1:2" ht="16">
      <c r="A301" s="2">
        <v>300</v>
      </c>
      <c r="B301" s="2" t="s">
        <v>18</v>
      </c>
    </row>
    <row r="302" spans="1:2" ht="16">
      <c r="A302" s="2">
        <v>301</v>
      </c>
      <c r="B302" s="2" t="s">
        <v>7</v>
      </c>
    </row>
    <row r="303" spans="1:2" ht="16">
      <c r="A303" s="2">
        <v>302</v>
      </c>
      <c r="B303" s="2" t="s">
        <v>18</v>
      </c>
    </row>
    <row r="304" spans="1:2" ht="16">
      <c r="A304" s="2">
        <v>303</v>
      </c>
      <c r="B304" s="2" t="s">
        <v>7</v>
      </c>
    </row>
    <row r="305" spans="1:2" ht="16">
      <c r="A305" s="2">
        <v>304</v>
      </c>
      <c r="B305" s="2" t="s">
        <v>7</v>
      </c>
    </row>
    <row r="306" spans="1:2" ht="16">
      <c r="A306" s="2">
        <v>305</v>
      </c>
      <c r="B306" s="2" t="s">
        <v>18</v>
      </c>
    </row>
    <row r="307" spans="1:2" ht="16">
      <c r="A307" s="2">
        <v>306</v>
      </c>
      <c r="B307" s="2" t="s">
        <v>7</v>
      </c>
    </row>
    <row r="308" spans="1:2" ht="16">
      <c r="A308" s="2">
        <v>307</v>
      </c>
      <c r="B308" s="2" t="s">
        <v>18</v>
      </c>
    </row>
    <row r="309" spans="1:2" ht="16">
      <c r="A309" s="2">
        <v>308</v>
      </c>
      <c r="B309" s="2" t="s">
        <v>18</v>
      </c>
    </row>
    <row r="310" spans="1:2" ht="16">
      <c r="A310" s="2">
        <v>309</v>
      </c>
      <c r="B310" s="2" t="s">
        <v>7</v>
      </c>
    </row>
    <row r="311" spans="1:2" ht="16">
      <c r="A311" s="2">
        <v>310</v>
      </c>
      <c r="B311" s="2" t="s">
        <v>18</v>
      </c>
    </row>
    <row r="312" spans="1:2" ht="16">
      <c r="A312" s="2">
        <v>311</v>
      </c>
      <c r="B312" s="2" t="s">
        <v>7</v>
      </c>
    </row>
    <row r="313" spans="1:2" ht="16">
      <c r="A313" s="2">
        <v>312</v>
      </c>
      <c r="B313" s="2" t="s">
        <v>18</v>
      </c>
    </row>
    <row r="314" spans="1:2" ht="16">
      <c r="A314" s="2">
        <v>313</v>
      </c>
      <c r="B314" s="2" t="s">
        <v>18</v>
      </c>
    </row>
    <row r="315" spans="1:2" ht="16">
      <c r="A315" s="2">
        <v>314</v>
      </c>
      <c r="B315" s="2" t="s">
        <v>18</v>
      </c>
    </row>
    <row r="316" spans="1:2" ht="16">
      <c r="A316" s="2">
        <v>315</v>
      </c>
      <c r="B316" s="2" t="s">
        <v>7</v>
      </c>
    </row>
    <row r="317" spans="1:2" ht="16">
      <c r="A317" s="2">
        <v>316</v>
      </c>
      <c r="B317" s="2" t="s">
        <v>18</v>
      </c>
    </row>
    <row r="318" spans="1:2" ht="16">
      <c r="A318" s="2">
        <v>317</v>
      </c>
      <c r="B318" s="2" t="s">
        <v>18</v>
      </c>
    </row>
    <row r="319" spans="1:2" ht="16">
      <c r="A319" s="2">
        <v>318</v>
      </c>
      <c r="B319" s="2" t="s">
        <v>7</v>
      </c>
    </row>
    <row r="320" spans="1:2" ht="16">
      <c r="A320" s="2">
        <v>319</v>
      </c>
      <c r="B320" s="2" t="s">
        <v>7</v>
      </c>
    </row>
    <row r="321" spans="1:2" ht="16">
      <c r="A321" s="2">
        <v>320</v>
      </c>
      <c r="B321" s="2" t="s">
        <v>18</v>
      </c>
    </row>
    <row r="322" spans="1:2" ht="16">
      <c r="A322" s="2">
        <v>321</v>
      </c>
      <c r="B322" s="2" t="s">
        <v>18</v>
      </c>
    </row>
    <row r="323" spans="1:2" ht="16">
      <c r="A323" s="2">
        <v>322</v>
      </c>
      <c r="B323" s="2" t="s">
        <v>7</v>
      </c>
    </row>
    <row r="324" spans="1:2" ht="16">
      <c r="A324" s="2">
        <v>323</v>
      </c>
      <c r="B324" s="2" t="s">
        <v>7</v>
      </c>
    </row>
    <row r="325" spans="1:2" ht="16">
      <c r="A325" s="2">
        <v>324</v>
      </c>
      <c r="B325" s="2" t="s">
        <v>7</v>
      </c>
    </row>
    <row r="326" spans="1:2" ht="16">
      <c r="A326" s="2">
        <v>325</v>
      </c>
      <c r="B326" s="2" t="s">
        <v>18</v>
      </c>
    </row>
    <row r="327" spans="1:2" ht="16">
      <c r="A327" s="2">
        <v>326</v>
      </c>
      <c r="B327" s="2" t="s">
        <v>7</v>
      </c>
    </row>
    <row r="328" spans="1:2" ht="16">
      <c r="A328" s="2">
        <v>327</v>
      </c>
      <c r="B328" s="2" t="s">
        <v>7</v>
      </c>
    </row>
    <row r="329" spans="1:2" ht="16">
      <c r="A329" s="2">
        <v>328</v>
      </c>
      <c r="B329" s="2" t="s">
        <v>18</v>
      </c>
    </row>
    <row r="330" spans="1:2" ht="16">
      <c r="A330" s="2">
        <v>329</v>
      </c>
      <c r="B330" s="2" t="s">
        <v>7</v>
      </c>
    </row>
    <row r="331" spans="1:2" ht="16">
      <c r="A331" s="2">
        <v>330</v>
      </c>
      <c r="B331" s="2" t="s">
        <v>18</v>
      </c>
    </row>
    <row r="332" spans="1:2" ht="16">
      <c r="A332" s="2">
        <v>331</v>
      </c>
      <c r="B332" s="2" t="s">
        <v>18</v>
      </c>
    </row>
    <row r="333" spans="1:2" ht="16">
      <c r="A333" s="2">
        <v>332</v>
      </c>
      <c r="B333" s="2" t="s">
        <v>18</v>
      </c>
    </row>
    <row r="334" spans="1:2" ht="16">
      <c r="A334" s="2">
        <v>333</v>
      </c>
      <c r="B334" s="2" t="s">
        <v>18</v>
      </c>
    </row>
    <row r="335" spans="1:2" ht="16">
      <c r="A335" s="2">
        <v>334</v>
      </c>
      <c r="B335" s="2" t="s">
        <v>7</v>
      </c>
    </row>
    <row r="336" spans="1:2" ht="16">
      <c r="A336" s="2">
        <v>335</v>
      </c>
      <c r="B336" s="2" t="s">
        <v>18</v>
      </c>
    </row>
    <row r="337" spans="1:2" ht="16">
      <c r="A337" s="2">
        <v>336</v>
      </c>
      <c r="B337" s="2" t="s">
        <v>7</v>
      </c>
    </row>
    <row r="338" spans="1:2" ht="16">
      <c r="A338" s="2">
        <v>337</v>
      </c>
      <c r="B338" s="2" t="s">
        <v>18</v>
      </c>
    </row>
    <row r="339" spans="1:2" ht="16">
      <c r="A339" s="2">
        <v>338</v>
      </c>
      <c r="B339" s="2" t="s">
        <v>7</v>
      </c>
    </row>
    <row r="340" spans="1:2" ht="16">
      <c r="A340" s="2">
        <v>339</v>
      </c>
      <c r="B340" s="2" t="s">
        <v>18</v>
      </c>
    </row>
    <row r="341" spans="1:2" ht="16">
      <c r="A341" s="2">
        <v>340</v>
      </c>
      <c r="B341" s="2" t="s">
        <v>7</v>
      </c>
    </row>
    <row r="342" spans="1:2" ht="16">
      <c r="A342" s="2">
        <v>341</v>
      </c>
      <c r="B342" s="2" t="s">
        <v>7</v>
      </c>
    </row>
    <row r="343" spans="1:2" ht="16">
      <c r="A343" s="2">
        <v>342</v>
      </c>
      <c r="B343" s="2" t="s">
        <v>7</v>
      </c>
    </row>
    <row r="344" spans="1:2" ht="16">
      <c r="A344" s="2">
        <v>343</v>
      </c>
      <c r="B344" s="2" t="s">
        <v>7</v>
      </c>
    </row>
    <row r="345" spans="1:2" ht="16">
      <c r="A345" s="2">
        <v>344</v>
      </c>
      <c r="B345" s="2" t="s">
        <v>7</v>
      </c>
    </row>
    <row r="346" spans="1:2" ht="16">
      <c r="A346" s="2">
        <v>345</v>
      </c>
      <c r="B346" s="2" t="s">
        <v>7</v>
      </c>
    </row>
    <row r="347" spans="1:2" ht="16">
      <c r="A347" s="2">
        <v>346</v>
      </c>
      <c r="B347" s="2" t="s">
        <v>18</v>
      </c>
    </row>
    <row r="348" spans="1:2" ht="16">
      <c r="A348" s="2">
        <v>347</v>
      </c>
      <c r="B348" s="2" t="s">
        <v>7</v>
      </c>
    </row>
    <row r="349" spans="1:2" ht="16">
      <c r="A349" s="2">
        <v>348</v>
      </c>
      <c r="B349" s="2" t="s">
        <v>7</v>
      </c>
    </row>
    <row r="350" spans="1:2" ht="16">
      <c r="A350" s="2">
        <v>349</v>
      </c>
      <c r="B350" s="2" t="s">
        <v>18</v>
      </c>
    </row>
    <row r="351" spans="1:2" ht="16">
      <c r="A351" s="2">
        <v>350</v>
      </c>
      <c r="B351" s="2" t="s">
        <v>7</v>
      </c>
    </row>
    <row r="352" spans="1:2" ht="16">
      <c r="A352" s="2">
        <v>351</v>
      </c>
      <c r="B352" s="2" t="s">
        <v>7</v>
      </c>
    </row>
    <row r="353" spans="1:2" ht="16">
      <c r="A353" s="2">
        <v>352</v>
      </c>
      <c r="B353" s="2" t="s">
        <v>18</v>
      </c>
    </row>
    <row r="354" spans="1:2" ht="16">
      <c r="A354" s="2">
        <v>353</v>
      </c>
      <c r="B354" s="2" t="s">
        <v>18</v>
      </c>
    </row>
    <row r="355" spans="1:2" ht="16">
      <c r="A355" s="2">
        <v>354</v>
      </c>
      <c r="B355" s="2" t="s">
        <v>18</v>
      </c>
    </row>
    <row r="356" spans="1:2" ht="16">
      <c r="A356" s="2">
        <v>355</v>
      </c>
      <c r="B356" s="2" t="s">
        <v>18</v>
      </c>
    </row>
    <row r="357" spans="1:2" ht="16">
      <c r="A357" s="2">
        <v>356</v>
      </c>
      <c r="B357" s="2" t="s">
        <v>7</v>
      </c>
    </row>
    <row r="358" spans="1:2" ht="16">
      <c r="A358" s="2">
        <v>357</v>
      </c>
      <c r="B358" s="2" t="s">
        <v>18</v>
      </c>
    </row>
    <row r="359" spans="1:2" ht="16">
      <c r="A359" s="2">
        <v>358</v>
      </c>
      <c r="B359" s="2" t="s">
        <v>18</v>
      </c>
    </row>
    <row r="360" spans="1:2" ht="16">
      <c r="A360" s="2">
        <v>359</v>
      </c>
      <c r="B360" s="2" t="s">
        <v>7</v>
      </c>
    </row>
    <row r="361" spans="1:2" ht="16">
      <c r="A361" s="2">
        <v>360</v>
      </c>
      <c r="B361" s="2" t="s">
        <v>7</v>
      </c>
    </row>
    <row r="362" spans="1:2" ht="16">
      <c r="A362" s="2">
        <v>361</v>
      </c>
      <c r="B362" s="2" t="s">
        <v>18</v>
      </c>
    </row>
    <row r="363" spans="1:2" ht="16">
      <c r="A363" s="2">
        <v>362</v>
      </c>
      <c r="B363" s="2" t="s">
        <v>7</v>
      </c>
    </row>
    <row r="364" spans="1:2" ht="16">
      <c r="A364" s="2">
        <v>363</v>
      </c>
      <c r="B364" s="2" t="s">
        <v>18</v>
      </c>
    </row>
    <row r="365" spans="1:2" ht="16">
      <c r="A365" s="2">
        <v>364</v>
      </c>
      <c r="B365" s="2" t="s">
        <v>18</v>
      </c>
    </row>
    <row r="366" spans="1:2" ht="16">
      <c r="A366" s="2">
        <v>365</v>
      </c>
      <c r="B366" s="2" t="s">
        <v>18</v>
      </c>
    </row>
    <row r="367" spans="1:2" ht="16">
      <c r="A367" s="2">
        <v>366</v>
      </c>
      <c r="B367" s="2" t="s">
        <v>7</v>
      </c>
    </row>
    <row r="368" spans="1:2" ht="16">
      <c r="A368" s="2">
        <v>367</v>
      </c>
      <c r="B368" s="2" t="s">
        <v>18</v>
      </c>
    </row>
    <row r="369" spans="1:2" ht="16">
      <c r="A369" s="2">
        <v>368</v>
      </c>
      <c r="B369" s="2" t="s">
        <v>7</v>
      </c>
    </row>
    <row r="370" spans="1:2" ht="16">
      <c r="A370" s="2">
        <v>369</v>
      </c>
      <c r="B370" s="2" t="s">
        <v>18</v>
      </c>
    </row>
    <row r="371" spans="1:2" ht="16">
      <c r="A371" s="2">
        <v>370</v>
      </c>
      <c r="B371" s="2" t="s">
        <v>18</v>
      </c>
    </row>
    <row r="372" spans="1:2" ht="16">
      <c r="A372" s="2">
        <v>371</v>
      </c>
      <c r="B372" s="2" t="s">
        <v>18</v>
      </c>
    </row>
    <row r="373" spans="1:2" ht="16">
      <c r="A373" s="2">
        <v>372</v>
      </c>
      <c r="B373" s="2" t="s">
        <v>7</v>
      </c>
    </row>
    <row r="374" spans="1:2" ht="16">
      <c r="A374" s="2">
        <v>373</v>
      </c>
      <c r="B374" s="2" t="s">
        <v>18</v>
      </c>
    </row>
    <row r="375" spans="1:2" ht="16">
      <c r="A375" s="2">
        <v>374</v>
      </c>
      <c r="B375" s="2" t="s">
        <v>7</v>
      </c>
    </row>
    <row r="376" spans="1:2" ht="16">
      <c r="A376" s="2">
        <v>375</v>
      </c>
      <c r="B376" s="2" t="s">
        <v>18</v>
      </c>
    </row>
    <row r="377" spans="1:2" ht="16">
      <c r="A377" s="2">
        <v>376</v>
      </c>
      <c r="B377" s="2" t="s">
        <v>7</v>
      </c>
    </row>
    <row r="378" spans="1:2" ht="16">
      <c r="A378" s="2">
        <v>377</v>
      </c>
      <c r="B378" s="2" t="s">
        <v>7</v>
      </c>
    </row>
    <row r="379" spans="1:2" ht="16">
      <c r="A379" s="2">
        <v>378</v>
      </c>
      <c r="B379" s="2" t="s">
        <v>18</v>
      </c>
    </row>
    <row r="380" spans="1:2" ht="16">
      <c r="A380" s="2">
        <v>379</v>
      </c>
      <c r="B380" s="2" t="s">
        <v>7</v>
      </c>
    </row>
    <row r="381" spans="1:2" ht="16">
      <c r="A381" s="2">
        <v>380</v>
      </c>
      <c r="B381" s="2" t="s">
        <v>18</v>
      </c>
    </row>
    <row r="382" spans="1:2" ht="16">
      <c r="A382" s="2">
        <v>381</v>
      </c>
      <c r="B382" s="2" t="s">
        <v>18</v>
      </c>
    </row>
    <row r="383" spans="1:2" ht="16">
      <c r="A383" s="2">
        <v>382</v>
      </c>
      <c r="B383" s="2" t="s">
        <v>18</v>
      </c>
    </row>
    <row r="384" spans="1:2" ht="16">
      <c r="A384" s="2">
        <v>383</v>
      </c>
      <c r="B384" s="2" t="s">
        <v>7</v>
      </c>
    </row>
    <row r="385" spans="1:2" ht="16">
      <c r="A385" s="2">
        <v>384</v>
      </c>
      <c r="B385" s="2" t="s">
        <v>7</v>
      </c>
    </row>
    <row r="386" spans="1:2" ht="16">
      <c r="A386" s="2">
        <v>385</v>
      </c>
      <c r="B386" s="2" t="s">
        <v>18</v>
      </c>
    </row>
    <row r="387" spans="1:2" ht="16">
      <c r="A387" s="2">
        <v>386</v>
      </c>
      <c r="B387" s="2" t="s">
        <v>18</v>
      </c>
    </row>
    <row r="388" spans="1:2" ht="16">
      <c r="A388" s="2">
        <v>387</v>
      </c>
      <c r="B388" s="2" t="s">
        <v>7</v>
      </c>
    </row>
    <row r="389" spans="1:2" ht="16">
      <c r="A389" s="2">
        <v>388</v>
      </c>
      <c r="B389" s="2" t="s">
        <v>18</v>
      </c>
    </row>
    <row r="390" spans="1:2" ht="16">
      <c r="A390" s="2">
        <v>389</v>
      </c>
      <c r="B390" s="2" t="s">
        <v>7</v>
      </c>
    </row>
    <row r="391" spans="1:2" ht="16">
      <c r="A391" s="2">
        <v>390</v>
      </c>
      <c r="B391" s="2" t="s">
        <v>18</v>
      </c>
    </row>
    <row r="392" spans="1:2" ht="16">
      <c r="A392" s="2">
        <v>391</v>
      </c>
      <c r="B392" s="2" t="s">
        <v>7</v>
      </c>
    </row>
    <row r="393" spans="1:2" ht="16">
      <c r="A393" s="2">
        <v>392</v>
      </c>
      <c r="B393" s="2" t="s">
        <v>7</v>
      </c>
    </row>
    <row r="394" spans="1:2" ht="16">
      <c r="A394" s="2">
        <v>393</v>
      </c>
      <c r="B394" s="2" t="s">
        <v>18</v>
      </c>
    </row>
    <row r="395" spans="1:2" ht="16">
      <c r="A395" s="2">
        <v>394</v>
      </c>
      <c r="B395" s="2" t="s">
        <v>7</v>
      </c>
    </row>
    <row r="396" spans="1:2" ht="16">
      <c r="A396" s="2">
        <v>395</v>
      </c>
      <c r="B396" s="2" t="s">
        <v>18</v>
      </c>
    </row>
    <row r="397" spans="1:2" ht="16">
      <c r="A397" s="2">
        <v>396</v>
      </c>
      <c r="B397" s="2" t="s">
        <v>18</v>
      </c>
    </row>
    <row r="398" spans="1:2" ht="16">
      <c r="A398" s="2">
        <v>397</v>
      </c>
      <c r="B398" s="2" t="s">
        <v>7</v>
      </c>
    </row>
    <row r="399" spans="1:2" ht="16">
      <c r="A399" s="2">
        <v>398</v>
      </c>
      <c r="B399" s="2" t="s">
        <v>7</v>
      </c>
    </row>
    <row r="400" spans="1:2" ht="16">
      <c r="A400" s="2">
        <v>399</v>
      </c>
      <c r="B400" s="2" t="s">
        <v>18</v>
      </c>
    </row>
    <row r="401" spans="1:2" ht="16">
      <c r="A401" s="2">
        <v>400</v>
      </c>
      <c r="B401" s="2" t="s">
        <v>7</v>
      </c>
    </row>
    <row r="402" spans="1:2" ht="16">
      <c r="A402" s="2">
        <v>401</v>
      </c>
      <c r="B402" s="2" t="s">
        <v>18</v>
      </c>
    </row>
    <row r="403" spans="1:2" ht="16">
      <c r="A403" s="2">
        <v>402</v>
      </c>
      <c r="B403" s="2" t="s">
        <v>7</v>
      </c>
    </row>
    <row r="404" spans="1:2" ht="16">
      <c r="A404" s="2">
        <v>403</v>
      </c>
      <c r="B404" s="2" t="s">
        <v>7</v>
      </c>
    </row>
    <row r="405" spans="1:2" ht="16">
      <c r="A405" s="2">
        <v>404</v>
      </c>
      <c r="B405" s="2" t="s">
        <v>18</v>
      </c>
    </row>
    <row r="406" spans="1:2" ht="16">
      <c r="A406" s="2">
        <v>405</v>
      </c>
      <c r="B406" s="2" t="s">
        <v>18</v>
      </c>
    </row>
    <row r="407" spans="1:2" ht="16">
      <c r="A407" s="2">
        <v>406</v>
      </c>
      <c r="B407" s="2" t="s">
        <v>18</v>
      </c>
    </row>
    <row r="408" spans="1:2" ht="16">
      <c r="A408" s="2">
        <v>407</v>
      </c>
      <c r="B408" s="2" t="s">
        <v>7</v>
      </c>
    </row>
    <row r="409" spans="1:2" ht="16">
      <c r="A409" s="2">
        <v>408</v>
      </c>
      <c r="B409" s="2" t="s">
        <v>18</v>
      </c>
    </row>
    <row r="410" spans="1:2" ht="16">
      <c r="A410" s="2">
        <v>409</v>
      </c>
      <c r="B410" s="2" t="s">
        <v>7</v>
      </c>
    </row>
    <row r="411" spans="1:2" ht="16">
      <c r="A411" s="2">
        <v>410</v>
      </c>
      <c r="B411" s="2" t="s">
        <v>18</v>
      </c>
    </row>
    <row r="412" spans="1:2" ht="16">
      <c r="A412" s="2">
        <v>411</v>
      </c>
      <c r="B412" s="2" t="s">
        <v>18</v>
      </c>
    </row>
    <row r="413" spans="1:2" ht="16">
      <c r="A413" s="2">
        <v>412</v>
      </c>
      <c r="B413" s="2" t="s">
        <v>7</v>
      </c>
    </row>
    <row r="414" spans="1:2" ht="16">
      <c r="A414" s="2">
        <v>413</v>
      </c>
      <c r="B414" s="2" t="s">
        <v>7</v>
      </c>
    </row>
    <row r="415" spans="1:2" ht="16">
      <c r="A415" s="2">
        <v>414</v>
      </c>
      <c r="B415" s="2" t="s">
        <v>7</v>
      </c>
    </row>
    <row r="416" spans="1:2" ht="16">
      <c r="A416" s="2">
        <v>415</v>
      </c>
      <c r="B416" s="2" t="s">
        <v>18</v>
      </c>
    </row>
    <row r="417" spans="1:2" ht="16">
      <c r="A417" s="2">
        <v>416</v>
      </c>
      <c r="B417" s="2" t="s">
        <v>7</v>
      </c>
    </row>
    <row r="418" spans="1:2" ht="16">
      <c r="A418" s="2">
        <v>417</v>
      </c>
      <c r="B418" s="2" t="s">
        <v>7</v>
      </c>
    </row>
    <row r="419" spans="1:2" ht="16">
      <c r="A419" s="2">
        <v>418</v>
      </c>
      <c r="B419" s="2" t="s">
        <v>18</v>
      </c>
    </row>
    <row r="420" spans="1:2" ht="16">
      <c r="A420" s="2">
        <v>419</v>
      </c>
      <c r="B420" s="2" t="s">
        <v>18</v>
      </c>
    </row>
    <row r="421" spans="1:2" ht="16">
      <c r="A421" s="2">
        <v>420</v>
      </c>
      <c r="B421" s="2" t="s">
        <v>7</v>
      </c>
    </row>
    <row r="422" spans="1:2" ht="16">
      <c r="A422" s="2">
        <v>421</v>
      </c>
      <c r="B422" s="2" t="s">
        <v>18</v>
      </c>
    </row>
    <row r="423" spans="1:2" ht="16">
      <c r="A423" s="2">
        <v>422</v>
      </c>
      <c r="B423" s="2" t="s">
        <v>18</v>
      </c>
    </row>
    <row r="424" spans="1:2" ht="16">
      <c r="A424" s="2">
        <v>423</v>
      </c>
      <c r="B424" s="2" t="s">
        <v>7</v>
      </c>
    </row>
    <row r="425" spans="1:2" ht="16">
      <c r="A425" s="2">
        <v>424</v>
      </c>
      <c r="B425" s="2" t="s">
        <v>7</v>
      </c>
    </row>
    <row r="426" spans="1:2" ht="16">
      <c r="A426" s="2">
        <v>425</v>
      </c>
      <c r="B426" s="2" t="s">
        <v>7</v>
      </c>
    </row>
    <row r="427" spans="1:2" ht="16">
      <c r="A427" s="2">
        <v>426</v>
      </c>
      <c r="B427" s="2" t="s">
        <v>7</v>
      </c>
    </row>
    <row r="428" spans="1:2" ht="16">
      <c r="A428" s="2">
        <v>427</v>
      </c>
      <c r="B428" s="2" t="s">
        <v>7</v>
      </c>
    </row>
    <row r="429" spans="1:2" ht="16">
      <c r="A429" s="2">
        <v>428</v>
      </c>
      <c r="B429" s="2" t="s">
        <v>18</v>
      </c>
    </row>
    <row r="430" spans="1:2" ht="16">
      <c r="A430" s="2">
        <v>429</v>
      </c>
      <c r="B430" s="2" t="s">
        <v>7</v>
      </c>
    </row>
    <row r="431" spans="1:2" ht="16">
      <c r="A431" s="2">
        <v>430</v>
      </c>
      <c r="B431" s="2" t="s">
        <v>18</v>
      </c>
    </row>
    <row r="432" spans="1:2" ht="16">
      <c r="A432" s="2">
        <v>431</v>
      </c>
      <c r="B432" s="2" t="s">
        <v>18</v>
      </c>
    </row>
    <row r="433" spans="1:2" ht="16">
      <c r="A433" s="2">
        <v>432</v>
      </c>
      <c r="B433" s="2" t="s">
        <v>18</v>
      </c>
    </row>
    <row r="434" spans="1:2" ht="16">
      <c r="A434" s="2">
        <v>433</v>
      </c>
      <c r="B434" s="2" t="s">
        <v>18</v>
      </c>
    </row>
    <row r="435" spans="1:2" ht="16">
      <c r="A435" s="2">
        <v>434</v>
      </c>
      <c r="B435" s="2" t="s">
        <v>18</v>
      </c>
    </row>
    <row r="436" spans="1:2" ht="16">
      <c r="A436" s="2">
        <v>435</v>
      </c>
      <c r="B436" s="2" t="s">
        <v>18</v>
      </c>
    </row>
    <row r="437" spans="1:2" ht="16">
      <c r="A437" s="2">
        <v>436</v>
      </c>
      <c r="B437" s="2" t="s">
        <v>7</v>
      </c>
    </row>
    <row r="438" spans="1:2" ht="16">
      <c r="A438" s="2">
        <v>437</v>
      </c>
      <c r="B438" s="2" t="s">
        <v>18</v>
      </c>
    </row>
    <row r="439" spans="1:2" ht="16">
      <c r="A439" s="2">
        <v>438</v>
      </c>
      <c r="B439" s="2" t="s">
        <v>7</v>
      </c>
    </row>
    <row r="440" spans="1:2" ht="16">
      <c r="A440" s="2">
        <v>439</v>
      </c>
      <c r="B440" s="2" t="s">
        <v>18</v>
      </c>
    </row>
    <row r="441" spans="1:2" ht="16">
      <c r="A441" s="2">
        <v>440</v>
      </c>
      <c r="B441" s="2" t="s">
        <v>7</v>
      </c>
    </row>
    <row r="442" spans="1:2" ht="16">
      <c r="A442" s="2">
        <v>441</v>
      </c>
      <c r="B442" s="2" t="s">
        <v>7</v>
      </c>
    </row>
    <row r="443" spans="1:2" ht="16">
      <c r="A443" s="2">
        <v>442</v>
      </c>
      <c r="B443" s="2" t="s">
        <v>18</v>
      </c>
    </row>
    <row r="444" spans="1:2" ht="16">
      <c r="A444" s="2">
        <v>443</v>
      </c>
      <c r="B444" s="2" t="s">
        <v>7</v>
      </c>
    </row>
    <row r="445" spans="1:2" ht="16">
      <c r="A445" s="2">
        <v>444</v>
      </c>
      <c r="B445" s="2" t="s">
        <v>7</v>
      </c>
    </row>
    <row r="446" spans="1:2" ht="16">
      <c r="A446" s="2">
        <v>445</v>
      </c>
      <c r="B446" s="2" t="s">
        <v>18</v>
      </c>
    </row>
    <row r="447" spans="1:2" ht="16">
      <c r="A447" s="2">
        <v>446</v>
      </c>
      <c r="B447" s="2" t="s">
        <v>7</v>
      </c>
    </row>
    <row r="448" spans="1:2" ht="16">
      <c r="A448" s="2">
        <v>447</v>
      </c>
      <c r="B448" s="2" t="s">
        <v>7</v>
      </c>
    </row>
    <row r="449" spans="1:2" ht="16">
      <c r="A449" s="2">
        <v>448</v>
      </c>
      <c r="B449" s="2" t="s">
        <v>7</v>
      </c>
    </row>
    <row r="450" spans="1:2" ht="16">
      <c r="A450" s="2">
        <v>449</v>
      </c>
      <c r="B450" s="2" t="s">
        <v>7</v>
      </c>
    </row>
    <row r="451" spans="1:2" ht="16">
      <c r="A451" s="2">
        <v>450</v>
      </c>
      <c r="B451" s="2" t="s">
        <v>18</v>
      </c>
    </row>
    <row r="452" spans="1:2" ht="16">
      <c r="A452" s="2">
        <v>451</v>
      </c>
      <c r="B452" s="2" t="s">
        <v>7</v>
      </c>
    </row>
    <row r="453" spans="1:2" ht="16">
      <c r="A453" s="2">
        <v>452</v>
      </c>
      <c r="B453" s="2" t="s">
        <v>7</v>
      </c>
    </row>
    <row r="454" spans="1:2" ht="16">
      <c r="A454" s="2">
        <v>453</v>
      </c>
      <c r="B454" s="2" t="s">
        <v>7</v>
      </c>
    </row>
    <row r="455" spans="1:2" ht="16">
      <c r="A455" s="2">
        <v>454</v>
      </c>
      <c r="B455" s="2" t="s">
        <v>18</v>
      </c>
    </row>
    <row r="456" spans="1:2" ht="16">
      <c r="A456" s="2">
        <v>455</v>
      </c>
      <c r="B456" s="2" t="s">
        <v>18</v>
      </c>
    </row>
    <row r="457" spans="1:2" ht="16">
      <c r="A457" s="2">
        <v>456</v>
      </c>
      <c r="B457" s="2" t="s">
        <v>18</v>
      </c>
    </row>
    <row r="458" spans="1:2" ht="16">
      <c r="A458" s="2">
        <v>457</v>
      </c>
      <c r="B458" s="2" t="s">
        <v>18</v>
      </c>
    </row>
    <row r="459" spans="1:2" ht="16">
      <c r="A459" s="2">
        <v>458</v>
      </c>
      <c r="B459" s="2" t="s">
        <v>18</v>
      </c>
    </row>
    <row r="460" spans="1:2" ht="16">
      <c r="A460" s="2">
        <v>459</v>
      </c>
      <c r="B460" s="2" t="s">
        <v>7</v>
      </c>
    </row>
    <row r="461" spans="1:2" ht="16">
      <c r="A461" s="2">
        <v>460</v>
      </c>
      <c r="B461" s="2" t="s">
        <v>18</v>
      </c>
    </row>
    <row r="462" spans="1:2" ht="16">
      <c r="A462" s="2">
        <v>461</v>
      </c>
      <c r="B462" s="2" t="s">
        <v>18</v>
      </c>
    </row>
    <row r="463" spans="1:2" ht="16">
      <c r="A463" s="2">
        <v>462</v>
      </c>
      <c r="B463" s="2" t="s">
        <v>18</v>
      </c>
    </row>
    <row r="464" spans="1:2" ht="16">
      <c r="A464" s="2">
        <v>463</v>
      </c>
      <c r="B464" s="2" t="s">
        <v>18</v>
      </c>
    </row>
    <row r="465" spans="1:2" ht="16">
      <c r="A465" s="2">
        <v>464</v>
      </c>
      <c r="B465" s="2" t="s">
        <v>18</v>
      </c>
    </row>
    <row r="466" spans="1:2" ht="16">
      <c r="A466" s="2">
        <v>465</v>
      </c>
      <c r="B466" s="2" t="s">
        <v>18</v>
      </c>
    </row>
    <row r="467" spans="1:2" ht="16">
      <c r="A467" s="2">
        <v>466</v>
      </c>
      <c r="B467" s="2" t="s">
        <v>7</v>
      </c>
    </row>
    <row r="468" spans="1:2" ht="16">
      <c r="A468" s="2">
        <v>467</v>
      </c>
      <c r="B468" s="2" t="s">
        <v>7</v>
      </c>
    </row>
    <row r="469" spans="1:2" ht="16">
      <c r="A469" s="2">
        <v>468</v>
      </c>
      <c r="B469" s="2" t="s">
        <v>18</v>
      </c>
    </row>
    <row r="470" spans="1:2" ht="16">
      <c r="A470" s="2">
        <v>469</v>
      </c>
      <c r="B470" s="2" t="s">
        <v>18</v>
      </c>
    </row>
    <row r="471" spans="1:2" ht="16">
      <c r="A471" s="2">
        <v>470</v>
      </c>
      <c r="B471" s="2" t="s">
        <v>7</v>
      </c>
    </row>
    <row r="472" spans="1:2" ht="16">
      <c r="A472" s="2">
        <v>471</v>
      </c>
      <c r="B472" s="2" t="s">
        <v>18</v>
      </c>
    </row>
    <row r="473" spans="1:2" ht="16">
      <c r="A473" s="2">
        <v>472</v>
      </c>
      <c r="B473" s="2" t="s">
        <v>7</v>
      </c>
    </row>
    <row r="474" spans="1:2" ht="16">
      <c r="A474" s="2">
        <v>473</v>
      </c>
      <c r="B474" s="2" t="s">
        <v>18</v>
      </c>
    </row>
    <row r="475" spans="1:2" ht="16">
      <c r="A475" s="2">
        <v>474</v>
      </c>
      <c r="B475" s="2" t="s">
        <v>18</v>
      </c>
    </row>
    <row r="476" spans="1:2" ht="16">
      <c r="A476" s="2">
        <v>475</v>
      </c>
      <c r="B476" s="2" t="s">
        <v>7</v>
      </c>
    </row>
    <row r="477" spans="1:2" ht="16">
      <c r="A477" s="2">
        <v>476</v>
      </c>
      <c r="B477" s="2" t="s">
        <v>18</v>
      </c>
    </row>
    <row r="478" spans="1:2" ht="16">
      <c r="A478" s="2">
        <v>477</v>
      </c>
      <c r="B478" s="2" t="s">
        <v>18</v>
      </c>
    </row>
    <row r="479" spans="1:2" ht="16">
      <c r="A479" s="2">
        <v>478</v>
      </c>
      <c r="B479" s="2" t="s">
        <v>7</v>
      </c>
    </row>
    <row r="480" spans="1:2" ht="16">
      <c r="A480" s="2">
        <v>479</v>
      </c>
      <c r="B480" s="2" t="s">
        <v>18</v>
      </c>
    </row>
    <row r="481" spans="1:2" ht="16">
      <c r="A481" s="2">
        <v>480</v>
      </c>
      <c r="B481" s="2" t="s">
        <v>18</v>
      </c>
    </row>
    <row r="482" spans="1:2" ht="16">
      <c r="A482" s="2">
        <v>481</v>
      </c>
      <c r="B482" s="2" t="s">
        <v>7</v>
      </c>
    </row>
    <row r="483" spans="1:2" ht="16">
      <c r="A483" s="2">
        <v>482</v>
      </c>
      <c r="B483" s="2" t="s">
        <v>7</v>
      </c>
    </row>
    <row r="484" spans="1:2" ht="16">
      <c r="A484" s="2">
        <v>483</v>
      </c>
      <c r="B484" s="2" t="s">
        <v>18</v>
      </c>
    </row>
    <row r="485" spans="1:2" ht="16">
      <c r="A485" s="2">
        <v>484</v>
      </c>
      <c r="B485" s="2" t="s">
        <v>7</v>
      </c>
    </row>
    <row r="486" spans="1:2" ht="16">
      <c r="A486" s="2">
        <v>485</v>
      </c>
      <c r="B486" s="2" t="s">
        <v>18</v>
      </c>
    </row>
    <row r="487" spans="1:2" ht="16">
      <c r="A487" s="2">
        <v>486</v>
      </c>
      <c r="B487" s="2" t="s">
        <v>7</v>
      </c>
    </row>
    <row r="488" spans="1:2" ht="16">
      <c r="A488" s="2">
        <v>487</v>
      </c>
      <c r="B488" s="2" t="s">
        <v>18</v>
      </c>
    </row>
    <row r="489" spans="1:2" ht="16">
      <c r="A489" s="2">
        <v>488</v>
      </c>
      <c r="B489" s="2" t="s">
        <v>18</v>
      </c>
    </row>
    <row r="490" spans="1:2" ht="16">
      <c r="A490" s="2">
        <v>489</v>
      </c>
      <c r="B490" s="2" t="s">
        <v>18</v>
      </c>
    </row>
    <row r="491" spans="1:2" ht="16">
      <c r="A491" s="2">
        <v>490</v>
      </c>
      <c r="B491" s="2" t="s">
        <v>18</v>
      </c>
    </row>
    <row r="492" spans="1:2" ht="16">
      <c r="A492" s="2">
        <v>491</v>
      </c>
      <c r="B492" s="2" t="s">
        <v>18</v>
      </c>
    </row>
    <row r="493" spans="1:2" ht="16">
      <c r="A493" s="2">
        <v>492</v>
      </c>
      <c r="B493" s="2" t="s">
        <v>7</v>
      </c>
    </row>
    <row r="494" spans="1:2" ht="16">
      <c r="A494" s="2">
        <v>493</v>
      </c>
      <c r="B494" s="2" t="s">
        <v>7</v>
      </c>
    </row>
    <row r="495" spans="1:2" ht="16">
      <c r="A495" s="2">
        <v>494</v>
      </c>
      <c r="B495" s="2" t="s">
        <v>7</v>
      </c>
    </row>
    <row r="496" spans="1:2" ht="16">
      <c r="A496" s="2">
        <v>495</v>
      </c>
      <c r="B496" s="2" t="s">
        <v>7</v>
      </c>
    </row>
    <row r="497" spans="1:2" ht="16">
      <c r="A497" s="2">
        <v>496</v>
      </c>
      <c r="B497" s="2" t="s">
        <v>18</v>
      </c>
    </row>
    <row r="498" spans="1:2" ht="16">
      <c r="A498" s="2">
        <v>497</v>
      </c>
      <c r="B498" s="2" t="s">
        <v>18</v>
      </c>
    </row>
    <row r="499" spans="1:2" ht="16">
      <c r="A499" s="2">
        <v>498</v>
      </c>
      <c r="B499" s="2" t="s">
        <v>7</v>
      </c>
    </row>
    <row r="500" spans="1:2" ht="16">
      <c r="A500" s="2">
        <v>499</v>
      </c>
      <c r="B500" s="2" t="s">
        <v>18</v>
      </c>
    </row>
    <row r="501" spans="1:2" ht="16">
      <c r="A501" s="2">
        <v>500</v>
      </c>
      <c r="B501" s="2" t="s">
        <v>18</v>
      </c>
    </row>
    <row r="502" spans="1:2" ht="16">
      <c r="A502" s="2">
        <v>501</v>
      </c>
      <c r="B502" s="2" t="s">
        <v>18</v>
      </c>
    </row>
    <row r="503" spans="1:2" ht="16">
      <c r="A503" s="2">
        <v>502</v>
      </c>
      <c r="B503" s="2" t="s">
        <v>7</v>
      </c>
    </row>
    <row r="504" spans="1:2" ht="16">
      <c r="A504" s="2">
        <v>503</v>
      </c>
      <c r="B504" s="2" t="s">
        <v>18</v>
      </c>
    </row>
    <row r="505" spans="1:2" ht="16">
      <c r="A505" s="2">
        <v>504</v>
      </c>
      <c r="B505" s="2" t="s">
        <v>7</v>
      </c>
    </row>
    <row r="506" spans="1:2" ht="16">
      <c r="A506" s="2">
        <v>505</v>
      </c>
      <c r="B506" s="2" t="s">
        <v>7</v>
      </c>
    </row>
    <row r="507" spans="1:2" ht="16">
      <c r="A507" s="2">
        <v>506</v>
      </c>
      <c r="B507" s="2" t="s">
        <v>18</v>
      </c>
    </row>
    <row r="508" spans="1:2" ht="16">
      <c r="A508" s="2">
        <v>507</v>
      </c>
      <c r="B508" s="2" t="s">
        <v>18</v>
      </c>
    </row>
    <row r="509" spans="1:2" ht="16">
      <c r="A509" s="2">
        <v>508</v>
      </c>
      <c r="B509" s="2" t="s">
        <v>7</v>
      </c>
    </row>
    <row r="510" spans="1:2" ht="16">
      <c r="A510" s="2">
        <v>509</v>
      </c>
      <c r="B510" s="2" t="s">
        <v>18</v>
      </c>
    </row>
    <row r="511" spans="1:2" ht="16">
      <c r="A511" s="2">
        <v>510</v>
      </c>
      <c r="B511" s="2" t="s">
        <v>18</v>
      </c>
    </row>
    <row r="512" spans="1:2" ht="16">
      <c r="A512" s="2">
        <v>511</v>
      </c>
      <c r="B512" s="2" t="s">
        <v>7</v>
      </c>
    </row>
    <row r="513" spans="1:2" ht="16">
      <c r="A513" s="2">
        <v>512</v>
      </c>
      <c r="B513" s="2" t="s">
        <v>18</v>
      </c>
    </row>
    <row r="514" spans="1:2" ht="16">
      <c r="A514" s="2">
        <v>513</v>
      </c>
      <c r="B514" s="2" t="s">
        <v>7</v>
      </c>
    </row>
    <row r="515" spans="1:2" ht="16">
      <c r="A515" s="2">
        <v>514</v>
      </c>
      <c r="B515" s="2" t="s">
        <v>18</v>
      </c>
    </row>
    <row r="516" spans="1:2" ht="16">
      <c r="A516" s="2">
        <v>515</v>
      </c>
      <c r="B516" s="2" t="s">
        <v>7</v>
      </c>
    </row>
    <row r="517" spans="1:2" ht="16">
      <c r="A517" s="2">
        <v>516</v>
      </c>
      <c r="B517" s="2" t="s">
        <v>18</v>
      </c>
    </row>
    <row r="518" spans="1:2" ht="16">
      <c r="A518" s="2">
        <v>517</v>
      </c>
      <c r="B518" s="2" t="s">
        <v>7</v>
      </c>
    </row>
    <row r="519" spans="1:2" ht="16">
      <c r="A519" s="2">
        <v>518</v>
      </c>
      <c r="B519" s="2" t="s">
        <v>18</v>
      </c>
    </row>
    <row r="520" spans="1:2" ht="16">
      <c r="A520" s="2">
        <v>519</v>
      </c>
      <c r="B520" s="2" t="s">
        <v>7</v>
      </c>
    </row>
    <row r="521" spans="1:2" ht="16">
      <c r="A521" s="2">
        <v>520</v>
      </c>
      <c r="B521" s="2" t="s">
        <v>18</v>
      </c>
    </row>
    <row r="522" spans="1:2" ht="16">
      <c r="A522" s="2">
        <v>521</v>
      </c>
      <c r="B522" s="2" t="s">
        <v>18</v>
      </c>
    </row>
    <row r="523" spans="1:2" ht="16">
      <c r="A523" s="2">
        <v>522</v>
      </c>
      <c r="B523" s="2" t="s">
        <v>18</v>
      </c>
    </row>
    <row r="524" spans="1:2" ht="16">
      <c r="A524" s="2">
        <v>523</v>
      </c>
      <c r="B524" s="2" t="s">
        <v>18</v>
      </c>
    </row>
    <row r="525" spans="1:2" ht="16">
      <c r="A525" s="2">
        <v>524</v>
      </c>
      <c r="B525" s="2" t="s">
        <v>7</v>
      </c>
    </row>
    <row r="526" spans="1:2" ht="16">
      <c r="A526" s="2">
        <v>525</v>
      </c>
      <c r="B526" s="2" t="s">
        <v>18</v>
      </c>
    </row>
    <row r="527" spans="1:2" ht="16">
      <c r="A527" s="2">
        <v>526</v>
      </c>
      <c r="B527" s="2" t="s">
        <v>18</v>
      </c>
    </row>
    <row r="528" spans="1:2" ht="16">
      <c r="A528" s="2">
        <v>527</v>
      </c>
      <c r="B528" s="2" t="s">
        <v>7</v>
      </c>
    </row>
    <row r="529" spans="1:2" ht="16">
      <c r="A529" s="2">
        <v>528</v>
      </c>
      <c r="B529" s="2" t="s">
        <v>7</v>
      </c>
    </row>
    <row r="530" spans="1:2" ht="16">
      <c r="A530" s="2">
        <v>529</v>
      </c>
      <c r="B530" s="2" t="s">
        <v>7</v>
      </c>
    </row>
    <row r="531" spans="1:2" ht="16">
      <c r="A531" s="2">
        <v>530</v>
      </c>
      <c r="B531" s="2" t="s">
        <v>18</v>
      </c>
    </row>
    <row r="532" spans="1:2" ht="16">
      <c r="A532" s="2">
        <v>531</v>
      </c>
      <c r="B532" s="2" t="s">
        <v>18</v>
      </c>
    </row>
    <row r="533" spans="1:2" ht="16">
      <c r="A533" s="2">
        <v>532</v>
      </c>
      <c r="B533" s="2" t="s">
        <v>7</v>
      </c>
    </row>
    <row r="534" spans="1:2" ht="16">
      <c r="A534" s="2">
        <v>533</v>
      </c>
      <c r="B534" s="2" t="s">
        <v>18</v>
      </c>
    </row>
    <row r="535" spans="1:2" ht="16">
      <c r="A535" s="2">
        <v>534</v>
      </c>
      <c r="B535" s="2" t="s">
        <v>7</v>
      </c>
    </row>
    <row r="536" spans="1:2" ht="16">
      <c r="A536" s="2">
        <v>535</v>
      </c>
      <c r="B536" s="2" t="s">
        <v>7</v>
      </c>
    </row>
    <row r="537" spans="1:2" ht="16">
      <c r="A537" s="2">
        <v>536</v>
      </c>
      <c r="B537" s="2" t="s">
        <v>7</v>
      </c>
    </row>
    <row r="538" spans="1:2" ht="16">
      <c r="A538" s="2">
        <v>537</v>
      </c>
      <c r="B538" s="2" t="s">
        <v>18</v>
      </c>
    </row>
    <row r="539" spans="1:2" ht="16">
      <c r="A539" s="2">
        <v>538</v>
      </c>
      <c r="B539" s="2" t="s">
        <v>18</v>
      </c>
    </row>
    <row r="540" spans="1:2" ht="16">
      <c r="A540" s="2">
        <v>539</v>
      </c>
      <c r="B540" s="2" t="s">
        <v>7</v>
      </c>
    </row>
    <row r="541" spans="1:2" ht="16">
      <c r="A541" s="2">
        <v>540</v>
      </c>
      <c r="B541" s="2" t="s">
        <v>7</v>
      </c>
    </row>
    <row r="542" spans="1:2" ht="16">
      <c r="A542" s="2">
        <v>541</v>
      </c>
      <c r="B542" s="2" t="s">
        <v>18</v>
      </c>
    </row>
    <row r="543" spans="1:2" ht="16">
      <c r="A543" s="2">
        <v>542</v>
      </c>
      <c r="B543" s="2" t="s">
        <v>7</v>
      </c>
    </row>
    <row r="544" spans="1:2" ht="16">
      <c r="A544" s="2">
        <v>543</v>
      </c>
      <c r="B544" s="2" t="s">
        <v>18</v>
      </c>
    </row>
    <row r="545" spans="1:2" ht="16">
      <c r="A545" s="2">
        <v>544</v>
      </c>
      <c r="B545" s="2" t="s">
        <v>18</v>
      </c>
    </row>
    <row r="546" spans="1:2" ht="16">
      <c r="A546" s="2">
        <v>545</v>
      </c>
      <c r="B546" s="2" t="s">
        <v>18</v>
      </c>
    </row>
    <row r="547" spans="1:2" ht="16">
      <c r="A547" s="2">
        <v>546</v>
      </c>
      <c r="B547" s="2" t="s">
        <v>18</v>
      </c>
    </row>
    <row r="548" spans="1:2" ht="16">
      <c r="A548" s="2">
        <v>547</v>
      </c>
      <c r="B548" s="2" t="s">
        <v>7</v>
      </c>
    </row>
    <row r="549" spans="1:2" ht="16">
      <c r="A549" s="2">
        <v>548</v>
      </c>
      <c r="B549" s="2" t="s">
        <v>18</v>
      </c>
    </row>
    <row r="550" spans="1:2" ht="16">
      <c r="A550" s="2">
        <v>549</v>
      </c>
      <c r="B550" s="2" t="s">
        <v>7</v>
      </c>
    </row>
    <row r="551" spans="1:2" ht="16">
      <c r="A551" s="2">
        <v>550</v>
      </c>
      <c r="B551" s="2" t="s">
        <v>18</v>
      </c>
    </row>
    <row r="552" spans="1:2" ht="16">
      <c r="A552" s="2">
        <v>551</v>
      </c>
      <c r="B552" s="2" t="s">
        <v>18</v>
      </c>
    </row>
    <row r="553" spans="1:2" ht="16">
      <c r="A553" s="2">
        <v>552</v>
      </c>
      <c r="B553" s="2" t="s">
        <v>7</v>
      </c>
    </row>
    <row r="554" spans="1:2" ht="16">
      <c r="A554" s="2">
        <v>553</v>
      </c>
      <c r="B554" s="2" t="s">
        <v>18</v>
      </c>
    </row>
    <row r="555" spans="1:2" ht="16">
      <c r="A555" s="2">
        <v>554</v>
      </c>
      <c r="B555" s="2" t="s">
        <v>18</v>
      </c>
    </row>
    <row r="556" spans="1:2" ht="16">
      <c r="A556" s="2">
        <v>555</v>
      </c>
      <c r="B556" s="2" t="s">
        <v>7</v>
      </c>
    </row>
    <row r="557" spans="1:2" ht="16">
      <c r="A557" s="2">
        <v>556</v>
      </c>
      <c r="B557" s="2" t="s">
        <v>7</v>
      </c>
    </row>
    <row r="558" spans="1:2" ht="16">
      <c r="A558" s="2">
        <v>557</v>
      </c>
      <c r="B558" s="2" t="s">
        <v>18</v>
      </c>
    </row>
    <row r="559" spans="1:2" ht="16">
      <c r="A559" s="2">
        <v>558</v>
      </c>
      <c r="B559" s="2" t="s">
        <v>7</v>
      </c>
    </row>
    <row r="560" spans="1:2" ht="16">
      <c r="A560" s="2">
        <v>559</v>
      </c>
      <c r="B560" s="2" t="s">
        <v>7</v>
      </c>
    </row>
    <row r="561" spans="1:2" ht="16">
      <c r="A561" s="2">
        <v>560</v>
      </c>
      <c r="B561" s="2" t="s">
        <v>18</v>
      </c>
    </row>
    <row r="562" spans="1:2" ht="16">
      <c r="A562" s="2">
        <v>561</v>
      </c>
      <c r="B562" s="2" t="s">
        <v>7</v>
      </c>
    </row>
    <row r="563" spans="1:2" ht="16">
      <c r="A563" s="2">
        <v>562</v>
      </c>
      <c r="B563" s="2" t="s">
        <v>7</v>
      </c>
    </row>
    <row r="564" spans="1:2" ht="16">
      <c r="A564" s="2">
        <v>563</v>
      </c>
      <c r="B564" s="2" t="s">
        <v>7</v>
      </c>
    </row>
    <row r="565" spans="1:2" ht="16">
      <c r="A565" s="2">
        <v>564</v>
      </c>
      <c r="B565" s="2" t="s">
        <v>7</v>
      </c>
    </row>
    <row r="566" spans="1:2" ht="16">
      <c r="A566" s="2">
        <v>565</v>
      </c>
      <c r="B566" s="2" t="s">
        <v>7</v>
      </c>
    </row>
    <row r="567" spans="1:2" ht="16">
      <c r="A567" s="2">
        <v>566</v>
      </c>
      <c r="B567" s="2" t="s">
        <v>7</v>
      </c>
    </row>
    <row r="568" spans="1:2" ht="16">
      <c r="A568" s="2">
        <v>567</v>
      </c>
      <c r="B568" s="2" t="s">
        <v>7</v>
      </c>
    </row>
    <row r="569" spans="1:2" ht="16">
      <c r="A569" s="2">
        <v>568</v>
      </c>
      <c r="B569" s="2" t="s">
        <v>18</v>
      </c>
    </row>
    <row r="570" spans="1:2" ht="16">
      <c r="A570" s="2">
        <v>569</v>
      </c>
      <c r="B570" s="2" t="s">
        <v>7</v>
      </c>
    </row>
    <row r="571" spans="1:2" ht="16">
      <c r="A571" s="2">
        <v>570</v>
      </c>
      <c r="B571" s="2" t="s">
        <v>7</v>
      </c>
    </row>
    <row r="572" spans="1:2" ht="16">
      <c r="A572" s="2">
        <v>571</v>
      </c>
      <c r="B572" s="2" t="s">
        <v>7</v>
      </c>
    </row>
    <row r="573" spans="1:2" ht="16">
      <c r="A573" s="2">
        <v>572</v>
      </c>
      <c r="B573" s="2" t="s">
        <v>18</v>
      </c>
    </row>
    <row r="574" spans="1:2" ht="16">
      <c r="A574" s="2">
        <v>573</v>
      </c>
      <c r="B574" s="2" t="s">
        <v>7</v>
      </c>
    </row>
    <row r="575" spans="1:2" ht="16">
      <c r="A575" s="2">
        <v>574</v>
      </c>
      <c r="B575" s="2" t="s">
        <v>18</v>
      </c>
    </row>
    <row r="576" spans="1:2" ht="16">
      <c r="A576" s="2">
        <v>575</v>
      </c>
      <c r="B576" s="2" t="s">
        <v>18</v>
      </c>
    </row>
    <row r="577" spans="1:2" ht="16">
      <c r="A577" s="2">
        <v>576</v>
      </c>
      <c r="B577" s="2" t="s">
        <v>7</v>
      </c>
    </row>
    <row r="578" spans="1:2" ht="16">
      <c r="A578" s="2">
        <v>577</v>
      </c>
      <c r="B578" s="2" t="s">
        <v>7</v>
      </c>
    </row>
    <row r="579" spans="1:2" ht="16">
      <c r="A579" s="2">
        <v>578</v>
      </c>
      <c r="B579" s="2" t="s">
        <v>18</v>
      </c>
    </row>
    <row r="580" spans="1:2" ht="16">
      <c r="A580" s="2">
        <v>579</v>
      </c>
      <c r="B580" s="2" t="s">
        <v>18</v>
      </c>
    </row>
    <row r="581" spans="1:2" ht="16">
      <c r="A581" s="2">
        <v>580</v>
      </c>
      <c r="B581" s="2" t="s">
        <v>18</v>
      </c>
    </row>
    <row r="582" spans="1:2" ht="16">
      <c r="A582" s="2">
        <v>581</v>
      </c>
      <c r="B582" s="2" t="s">
        <v>7</v>
      </c>
    </row>
    <row r="583" spans="1:2" ht="16">
      <c r="A583" s="2">
        <v>582</v>
      </c>
      <c r="B583" s="2" t="s">
        <v>18</v>
      </c>
    </row>
    <row r="584" spans="1:2" ht="16">
      <c r="A584" s="2">
        <v>583</v>
      </c>
      <c r="B584" s="2" t="s">
        <v>18</v>
      </c>
    </row>
    <row r="585" spans="1:2" ht="16">
      <c r="A585" s="2">
        <v>584</v>
      </c>
      <c r="B585" s="2" t="s">
        <v>18</v>
      </c>
    </row>
    <row r="586" spans="1:2" ht="16">
      <c r="A586" s="2">
        <v>585</v>
      </c>
      <c r="B586" s="2" t="s">
        <v>7</v>
      </c>
    </row>
    <row r="587" spans="1:2" ht="16">
      <c r="A587" s="2">
        <v>586</v>
      </c>
      <c r="B587" s="2" t="s">
        <v>18</v>
      </c>
    </row>
    <row r="588" spans="1:2" ht="16">
      <c r="A588" s="2">
        <v>587</v>
      </c>
      <c r="B588" s="2" t="s">
        <v>7</v>
      </c>
    </row>
    <row r="589" spans="1:2" ht="16">
      <c r="A589" s="2">
        <v>588</v>
      </c>
      <c r="B589" s="2" t="s">
        <v>18</v>
      </c>
    </row>
    <row r="590" spans="1:2" ht="16">
      <c r="A590" s="2">
        <v>589</v>
      </c>
      <c r="B590" s="2" t="s">
        <v>7</v>
      </c>
    </row>
    <row r="591" spans="1:2" ht="16">
      <c r="A591" s="2">
        <v>590</v>
      </c>
      <c r="B591" s="2" t="s">
        <v>18</v>
      </c>
    </row>
    <row r="592" spans="1:2" ht="16">
      <c r="A592" s="2">
        <v>591</v>
      </c>
      <c r="B592" s="2" t="s">
        <v>18</v>
      </c>
    </row>
    <row r="593" spans="1:2" ht="16">
      <c r="A593" s="2">
        <v>592</v>
      </c>
      <c r="B593" s="2" t="s">
        <v>18</v>
      </c>
    </row>
    <row r="594" spans="1:2" ht="16">
      <c r="A594" s="2">
        <v>593</v>
      </c>
      <c r="B594" s="2" t="s">
        <v>7</v>
      </c>
    </row>
    <row r="595" spans="1:2" ht="16">
      <c r="A595" s="2">
        <v>594</v>
      </c>
      <c r="B595" s="2" t="s">
        <v>18</v>
      </c>
    </row>
    <row r="596" spans="1:2" ht="16">
      <c r="A596" s="2">
        <v>595</v>
      </c>
      <c r="B596" s="2" t="s">
        <v>18</v>
      </c>
    </row>
    <row r="597" spans="1:2" ht="16">
      <c r="A597" s="2">
        <v>596</v>
      </c>
      <c r="B597" s="2" t="s">
        <v>18</v>
      </c>
    </row>
    <row r="598" spans="1:2" ht="16">
      <c r="A598" s="2">
        <v>597</v>
      </c>
      <c r="B598" s="2" t="s">
        <v>7</v>
      </c>
    </row>
    <row r="599" spans="1:2" ht="16">
      <c r="A599" s="2">
        <v>598</v>
      </c>
      <c r="B599" s="2" t="s">
        <v>18</v>
      </c>
    </row>
    <row r="600" spans="1:2" ht="16">
      <c r="A600" s="2">
        <v>599</v>
      </c>
      <c r="B600" s="2" t="s">
        <v>7</v>
      </c>
    </row>
    <row r="601" spans="1:2" ht="16">
      <c r="A601" s="2">
        <v>600</v>
      </c>
      <c r="B601" s="2" t="s">
        <v>7</v>
      </c>
    </row>
    <row r="602" spans="1:2" ht="16">
      <c r="A602" s="2">
        <v>601</v>
      </c>
      <c r="B602" s="2" t="s">
        <v>7</v>
      </c>
    </row>
    <row r="603" spans="1:2" ht="16">
      <c r="A603" s="2">
        <v>602</v>
      </c>
      <c r="B603" s="2" t="s">
        <v>7</v>
      </c>
    </row>
    <row r="604" spans="1:2" ht="16">
      <c r="A604" s="2">
        <v>603</v>
      </c>
      <c r="B604" s="2" t="s">
        <v>18</v>
      </c>
    </row>
    <row r="605" spans="1:2" ht="16">
      <c r="A605" s="2">
        <v>604</v>
      </c>
      <c r="B605" s="2" t="s">
        <v>7</v>
      </c>
    </row>
    <row r="606" spans="1:2" ht="16">
      <c r="A606" s="2">
        <v>605</v>
      </c>
      <c r="B606" s="2" t="s">
        <v>18</v>
      </c>
    </row>
    <row r="607" spans="1:2" ht="16">
      <c r="A607" s="2">
        <v>606</v>
      </c>
      <c r="B607" s="2" t="s">
        <v>7</v>
      </c>
    </row>
    <row r="608" spans="1:2" ht="16">
      <c r="A608" s="2">
        <v>607</v>
      </c>
      <c r="B608" s="2" t="s">
        <v>7</v>
      </c>
    </row>
    <row r="609" spans="1:2" ht="16">
      <c r="A609" s="2">
        <v>608</v>
      </c>
      <c r="B609" s="2" t="s">
        <v>7</v>
      </c>
    </row>
    <row r="610" spans="1:2" ht="16">
      <c r="A610" s="2">
        <v>609</v>
      </c>
      <c r="B610" s="2" t="s">
        <v>18</v>
      </c>
    </row>
    <row r="611" spans="1:2" ht="16">
      <c r="A611" s="2">
        <v>610</v>
      </c>
      <c r="B611" s="2" t="s">
        <v>18</v>
      </c>
    </row>
    <row r="612" spans="1:2" ht="16">
      <c r="A612" s="2">
        <v>611</v>
      </c>
      <c r="B612" s="2" t="s">
        <v>18</v>
      </c>
    </row>
    <row r="613" spans="1:2" ht="16">
      <c r="A613" s="2">
        <v>612</v>
      </c>
      <c r="B613" s="2" t="s">
        <v>18</v>
      </c>
    </row>
    <row r="614" spans="1:2" ht="16">
      <c r="A614" s="2">
        <v>613</v>
      </c>
      <c r="B614" s="2" t="s">
        <v>18</v>
      </c>
    </row>
    <row r="615" spans="1:2" ht="16">
      <c r="A615" s="2">
        <v>614</v>
      </c>
      <c r="B615" s="2" t="s">
        <v>7</v>
      </c>
    </row>
    <row r="616" spans="1:2" ht="16">
      <c r="A616" s="2">
        <v>615</v>
      </c>
      <c r="B616" s="2" t="s">
        <v>18</v>
      </c>
    </row>
    <row r="617" spans="1:2" ht="16">
      <c r="A617" s="2">
        <v>616</v>
      </c>
      <c r="B617" s="2" t="s">
        <v>18</v>
      </c>
    </row>
    <row r="618" spans="1:2" ht="16">
      <c r="A618" s="2">
        <v>617</v>
      </c>
      <c r="B618" s="2" t="s">
        <v>7</v>
      </c>
    </row>
    <row r="619" spans="1:2" ht="16">
      <c r="A619" s="2">
        <v>618</v>
      </c>
      <c r="B619" s="2" t="s">
        <v>7</v>
      </c>
    </row>
    <row r="620" spans="1:2" ht="16">
      <c r="A620" s="2">
        <v>619</v>
      </c>
      <c r="B620" s="2" t="s">
        <v>7</v>
      </c>
    </row>
    <row r="621" spans="1:2" ht="16">
      <c r="A621" s="2">
        <v>620</v>
      </c>
      <c r="B621" s="2" t="s">
        <v>18</v>
      </c>
    </row>
    <row r="622" spans="1:2" ht="16">
      <c r="A622" s="2">
        <v>621</v>
      </c>
      <c r="B622" s="2" t="s">
        <v>7</v>
      </c>
    </row>
    <row r="623" spans="1:2" ht="16">
      <c r="A623" s="2">
        <v>622</v>
      </c>
      <c r="B623" s="2" t="s">
        <v>7</v>
      </c>
    </row>
    <row r="624" spans="1:2" ht="16">
      <c r="A624" s="2">
        <v>623</v>
      </c>
      <c r="B624" s="2" t="s">
        <v>7</v>
      </c>
    </row>
    <row r="625" spans="1:2" ht="16">
      <c r="A625" s="2">
        <v>624</v>
      </c>
      <c r="B625" s="2" t="s">
        <v>7</v>
      </c>
    </row>
    <row r="626" spans="1:2" ht="16">
      <c r="A626" s="2">
        <v>625</v>
      </c>
      <c r="B626" s="2" t="s">
        <v>7</v>
      </c>
    </row>
    <row r="627" spans="1:2" ht="16">
      <c r="A627" s="2">
        <v>626</v>
      </c>
      <c r="B627" s="2" t="s">
        <v>7</v>
      </c>
    </row>
    <row r="628" spans="1:2" ht="16">
      <c r="A628" s="2">
        <v>627</v>
      </c>
      <c r="B628" s="2" t="s">
        <v>18</v>
      </c>
    </row>
    <row r="629" spans="1:2" ht="16">
      <c r="A629" s="2">
        <v>628</v>
      </c>
      <c r="B629" s="2" t="s">
        <v>7</v>
      </c>
    </row>
    <row r="630" spans="1:2" ht="16">
      <c r="A630" s="2">
        <v>629</v>
      </c>
      <c r="B630" s="2" t="s">
        <v>7</v>
      </c>
    </row>
    <row r="631" spans="1:2" ht="16">
      <c r="A631" s="2">
        <v>630</v>
      </c>
      <c r="B631" s="2" t="s">
        <v>7</v>
      </c>
    </row>
    <row r="632" spans="1:2" ht="16">
      <c r="A632" s="2">
        <v>631</v>
      </c>
      <c r="B632" s="2" t="s">
        <v>7</v>
      </c>
    </row>
    <row r="633" spans="1:2" ht="16">
      <c r="A633" s="2">
        <v>632</v>
      </c>
      <c r="B633" s="2" t="s">
        <v>7</v>
      </c>
    </row>
    <row r="634" spans="1:2" ht="16">
      <c r="A634" s="2">
        <v>633</v>
      </c>
      <c r="B634" s="2" t="s">
        <v>18</v>
      </c>
    </row>
    <row r="635" spans="1:2" ht="16">
      <c r="A635" s="2">
        <v>634</v>
      </c>
      <c r="B635" s="2" t="s">
        <v>7</v>
      </c>
    </row>
    <row r="636" spans="1:2" ht="16">
      <c r="A636" s="2">
        <v>635</v>
      </c>
      <c r="B636" s="2" t="s">
        <v>7</v>
      </c>
    </row>
    <row r="637" spans="1:2" ht="16">
      <c r="A637" s="2">
        <v>636</v>
      </c>
      <c r="B637" s="2" t="s">
        <v>7</v>
      </c>
    </row>
    <row r="638" spans="1:2" ht="16">
      <c r="A638" s="2">
        <v>637</v>
      </c>
      <c r="B638" s="2" t="s">
        <v>7</v>
      </c>
    </row>
    <row r="639" spans="1:2" ht="16">
      <c r="A639" s="2">
        <v>638</v>
      </c>
      <c r="B639" s="2" t="s">
        <v>18</v>
      </c>
    </row>
    <row r="640" spans="1:2" ht="16">
      <c r="A640" s="2">
        <v>639</v>
      </c>
      <c r="B640" s="2" t="s">
        <v>18</v>
      </c>
    </row>
    <row r="641" spans="1:2" ht="16">
      <c r="A641" s="2">
        <v>640</v>
      </c>
      <c r="B641" s="2" t="s">
        <v>7</v>
      </c>
    </row>
    <row r="642" spans="1:2" ht="16">
      <c r="A642" s="2">
        <v>641</v>
      </c>
      <c r="B642" s="2" t="s">
        <v>7</v>
      </c>
    </row>
    <row r="643" spans="1:2" ht="16">
      <c r="A643" s="2">
        <v>642</v>
      </c>
      <c r="B643" s="2" t="s">
        <v>7</v>
      </c>
    </row>
    <row r="644" spans="1:2" ht="16">
      <c r="A644" s="2">
        <v>643</v>
      </c>
      <c r="B644" s="2" t="s">
        <v>18</v>
      </c>
    </row>
    <row r="645" spans="1:2" ht="16">
      <c r="A645" s="2">
        <v>644</v>
      </c>
      <c r="B645" s="2" t="s">
        <v>18</v>
      </c>
    </row>
    <row r="646" spans="1:2" ht="16">
      <c r="A646" s="2">
        <v>645</v>
      </c>
      <c r="B646" s="2" t="s">
        <v>18</v>
      </c>
    </row>
    <row r="647" spans="1:2" ht="16">
      <c r="A647" s="2">
        <v>646</v>
      </c>
      <c r="B647" s="2" t="s">
        <v>7</v>
      </c>
    </row>
    <row r="648" spans="1:2" ht="16">
      <c r="A648" s="2">
        <v>647</v>
      </c>
      <c r="B648" s="2" t="s">
        <v>18</v>
      </c>
    </row>
    <row r="649" spans="1:2" ht="16">
      <c r="A649" s="2">
        <v>648</v>
      </c>
      <c r="B649" s="2" t="s">
        <v>7</v>
      </c>
    </row>
    <row r="650" spans="1:2" ht="16">
      <c r="A650" s="2">
        <v>649</v>
      </c>
      <c r="B650" s="2" t="s">
        <v>18</v>
      </c>
    </row>
    <row r="651" spans="1:2" ht="16">
      <c r="A651" s="2">
        <v>650</v>
      </c>
      <c r="B651" s="2" t="s">
        <v>18</v>
      </c>
    </row>
    <row r="652" spans="1:2" ht="16">
      <c r="A652" s="2">
        <v>651</v>
      </c>
      <c r="B652" s="2" t="s">
        <v>7</v>
      </c>
    </row>
    <row r="653" spans="1:2" ht="16">
      <c r="A653" s="2">
        <v>652</v>
      </c>
      <c r="B653" s="2" t="s">
        <v>7</v>
      </c>
    </row>
    <row r="654" spans="1:2" ht="16">
      <c r="A654" s="2">
        <v>653</v>
      </c>
      <c r="B654" s="2" t="s">
        <v>7</v>
      </c>
    </row>
    <row r="655" spans="1:2" ht="16">
      <c r="A655" s="2">
        <v>654</v>
      </c>
      <c r="B655" s="2" t="s">
        <v>7</v>
      </c>
    </row>
    <row r="656" spans="1:2" ht="16">
      <c r="A656" s="2">
        <v>655</v>
      </c>
      <c r="B656" s="2" t="s">
        <v>7</v>
      </c>
    </row>
    <row r="657" spans="1:2" ht="16">
      <c r="A657" s="2">
        <v>656</v>
      </c>
      <c r="B657" s="2" t="s">
        <v>18</v>
      </c>
    </row>
    <row r="658" spans="1:2" ht="16">
      <c r="A658" s="2">
        <v>657</v>
      </c>
      <c r="B658" s="2" t="s">
        <v>18</v>
      </c>
    </row>
    <row r="659" spans="1:2" ht="16">
      <c r="A659" s="2">
        <v>658</v>
      </c>
      <c r="B659" s="2" t="s">
        <v>18</v>
      </c>
    </row>
    <row r="660" spans="1:2" ht="16">
      <c r="A660" s="2">
        <v>659</v>
      </c>
      <c r="B660" s="2" t="s">
        <v>7</v>
      </c>
    </row>
    <row r="661" spans="1:2" ht="16">
      <c r="A661" s="2">
        <v>660</v>
      </c>
      <c r="B661" s="2" t="s">
        <v>18</v>
      </c>
    </row>
    <row r="662" spans="1:2" ht="16">
      <c r="A662" s="2">
        <v>661</v>
      </c>
      <c r="B662" s="2" t="s">
        <v>18</v>
      </c>
    </row>
    <row r="663" spans="1:2" ht="16">
      <c r="A663" s="2">
        <v>662</v>
      </c>
      <c r="B663" s="2" t="s">
        <v>18</v>
      </c>
    </row>
    <row r="664" spans="1:2" ht="16">
      <c r="A664" s="2">
        <v>663</v>
      </c>
      <c r="B664" s="2" t="s">
        <v>7</v>
      </c>
    </row>
    <row r="665" spans="1:2" ht="16">
      <c r="A665" s="2">
        <v>664</v>
      </c>
      <c r="B665" s="2" t="s">
        <v>7</v>
      </c>
    </row>
    <row r="666" spans="1:2" ht="16">
      <c r="A666" s="2">
        <v>665</v>
      </c>
      <c r="B666" s="2" t="s">
        <v>7</v>
      </c>
    </row>
    <row r="667" spans="1:2" ht="16">
      <c r="A667" s="2">
        <v>666</v>
      </c>
      <c r="B667" s="2" t="s">
        <v>7</v>
      </c>
    </row>
    <row r="668" spans="1:2" ht="16">
      <c r="A668" s="2">
        <v>667</v>
      </c>
      <c r="B668" s="2" t="s">
        <v>18</v>
      </c>
    </row>
    <row r="669" spans="1:2" ht="16">
      <c r="A669" s="2">
        <v>668</v>
      </c>
      <c r="B669" s="2" t="s">
        <v>7</v>
      </c>
    </row>
    <row r="670" spans="1:2" ht="16">
      <c r="A670" s="2">
        <v>669</v>
      </c>
      <c r="B670" s="2" t="s">
        <v>7</v>
      </c>
    </row>
    <row r="671" spans="1:2" ht="16">
      <c r="A671" s="2">
        <v>670</v>
      </c>
      <c r="B671" s="2" t="s">
        <v>18</v>
      </c>
    </row>
    <row r="672" spans="1:2" ht="16">
      <c r="A672" s="2">
        <v>671</v>
      </c>
      <c r="B672" s="2" t="s">
        <v>7</v>
      </c>
    </row>
    <row r="673" spans="1:2" ht="16">
      <c r="A673" s="2">
        <v>672</v>
      </c>
      <c r="B673" s="2" t="s">
        <v>18</v>
      </c>
    </row>
    <row r="674" spans="1:2" ht="16">
      <c r="A674" s="2">
        <v>673</v>
      </c>
      <c r="B674" s="2" t="s">
        <v>7</v>
      </c>
    </row>
    <row r="675" spans="1:2" ht="16">
      <c r="A675" s="2">
        <v>674</v>
      </c>
      <c r="B675" s="2" t="s">
        <v>18</v>
      </c>
    </row>
    <row r="676" spans="1:2" ht="16">
      <c r="A676" s="2">
        <v>675</v>
      </c>
      <c r="B676" s="2" t="s">
        <v>18</v>
      </c>
    </row>
    <row r="677" spans="1:2" ht="16">
      <c r="A677" s="2">
        <v>676</v>
      </c>
      <c r="B677" s="2" t="s">
        <v>18</v>
      </c>
    </row>
    <row r="678" spans="1:2" ht="16">
      <c r="A678" s="2">
        <v>677</v>
      </c>
      <c r="B678" s="2" t="s">
        <v>7</v>
      </c>
    </row>
    <row r="679" spans="1:2" ht="16">
      <c r="A679" s="2">
        <v>678</v>
      </c>
      <c r="B679" s="2" t="s">
        <v>18</v>
      </c>
    </row>
    <row r="680" spans="1:2" ht="16">
      <c r="A680" s="2">
        <v>679</v>
      </c>
      <c r="B680" s="2" t="s">
        <v>18</v>
      </c>
    </row>
    <row r="681" spans="1:2" ht="16">
      <c r="A681" s="2">
        <v>680</v>
      </c>
      <c r="B681" s="2" t="s">
        <v>7</v>
      </c>
    </row>
    <row r="682" spans="1:2" ht="16">
      <c r="A682" s="2">
        <v>681</v>
      </c>
      <c r="B682" s="2" t="s">
        <v>7</v>
      </c>
    </row>
    <row r="683" spans="1:2" ht="16">
      <c r="A683" s="2">
        <v>682</v>
      </c>
      <c r="B683" s="2" t="s">
        <v>18</v>
      </c>
    </row>
    <row r="684" spans="1:2" ht="16">
      <c r="A684" s="2">
        <v>683</v>
      </c>
      <c r="B684" s="2" t="s">
        <v>18</v>
      </c>
    </row>
    <row r="685" spans="1:2" ht="16">
      <c r="A685" s="2">
        <v>684</v>
      </c>
      <c r="B685" s="2" t="s">
        <v>18</v>
      </c>
    </row>
    <row r="686" spans="1:2" ht="16">
      <c r="A686" s="2">
        <v>685</v>
      </c>
      <c r="B686" s="2" t="s">
        <v>7</v>
      </c>
    </row>
    <row r="687" spans="1:2" ht="16">
      <c r="A687" s="2">
        <v>686</v>
      </c>
      <c r="B687" s="2" t="s">
        <v>18</v>
      </c>
    </row>
    <row r="688" spans="1:2" ht="16">
      <c r="A688" s="2">
        <v>687</v>
      </c>
      <c r="B688" s="2" t="s">
        <v>18</v>
      </c>
    </row>
    <row r="689" spans="1:2" ht="16">
      <c r="A689" s="2">
        <v>688</v>
      </c>
      <c r="B689" s="2" t="s">
        <v>18</v>
      </c>
    </row>
    <row r="690" spans="1:2" ht="16">
      <c r="A690" s="2">
        <v>689</v>
      </c>
      <c r="B690" s="2" t="s">
        <v>18</v>
      </c>
    </row>
    <row r="691" spans="1:2" ht="16">
      <c r="A691" s="2">
        <v>690</v>
      </c>
      <c r="B691" s="2" t="s">
        <v>7</v>
      </c>
    </row>
    <row r="692" spans="1:2" ht="16">
      <c r="A692" s="2">
        <v>691</v>
      </c>
      <c r="B692" s="2" t="s">
        <v>7</v>
      </c>
    </row>
    <row r="693" spans="1:2" ht="16">
      <c r="A693" s="2">
        <v>692</v>
      </c>
      <c r="B693" s="2" t="s">
        <v>7</v>
      </c>
    </row>
    <row r="694" spans="1:2" ht="16">
      <c r="A694" s="2">
        <v>693</v>
      </c>
      <c r="B694" s="2" t="s">
        <v>7</v>
      </c>
    </row>
    <row r="695" spans="1:2" ht="16">
      <c r="A695" s="2">
        <v>694</v>
      </c>
      <c r="B695" s="2" t="s">
        <v>7</v>
      </c>
    </row>
    <row r="696" spans="1:2" ht="16">
      <c r="A696" s="2">
        <v>695</v>
      </c>
      <c r="B696" s="2" t="s">
        <v>18</v>
      </c>
    </row>
    <row r="697" spans="1:2" ht="16">
      <c r="A697" s="2">
        <v>696</v>
      </c>
      <c r="B697" s="2" t="s">
        <v>7</v>
      </c>
    </row>
    <row r="698" spans="1:2" ht="16">
      <c r="A698" s="2">
        <v>697</v>
      </c>
      <c r="B698" s="2" t="s">
        <v>7</v>
      </c>
    </row>
    <row r="699" spans="1:2" ht="16">
      <c r="A699" s="2">
        <v>698</v>
      </c>
      <c r="B699" s="2" t="s">
        <v>7</v>
      </c>
    </row>
    <row r="700" spans="1:2" ht="16">
      <c r="A700" s="2">
        <v>699</v>
      </c>
      <c r="B700" s="2" t="s">
        <v>7</v>
      </c>
    </row>
    <row r="701" spans="1:2" ht="16">
      <c r="A701" s="2">
        <v>700</v>
      </c>
      <c r="B701" s="2" t="s">
        <v>18</v>
      </c>
    </row>
    <row r="702" spans="1:2" ht="16">
      <c r="A702" s="2">
        <v>701</v>
      </c>
      <c r="B702" s="2" t="s">
        <v>7</v>
      </c>
    </row>
    <row r="703" spans="1:2" ht="16">
      <c r="A703" s="2">
        <v>702</v>
      </c>
      <c r="B703" s="2" t="s">
        <v>18</v>
      </c>
    </row>
    <row r="704" spans="1:2" ht="16">
      <c r="A704" s="2">
        <v>703</v>
      </c>
      <c r="B704" s="2" t="s">
        <v>7</v>
      </c>
    </row>
    <row r="705" spans="1:2" ht="16">
      <c r="A705" s="2">
        <v>704</v>
      </c>
      <c r="B705" s="2" t="s">
        <v>7</v>
      </c>
    </row>
    <row r="706" spans="1:2" ht="16">
      <c r="A706" s="2">
        <v>705</v>
      </c>
      <c r="B706" s="2" t="s">
        <v>18</v>
      </c>
    </row>
    <row r="707" spans="1:2" ht="16">
      <c r="A707" s="2">
        <v>706</v>
      </c>
      <c r="B707" s="2" t="s">
        <v>7</v>
      </c>
    </row>
    <row r="708" spans="1:2" ht="16">
      <c r="A708" s="2">
        <v>707</v>
      </c>
      <c r="B708" s="2" t="s">
        <v>7</v>
      </c>
    </row>
    <row r="709" spans="1:2" ht="16">
      <c r="A709" s="2">
        <v>708</v>
      </c>
      <c r="B709" s="2" t="s">
        <v>18</v>
      </c>
    </row>
    <row r="710" spans="1:2" ht="16">
      <c r="A710" s="2">
        <v>709</v>
      </c>
      <c r="B710" s="2" t="s">
        <v>7</v>
      </c>
    </row>
    <row r="711" spans="1:2" ht="16">
      <c r="A711" s="2">
        <v>710</v>
      </c>
      <c r="B711" s="2" t="s">
        <v>18</v>
      </c>
    </row>
    <row r="712" spans="1:2" ht="16">
      <c r="A712" s="2">
        <v>711</v>
      </c>
      <c r="B712" s="2" t="s">
        <v>7</v>
      </c>
    </row>
    <row r="713" spans="1:2" ht="16">
      <c r="A713" s="2">
        <v>712</v>
      </c>
      <c r="B713" s="2" t="s">
        <v>18</v>
      </c>
    </row>
    <row r="714" spans="1:2" ht="16">
      <c r="A714" s="2">
        <v>713</v>
      </c>
      <c r="B714" s="2" t="s">
        <v>18</v>
      </c>
    </row>
    <row r="715" spans="1:2" ht="16">
      <c r="A715" s="2">
        <v>714</v>
      </c>
      <c r="B715" s="2" t="s">
        <v>18</v>
      </c>
    </row>
    <row r="716" spans="1:2" ht="16">
      <c r="A716" s="2">
        <v>715</v>
      </c>
      <c r="B716" s="2" t="s">
        <v>7</v>
      </c>
    </row>
    <row r="717" spans="1:2" ht="16">
      <c r="A717" s="2">
        <v>716</v>
      </c>
      <c r="B717" s="2" t="s">
        <v>18</v>
      </c>
    </row>
    <row r="718" spans="1:2" ht="16">
      <c r="A718" s="2">
        <v>717</v>
      </c>
      <c r="B718" s="2" t="s">
        <v>18</v>
      </c>
    </row>
    <row r="719" spans="1:2" ht="16">
      <c r="A719" s="2">
        <v>718</v>
      </c>
      <c r="B719" s="2" t="s">
        <v>7</v>
      </c>
    </row>
    <row r="720" spans="1:2" ht="16">
      <c r="A720" s="2">
        <v>719</v>
      </c>
      <c r="B720" s="2" t="s">
        <v>18</v>
      </c>
    </row>
    <row r="721" spans="1:2" ht="16">
      <c r="A721" s="2">
        <v>720</v>
      </c>
      <c r="B721" s="2" t="s">
        <v>7</v>
      </c>
    </row>
    <row r="722" spans="1:2" ht="16">
      <c r="A722" s="2">
        <v>721</v>
      </c>
      <c r="B722" s="2" t="s">
        <v>18</v>
      </c>
    </row>
    <row r="723" spans="1:2" ht="16">
      <c r="A723" s="2">
        <v>722</v>
      </c>
      <c r="B723" s="2" t="s">
        <v>7</v>
      </c>
    </row>
    <row r="724" spans="1:2" ht="16">
      <c r="A724" s="2">
        <v>723</v>
      </c>
      <c r="B724" s="2" t="s">
        <v>7</v>
      </c>
    </row>
    <row r="725" spans="1:2" ht="16">
      <c r="A725" s="2">
        <v>724</v>
      </c>
      <c r="B725" s="2" t="s">
        <v>7</v>
      </c>
    </row>
    <row r="726" spans="1:2" ht="16">
      <c r="A726" s="2">
        <v>725</v>
      </c>
      <c r="B726" s="2" t="s">
        <v>18</v>
      </c>
    </row>
    <row r="727" spans="1:2" ht="16">
      <c r="A727" s="2">
        <v>726</v>
      </c>
      <c r="B727" s="2" t="s">
        <v>18</v>
      </c>
    </row>
    <row r="728" spans="1:2" ht="16">
      <c r="A728" s="2">
        <v>727</v>
      </c>
      <c r="B728" s="2" t="s">
        <v>7</v>
      </c>
    </row>
    <row r="729" spans="1:2" ht="16">
      <c r="A729" s="2">
        <v>728</v>
      </c>
      <c r="B729" s="2" t="s">
        <v>18</v>
      </c>
    </row>
    <row r="730" spans="1:2" ht="16">
      <c r="A730" s="2">
        <v>729</v>
      </c>
      <c r="B730" s="2" t="s">
        <v>18</v>
      </c>
    </row>
    <row r="731" spans="1:2" ht="16">
      <c r="A731" s="2">
        <v>730</v>
      </c>
      <c r="B731" s="2" t="s">
        <v>18</v>
      </c>
    </row>
    <row r="732" spans="1:2" ht="16">
      <c r="A732" s="2">
        <v>731</v>
      </c>
      <c r="B732" s="2" t="s">
        <v>18</v>
      </c>
    </row>
    <row r="733" spans="1:2" ht="16">
      <c r="A733" s="2">
        <v>732</v>
      </c>
      <c r="B733" s="2" t="s">
        <v>7</v>
      </c>
    </row>
    <row r="734" spans="1:2" ht="16">
      <c r="A734" s="2">
        <v>733</v>
      </c>
      <c r="B734" s="2" t="s">
        <v>18</v>
      </c>
    </row>
    <row r="735" spans="1:2" ht="16">
      <c r="A735" s="2">
        <v>734</v>
      </c>
      <c r="B735" s="2" t="s">
        <v>7</v>
      </c>
    </row>
    <row r="736" spans="1:2" ht="16">
      <c r="A736" s="2">
        <v>735</v>
      </c>
      <c r="B736" s="2" t="s">
        <v>7</v>
      </c>
    </row>
    <row r="737" spans="1:2" ht="16">
      <c r="A737" s="2">
        <v>736</v>
      </c>
      <c r="B737" s="2" t="s">
        <v>7</v>
      </c>
    </row>
    <row r="738" spans="1:2" ht="16">
      <c r="A738" s="2">
        <v>737</v>
      </c>
      <c r="B738" s="2" t="s">
        <v>7</v>
      </c>
    </row>
    <row r="739" spans="1:2" ht="16">
      <c r="A739" s="2">
        <v>738</v>
      </c>
      <c r="B739" s="2" t="s">
        <v>18</v>
      </c>
    </row>
    <row r="740" spans="1:2" ht="16">
      <c r="A740" s="2">
        <v>739</v>
      </c>
      <c r="B740" s="2" t="s">
        <v>18</v>
      </c>
    </row>
    <row r="741" spans="1:2" ht="16">
      <c r="A741" s="2">
        <v>740</v>
      </c>
      <c r="B741" s="2" t="s">
        <v>18</v>
      </c>
    </row>
    <row r="742" spans="1:2" ht="16">
      <c r="A742" s="2">
        <v>741</v>
      </c>
      <c r="B742" s="2" t="s">
        <v>7</v>
      </c>
    </row>
    <row r="743" spans="1:2" ht="16">
      <c r="A743" s="2">
        <v>742</v>
      </c>
      <c r="B743" s="2" t="s">
        <v>7</v>
      </c>
    </row>
    <row r="744" spans="1:2" ht="16">
      <c r="A744" s="2">
        <v>743</v>
      </c>
      <c r="B744" s="2" t="s">
        <v>7</v>
      </c>
    </row>
    <row r="745" spans="1:2" ht="16">
      <c r="A745" s="2">
        <v>744</v>
      </c>
      <c r="B745" s="2" t="s">
        <v>18</v>
      </c>
    </row>
    <row r="746" spans="1:2" ht="16">
      <c r="A746" s="2">
        <v>745</v>
      </c>
      <c r="B746" s="2" t="s">
        <v>18</v>
      </c>
    </row>
    <row r="747" spans="1:2" ht="16">
      <c r="A747" s="2">
        <v>746</v>
      </c>
      <c r="B747" s="2" t="s">
        <v>18</v>
      </c>
    </row>
    <row r="748" spans="1:2" ht="16">
      <c r="A748" s="2">
        <v>747</v>
      </c>
      <c r="B748" s="2" t="s">
        <v>18</v>
      </c>
    </row>
    <row r="749" spans="1:2" ht="16">
      <c r="A749" s="2">
        <v>748</v>
      </c>
      <c r="B749" s="2" t="s">
        <v>18</v>
      </c>
    </row>
    <row r="750" spans="1:2" ht="16">
      <c r="A750" s="2">
        <v>749</v>
      </c>
      <c r="B750" s="2" t="s">
        <v>18</v>
      </c>
    </row>
    <row r="751" spans="1:2" ht="16">
      <c r="A751" s="2">
        <v>750</v>
      </c>
      <c r="B751" s="2" t="s">
        <v>7</v>
      </c>
    </row>
    <row r="752" spans="1:2" ht="16">
      <c r="A752" s="2">
        <v>751</v>
      </c>
      <c r="B752" s="2" t="s">
        <v>18</v>
      </c>
    </row>
    <row r="753" spans="1:2" ht="16">
      <c r="A753" s="2">
        <v>752</v>
      </c>
      <c r="B753" s="2" t="s">
        <v>18</v>
      </c>
    </row>
    <row r="754" spans="1:2" ht="16">
      <c r="A754" s="2">
        <v>753</v>
      </c>
      <c r="B754" s="2" t="s">
        <v>18</v>
      </c>
    </row>
    <row r="755" spans="1:2" ht="16">
      <c r="A755" s="2">
        <v>754</v>
      </c>
      <c r="B755" s="2" t="s">
        <v>18</v>
      </c>
    </row>
    <row r="756" spans="1:2" ht="16">
      <c r="A756" s="2">
        <v>755</v>
      </c>
      <c r="B756" s="2" t="s">
        <v>7</v>
      </c>
    </row>
    <row r="757" spans="1:2" ht="16">
      <c r="A757" s="2">
        <v>756</v>
      </c>
      <c r="B757" s="2" t="s">
        <v>18</v>
      </c>
    </row>
    <row r="758" spans="1:2" ht="16">
      <c r="A758" s="2">
        <v>757</v>
      </c>
      <c r="B758" s="2" t="s">
        <v>18</v>
      </c>
    </row>
    <row r="759" spans="1:2" ht="16">
      <c r="A759" s="2">
        <v>758</v>
      </c>
      <c r="B759" s="2" t="s">
        <v>7</v>
      </c>
    </row>
    <row r="760" spans="1:2" ht="16">
      <c r="A760" s="2">
        <v>759</v>
      </c>
      <c r="B760" s="2" t="s">
        <v>18</v>
      </c>
    </row>
    <row r="761" spans="1:2" ht="16">
      <c r="A761" s="2">
        <v>760</v>
      </c>
      <c r="B761" s="2" t="s">
        <v>7</v>
      </c>
    </row>
    <row r="762" spans="1:2" ht="16">
      <c r="A762" s="2">
        <v>761</v>
      </c>
      <c r="B762" s="2" t="s">
        <v>7</v>
      </c>
    </row>
    <row r="763" spans="1:2" ht="16">
      <c r="A763" s="2">
        <v>762</v>
      </c>
      <c r="B763" s="2" t="s">
        <v>18</v>
      </c>
    </row>
    <row r="764" spans="1:2" ht="16">
      <c r="A764" s="2">
        <v>763</v>
      </c>
      <c r="B764" s="2" t="s">
        <v>7</v>
      </c>
    </row>
    <row r="765" spans="1:2" ht="16">
      <c r="A765" s="2">
        <v>764</v>
      </c>
      <c r="B765" s="2" t="s">
        <v>18</v>
      </c>
    </row>
    <row r="766" spans="1:2" ht="16">
      <c r="A766" s="2">
        <v>765</v>
      </c>
      <c r="B766" s="2" t="s">
        <v>7</v>
      </c>
    </row>
    <row r="767" spans="1:2" ht="16">
      <c r="A767" s="2">
        <v>766</v>
      </c>
      <c r="B767" s="2" t="s">
        <v>18</v>
      </c>
    </row>
    <row r="768" spans="1:2" ht="16">
      <c r="A768" s="2">
        <v>767</v>
      </c>
      <c r="B768" s="2" t="s">
        <v>7</v>
      </c>
    </row>
    <row r="769" spans="1:2" ht="16">
      <c r="A769" s="2">
        <v>768</v>
      </c>
      <c r="B769" s="2" t="s">
        <v>7</v>
      </c>
    </row>
    <row r="770" spans="1:2" ht="16">
      <c r="A770" s="2">
        <v>769</v>
      </c>
      <c r="B770" s="2" t="s">
        <v>18</v>
      </c>
    </row>
    <row r="771" spans="1:2" ht="16">
      <c r="A771" s="2">
        <v>770</v>
      </c>
      <c r="B771" s="2" t="s">
        <v>7</v>
      </c>
    </row>
    <row r="772" spans="1:2" ht="16">
      <c r="A772" s="2">
        <v>771</v>
      </c>
      <c r="B772" s="2" t="s">
        <v>18</v>
      </c>
    </row>
    <row r="773" spans="1:2" ht="16">
      <c r="A773" s="2">
        <v>772</v>
      </c>
      <c r="B773" s="2" t="s">
        <v>7</v>
      </c>
    </row>
    <row r="774" spans="1:2" ht="16">
      <c r="A774" s="2">
        <v>773</v>
      </c>
      <c r="B774" s="2" t="s">
        <v>7</v>
      </c>
    </row>
    <row r="775" spans="1:2" ht="16">
      <c r="A775" s="2">
        <v>774</v>
      </c>
      <c r="B775" s="2" t="s">
        <v>18</v>
      </c>
    </row>
    <row r="776" spans="1:2" ht="16">
      <c r="A776" s="2">
        <v>775</v>
      </c>
      <c r="B776" s="2" t="s">
        <v>7</v>
      </c>
    </row>
    <row r="777" spans="1:2" ht="16">
      <c r="A777" s="2">
        <v>776</v>
      </c>
      <c r="B777" s="2" t="s">
        <v>18</v>
      </c>
    </row>
    <row r="778" spans="1:2" ht="16">
      <c r="A778" s="2">
        <v>777</v>
      </c>
      <c r="B778" s="2" t="s">
        <v>18</v>
      </c>
    </row>
    <row r="779" spans="1:2" ht="16">
      <c r="A779" s="2">
        <v>778</v>
      </c>
      <c r="B779" s="2" t="s">
        <v>18</v>
      </c>
    </row>
    <row r="780" spans="1:2" ht="16">
      <c r="A780" s="2">
        <v>779</v>
      </c>
      <c r="B780" s="2" t="s">
        <v>7</v>
      </c>
    </row>
    <row r="781" spans="1:2" ht="16">
      <c r="A781" s="2">
        <v>780</v>
      </c>
      <c r="B781" s="2" t="s">
        <v>7</v>
      </c>
    </row>
    <row r="782" spans="1:2" ht="16">
      <c r="A782" s="2">
        <v>781</v>
      </c>
      <c r="B782" s="2" t="s">
        <v>18</v>
      </c>
    </row>
    <row r="783" spans="1:2" ht="16">
      <c r="A783" s="2">
        <v>782</v>
      </c>
      <c r="B783" s="2" t="s">
        <v>18</v>
      </c>
    </row>
    <row r="784" spans="1:2" ht="16">
      <c r="A784" s="2">
        <v>783</v>
      </c>
      <c r="B784" s="2" t="s">
        <v>18</v>
      </c>
    </row>
    <row r="785" spans="1:2" ht="16">
      <c r="A785" s="2">
        <v>784</v>
      </c>
      <c r="B785" s="2" t="s">
        <v>7</v>
      </c>
    </row>
    <row r="786" spans="1:2" ht="16">
      <c r="A786" s="2">
        <v>785</v>
      </c>
      <c r="B786" s="2" t="s">
        <v>18</v>
      </c>
    </row>
    <row r="787" spans="1:2" ht="16">
      <c r="A787" s="2">
        <v>786</v>
      </c>
      <c r="B787" s="2" t="s">
        <v>7</v>
      </c>
    </row>
    <row r="788" spans="1:2" ht="16">
      <c r="A788" s="2">
        <v>787</v>
      </c>
      <c r="B788" s="2" t="s">
        <v>18</v>
      </c>
    </row>
    <row r="789" spans="1:2" ht="16">
      <c r="A789" s="2">
        <v>788</v>
      </c>
      <c r="B789" s="2" t="s">
        <v>7</v>
      </c>
    </row>
    <row r="790" spans="1:2" ht="16">
      <c r="A790" s="2">
        <v>789</v>
      </c>
      <c r="B790" s="2" t="s">
        <v>18</v>
      </c>
    </row>
    <row r="791" spans="1:2" ht="16">
      <c r="A791" s="2">
        <v>790</v>
      </c>
      <c r="B791" s="2" t="s">
        <v>7</v>
      </c>
    </row>
    <row r="792" spans="1:2" ht="16">
      <c r="A792" s="2">
        <v>791</v>
      </c>
      <c r="B792" s="2" t="s">
        <v>18</v>
      </c>
    </row>
    <row r="793" spans="1:2" ht="16">
      <c r="A793" s="2">
        <v>792</v>
      </c>
      <c r="B793" s="2" t="s">
        <v>7</v>
      </c>
    </row>
    <row r="794" spans="1:2" ht="16">
      <c r="A794" s="2">
        <v>793</v>
      </c>
      <c r="B794" s="2" t="s">
        <v>18</v>
      </c>
    </row>
    <row r="795" spans="1:2" ht="16">
      <c r="A795" s="2">
        <v>794</v>
      </c>
      <c r="B795" s="2" t="s">
        <v>18</v>
      </c>
    </row>
    <row r="796" spans="1:2" ht="16">
      <c r="A796" s="2">
        <v>795</v>
      </c>
      <c r="B796" s="2" t="s">
        <v>18</v>
      </c>
    </row>
    <row r="797" spans="1:2" ht="16">
      <c r="A797" s="2">
        <v>796</v>
      </c>
      <c r="B797" s="2" t="s">
        <v>7</v>
      </c>
    </row>
    <row r="798" spans="1:2" ht="16">
      <c r="A798" s="2">
        <v>797</v>
      </c>
      <c r="B798" s="2" t="s">
        <v>7</v>
      </c>
    </row>
    <row r="799" spans="1:2" ht="16">
      <c r="A799" s="2">
        <v>798</v>
      </c>
      <c r="B799" s="2" t="s">
        <v>18</v>
      </c>
    </row>
    <row r="800" spans="1:2" ht="16">
      <c r="A800" s="2">
        <v>799</v>
      </c>
      <c r="B800" s="2" t="s">
        <v>18</v>
      </c>
    </row>
    <row r="801" spans="1:2" ht="16">
      <c r="A801" s="2">
        <v>800</v>
      </c>
      <c r="B801" s="2" t="s">
        <v>18</v>
      </c>
    </row>
    <row r="802" spans="1:2" ht="16">
      <c r="A802" s="2">
        <v>801</v>
      </c>
      <c r="B802" s="2" t="s">
        <v>18</v>
      </c>
    </row>
    <row r="803" spans="1:2" ht="16">
      <c r="A803" s="2">
        <v>802</v>
      </c>
      <c r="B803" s="2" t="s">
        <v>18</v>
      </c>
    </row>
    <row r="804" spans="1:2" ht="16">
      <c r="A804" s="2">
        <v>803</v>
      </c>
      <c r="B804" s="2" t="s">
        <v>18</v>
      </c>
    </row>
    <row r="805" spans="1:2" ht="16">
      <c r="A805" s="2">
        <v>804</v>
      </c>
      <c r="B805" s="2" t="s">
        <v>7</v>
      </c>
    </row>
    <row r="806" spans="1:2" ht="16">
      <c r="A806" s="2">
        <v>805</v>
      </c>
      <c r="B806" s="2" t="s">
        <v>7</v>
      </c>
    </row>
    <row r="807" spans="1:2" ht="16">
      <c r="A807" s="2">
        <v>806</v>
      </c>
      <c r="B807" s="2" t="s">
        <v>7</v>
      </c>
    </row>
    <row r="808" spans="1:2" ht="16">
      <c r="A808" s="2">
        <v>807</v>
      </c>
      <c r="B808" s="2" t="s">
        <v>18</v>
      </c>
    </row>
    <row r="809" spans="1:2" ht="16">
      <c r="A809" s="2">
        <v>808</v>
      </c>
      <c r="B809" s="2" t="s">
        <v>18</v>
      </c>
    </row>
    <row r="810" spans="1:2" ht="16">
      <c r="A810" s="2">
        <v>809</v>
      </c>
      <c r="B810" s="2" t="s">
        <v>7</v>
      </c>
    </row>
    <row r="811" spans="1:2" ht="16">
      <c r="A811" s="2">
        <v>810</v>
      </c>
      <c r="B811" s="2" t="s">
        <v>18</v>
      </c>
    </row>
    <row r="812" spans="1:2" ht="16">
      <c r="A812" s="2">
        <v>811</v>
      </c>
      <c r="B812" s="2" t="s">
        <v>18</v>
      </c>
    </row>
    <row r="813" spans="1:2" ht="16">
      <c r="A813" s="2">
        <v>812</v>
      </c>
      <c r="B813" s="2" t="s">
        <v>7</v>
      </c>
    </row>
    <row r="814" spans="1:2" ht="16">
      <c r="A814" s="2">
        <v>813</v>
      </c>
      <c r="B814" s="2" t="s">
        <v>7</v>
      </c>
    </row>
    <row r="815" spans="1:2" ht="16">
      <c r="A815" s="2">
        <v>814</v>
      </c>
      <c r="B815" s="2" t="s">
        <v>18</v>
      </c>
    </row>
    <row r="816" spans="1:2" ht="16">
      <c r="A816" s="2">
        <v>815</v>
      </c>
      <c r="B816" s="2" t="s">
        <v>18</v>
      </c>
    </row>
    <row r="817" spans="1:2" ht="16">
      <c r="A817" s="2">
        <v>816</v>
      </c>
      <c r="B817" s="2" t="s">
        <v>18</v>
      </c>
    </row>
    <row r="818" spans="1:2" ht="16">
      <c r="A818" s="2">
        <v>817</v>
      </c>
      <c r="B818" s="2" t="s">
        <v>7</v>
      </c>
    </row>
    <row r="819" spans="1:2" ht="16">
      <c r="A819" s="2">
        <v>818</v>
      </c>
      <c r="B819" s="2" t="s">
        <v>18</v>
      </c>
    </row>
    <row r="820" spans="1:2" ht="16">
      <c r="A820" s="2">
        <v>819</v>
      </c>
      <c r="B820" s="2" t="s">
        <v>7</v>
      </c>
    </row>
    <row r="821" spans="1:2" ht="16">
      <c r="A821" s="2">
        <v>820</v>
      </c>
      <c r="B821" s="2" t="s">
        <v>7</v>
      </c>
    </row>
    <row r="822" spans="1:2" ht="16">
      <c r="A822" s="2">
        <v>821</v>
      </c>
      <c r="B822" s="2" t="s">
        <v>18</v>
      </c>
    </row>
    <row r="823" spans="1:2" ht="16">
      <c r="A823" s="2">
        <v>822</v>
      </c>
      <c r="B823" s="2" t="s">
        <v>7</v>
      </c>
    </row>
    <row r="824" spans="1:2" ht="16">
      <c r="A824" s="2">
        <v>823</v>
      </c>
      <c r="B824" s="2" t="s">
        <v>18</v>
      </c>
    </row>
    <row r="825" spans="1:2" ht="16">
      <c r="A825" s="2">
        <v>824</v>
      </c>
      <c r="B825" s="2" t="s">
        <v>18</v>
      </c>
    </row>
    <row r="826" spans="1:2" ht="16">
      <c r="A826" s="2">
        <v>825</v>
      </c>
      <c r="B826" s="2" t="s">
        <v>7</v>
      </c>
    </row>
    <row r="827" spans="1:2" ht="16">
      <c r="A827" s="2">
        <v>826</v>
      </c>
      <c r="B827" s="2" t="s">
        <v>7</v>
      </c>
    </row>
    <row r="828" spans="1:2" ht="16">
      <c r="A828" s="2">
        <v>827</v>
      </c>
      <c r="B828" s="2" t="s">
        <v>18</v>
      </c>
    </row>
    <row r="829" spans="1:2" ht="16">
      <c r="A829" s="2">
        <v>828</v>
      </c>
      <c r="B829" s="2" t="s">
        <v>18</v>
      </c>
    </row>
    <row r="830" spans="1:2" ht="16">
      <c r="A830" s="2">
        <v>829</v>
      </c>
      <c r="B830" s="2" t="s">
        <v>7</v>
      </c>
    </row>
    <row r="831" spans="1:2" ht="16">
      <c r="A831" s="2">
        <v>830</v>
      </c>
      <c r="B831" s="2" t="s">
        <v>7</v>
      </c>
    </row>
    <row r="832" spans="1:2" ht="16">
      <c r="A832" s="2">
        <v>831</v>
      </c>
      <c r="B832" s="2" t="s">
        <v>18</v>
      </c>
    </row>
    <row r="833" spans="1:2" ht="16">
      <c r="A833" s="2">
        <v>832</v>
      </c>
      <c r="B833" s="2" t="s">
        <v>7</v>
      </c>
    </row>
    <row r="834" spans="1:2" ht="16">
      <c r="A834" s="2">
        <v>833</v>
      </c>
      <c r="B834" s="2" t="s">
        <v>18</v>
      </c>
    </row>
    <row r="835" spans="1:2" ht="16">
      <c r="A835" s="2">
        <v>834</v>
      </c>
      <c r="B835" s="2" t="s">
        <v>18</v>
      </c>
    </row>
    <row r="836" spans="1:2" ht="16">
      <c r="A836" s="2">
        <v>835</v>
      </c>
      <c r="B836" s="2" t="s">
        <v>7</v>
      </c>
    </row>
    <row r="837" spans="1:2" ht="16">
      <c r="A837" s="2">
        <v>836</v>
      </c>
      <c r="B837" s="2" t="s">
        <v>18</v>
      </c>
    </row>
    <row r="838" spans="1:2" ht="16">
      <c r="A838" s="2">
        <v>837</v>
      </c>
      <c r="B838" s="2" t="s">
        <v>7</v>
      </c>
    </row>
    <row r="839" spans="1:2" ht="16">
      <c r="A839" s="2">
        <v>838</v>
      </c>
      <c r="B839" s="2" t="s">
        <v>7</v>
      </c>
    </row>
    <row r="840" spans="1:2" ht="16">
      <c r="A840" s="2">
        <v>839</v>
      </c>
      <c r="B840" s="2" t="s">
        <v>18</v>
      </c>
    </row>
    <row r="841" spans="1:2" ht="16">
      <c r="A841" s="2">
        <v>840</v>
      </c>
      <c r="B841" s="2" t="s">
        <v>18</v>
      </c>
    </row>
    <row r="842" spans="1:2" ht="16">
      <c r="A842" s="2">
        <v>841</v>
      </c>
      <c r="B842" s="2" t="s">
        <v>7</v>
      </c>
    </row>
    <row r="843" spans="1:2" ht="16">
      <c r="A843" s="2">
        <v>842</v>
      </c>
      <c r="B843" s="2" t="s">
        <v>18</v>
      </c>
    </row>
    <row r="844" spans="1:2" ht="16">
      <c r="A844" s="2">
        <v>843</v>
      </c>
      <c r="B844" s="2" t="s">
        <v>7</v>
      </c>
    </row>
    <row r="845" spans="1:2" ht="16">
      <c r="A845" s="2">
        <v>844</v>
      </c>
      <c r="B845" s="2" t="s">
        <v>18</v>
      </c>
    </row>
    <row r="846" spans="1:2" ht="16">
      <c r="A846" s="2">
        <v>845</v>
      </c>
      <c r="B846" s="2" t="s">
        <v>7</v>
      </c>
    </row>
    <row r="847" spans="1:2" ht="16">
      <c r="A847" s="2">
        <v>846</v>
      </c>
      <c r="B847" s="2" t="s">
        <v>18</v>
      </c>
    </row>
    <row r="848" spans="1:2" ht="16">
      <c r="A848" s="2">
        <v>847</v>
      </c>
      <c r="B848" s="2" t="s">
        <v>18</v>
      </c>
    </row>
    <row r="849" spans="1:2" ht="16">
      <c r="A849" s="2">
        <v>848</v>
      </c>
      <c r="B849" s="2" t="s">
        <v>7</v>
      </c>
    </row>
    <row r="850" spans="1:2" ht="16">
      <c r="A850" s="2">
        <v>849</v>
      </c>
      <c r="B850" s="2" t="s">
        <v>7</v>
      </c>
    </row>
    <row r="851" spans="1:2" ht="16">
      <c r="A851" s="2">
        <v>850</v>
      </c>
      <c r="B851" s="2" t="s">
        <v>18</v>
      </c>
    </row>
    <row r="852" spans="1:2" ht="16">
      <c r="A852" s="2">
        <v>851</v>
      </c>
      <c r="B852" s="2" t="s">
        <v>7</v>
      </c>
    </row>
    <row r="853" spans="1:2" ht="16">
      <c r="A853" s="2">
        <v>852</v>
      </c>
      <c r="B853" s="2" t="s">
        <v>7</v>
      </c>
    </row>
    <row r="854" spans="1:2" ht="16">
      <c r="A854" s="2">
        <v>853</v>
      </c>
      <c r="B854" s="2" t="s">
        <v>18</v>
      </c>
    </row>
    <row r="855" spans="1:2" ht="16">
      <c r="A855" s="2">
        <v>854</v>
      </c>
      <c r="B855" s="2" t="s">
        <v>7</v>
      </c>
    </row>
    <row r="856" spans="1:2" ht="16">
      <c r="A856" s="2">
        <v>855</v>
      </c>
      <c r="B856" s="2" t="s">
        <v>18</v>
      </c>
    </row>
    <row r="857" spans="1:2" ht="16">
      <c r="A857" s="2">
        <v>856</v>
      </c>
      <c r="B857" s="2" t="s">
        <v>7</v>
      </c>
    </row>
    <row r="858" spans="1:2" ht="16">
      <c r="A858" s="2">
        <v>857</v>
      </c>
      <c r="B858" s="2" t="s">
        <v>18</v>
      </c>
    </row>
    <row r="859" spans="1:2" ht="16">
      <c r="A859" s="2">
        <v>858</v>
      </c>
      <c r="B859" s="2" t="s">
        <v>18</v>
      </c>
    </row>
    <row r="860" spans="1:2" ht="16">
      <c r="A860" s="2">
        <v>859</v>
      </c>
      <c r="B860" s="2" t="s">
        <v>7</v>
      </c>
    </row>
    <row r="861" spans="1:2" ht="16">
      <c r="A861" s="2">
        <v>860</v>
      </c>
      <c r="B861" s="2" t="s">
        <v>7</v>
      </c>
    </row>
    <row r="862" spans="1:2" ht="16">
      <c r="A862" s="2">
        <v>861</v>
      </c>
      <c r="B862" s="2" t="s">
        <v>7</v>
      </c>
    </row>
    <row r="863" spans="1:2" ht="16">
      <c r="A863" s="2">
        <v>862</v>
      </c>
      <c r="B863" s="2" t="s">
        <v>18</v>
      </c>
    </row>
    <row r="864" spans="1:2" ht="16">
      <c r="A864" s="2">
        <v>863</v>
      </c>
      <c r="B864" s="2" t="s">
        <v>7</v>
      </c>
    </row>
    <row r="865" spans="1:2" ht="16">
      <c r="A865" s="2">
        <v>864</v>
      </c>
      <c r="B865" s="2" t="s">
        <v>18</v>
      </c>
    </row>
    <row r="866" spans="1:2" ht="16">
      <c r="A866" s="2">
        <v>865</v>
      </c>
      <c r="B866" s="2" t="s">
        <v>7</v>
      </c>
    </row>
    <row r="867" spans="1:2" ht="16">
      <c r="A867" s="2">
        <v>866</v>
      </c>
      <c r="B867" s="2" t="s">
        <v>18</v>
      </c>
    </row>
    <row r="868" spans="1:2" ht="16">
      <c r="A868" s="2">
        <v>867</v>
      </c>
      <c r="B868" s="2" t="s">
        <v>18</v>
      </c>
    </row>
    <row r="869" spans="1:2" ht="16">
      <c r="A869" s="2">
        <v>868</v>
      </c>
      <c r="B869" s="2" t="s">
        <v>7</v>
      </c>
    </row>
    <row r="870" spans="1:2" ht="16">
      <c r="A870" s="2">
        <v>869</v>
      </c>
      <c r="B870" s="2" t="s">
        <v>18</v>
      </c>
    </row>
    <row r="871" spans="1:2" ht="16">
      <c r="A871" s="2">
        <v>870</v>
      </c>
      <c r="B871" s="2" t="s">
        <v>18</v>
      </c>
    </row>
    <row r="872" spans="1:2" ht="16">
      <c r="A872" s="2">
        <v>871</v>
      </c>
      <c r="B872" s="2" t="s">
        <v>7</v>
      </c>
    </row>
    <row r="873" spans="1:2" ht="16">
      <c r="A873" s="2">
        <v>872</v>
      </c>
      <c r="B873" s="2" t="s">
        <v>7</v>
      </c>
    </row>
    <row r="874" spans="1:2" ht="16">
      <c r="A874" s="2">
        <v>873</v>
      </c>
      <c r="B874" s="2" t="s">
        <v>18</v>
      </c>
    </row>
    <row r="875" spans="1:2" ht="16">
      <c r="A875" s="2">
        <v>874</v>
      </c>
      <c r="B875" s="2" t="s">
        <v>7</v>
      </c>
    </row>
    <row r="876" spans="1:2" ht="16">
      <c r="A876" s="2">
        <v>875</v>
      </c>
      <c r="B876" s="2" t="s">
        <v>7</v>
      </c>
    </row>
    <row r="877" spans="1:2" ht="16">
      <c r="A877" s="2">
        <v>876</v>
      </c>
      <c r="B877" s="2" t="s">
        <v>18</v>
      </c>
    </row>
    <row r="878" spans="1:2" ht="16">
      <c r="A878" s="2">
        <v>877</v>
      </c>
      <c r="B878" s="2" t="s">
        <v>7</v>
      </c>
    </row>
    <row r="879" spans="1:2" ht="16">
      <c r="A879" s="2">
        <v>878</v>
      </c>
      <c r="B879" s="2" t="s">
        <v>18</v>
      </c>
    </row>
    <row r="880" spans="1:2" ht="16">
      <c r="A880" s="2">
        <v>879</v>
      </c>
      <c r="B880" s="2" t="s">
        <v>18</v>
      </c>
    </row>
    <row r="881" spans="1:2" ht="16">
      <c r="A881" s="2">
        <v>880</v>
      </c>
      <c r="B881" s="2" t="s">
        <v>18</v>
      </c>
    </row>
    <row r="882" spans="1:2" ht="16">
      <c r="A882" s="2">
        <v>881</v>
      </c>
      <c r="B882" s="2" t="s">
        <v>7</v>
      </c>
    </row>
    <row r="883" spans="1:2" ht="16">
      <c r="A883" s="2">
        <v>882</v>
      </c>
      <c r="B883" s="2" t="s">
        <v>18</v>
      </c>
    </row>
    <row r="884" spans="1:2" ht="16">
      <c r="A884" s="2">
        <v>883</v>
      </c>
      <c r="B884" s="2" t="s">
        <v>18</v>
      </c>
    </row>
    <row r="885" spans="1:2" ht="16">
      <c r="A885" s="2">
        <v>884</v>
      </c>
      <c r="B885" s="2" t="s">
        <v>18</v>
      </c>
    </row>
    <row r="886" spans="1:2" ht="16">
      <c r="A886" s="2">
        <v>885</v>
      </c>
      <c r="B886" s="2" t="s">
        <v>7</v>
      </c>
    </row>
    <row r="887" spans="1:2" ht="16">
      <c r="A887" s="2">
        <v>886</v>
      </c>
      <c r="B887" s="2" t="s">
        <v>18</v>
      </c>
    </row>
    <row r="888" spans="1:2" ht="16">
      <c r="A888" s="2">
        <v>887</v>
      </c>
      <c r="B888" s="2" t="s">
        <v>18</v>
      </c>
    </row>
    <row r="889" spans="1:2" ht="16">
      <c r="A889" s="2">
        <v>888</v>
      </c>
      <c r="B889" s="2" t="s">
        <v>18</v>
      </c>
    </row>
    <row r="890" spans="1:2" ht="16">
      <c r="A890" s="2">
        <v>889</v>
      </c>
      <c r="B890" s="2" t="s">
        <v>7</v>
      </c>
    </row>
    <row r="891" spans="1:2" ht="16">
      <c r="A891" s="2">
        <v>890</v>
      </c>
      <c r="B891" s="2" t="s">
        <v>7</v>
      </c>
    </row>
    <row r="892" spans="1:2" ht="16">
      <c r="A892" s="2">
        <v>891</v>
      </c>
      <c r="B892" s="2" t="s">
        <v>18</v>
      </c>
    </row>
    <row r="893" spans="1:2" ht="16">
      <c r="A893" s="2">
        <v>892</v>
      </c>
      <c r="B893" s="2" t="s">
        <v>18</v>
      </c>
    </row>
    <row r="894" spans="1:2" ht="16">
      <c r="A894" s="2">
        <v>893</v>
      </c>
      <c r="B894" s="2" t="s">
        <v>18</v>
      </c>
    </row>
    <row r="895" spans="1:2" ht="16">
      <c r="A895" s="2">
        <v>894</v>
      </c>
      <c r="B895" s="2" t="s">
        <v>7</v>
      </c>
    </row>
    <row r="896" spans="1:2" ht="16">
      <c r="A896" s="2">
        <v>895</v>
      </c>
      <c r="B896" s="2" t="s">
        <v>7</v>
      </c>
    </row>
    <row r="897" spans="1:2" ht="16">
      <c r="A897" s="2">
        <v>896</v>
      </c>
      <c r="B897" s="2" t="s">
        <v>18</v>
      </c>
    </row>
    <row r="898" spans="1:2" ht="16">
      <c r="A898" s="2">
        <v>897</v>
      </c>
      <c r="B898" s="2" t="s">
        <v>18</v>
      </c>
    </row>
    <row r="899" spans="1:2" ht="16">
      <c r="A899" s="2">
        <v>898</v>
      </c>
      <c r="B899" s="2" t="s">
        <v>7</v>
      </c>
    </row>
    <row r="900" spans="1:2" ht="16">
      <c r="A900" s="2">
        <v>899</v>
      </c>
      <c r="B900" s="2" t="s">
        <v>18</v>
      </c>
    </row>
    <row r="901" spans="1:2" ht="16">
      <c r="A901" s="2">
        <v>900</v>
      </c>
      <c r="B901" s="2" t="s">
        <v>18</v>
      </c>
    </row>
    <row r="902" spans="1:2" ht="16">
      <c r="A902" s="2">
        <v>901</v>
      </c>
      <c r="B902" s="2" t="s">
        <v>18</v>
      </c>
    </row>
    <row r="903" spans="1:2" ht="16">
      <c r="A903" s="2">
        <v>902</v>
      </c>
      <c r="B903" s="2" t="s">
        <v>18</v>
      </c>
    </row>
    <row r="904" spans="1:2" ht="16">
      <c r="A904" s="2">
        <v>903</v>
      </c>
      <c r="B904" s="2" t="s">
        <v>7</v>
      </c>
    </row>
    <row r="905" spans="1:2" ht="16">
      <c r="A905" s="2">
        <v>904</v>
      </c>
      <c r="B905" s="2" t="s">
        <v>7</v>
      </c>
    </row>
    <row r="906" spans="1:2" ht="16">
      <c r="A906" s="2">
        <v>905</v>
      </c>
      <c r="B906" s="2" t="s">
        <v>7</v>
      </c>
    </row>
    <row r="907" spans="1:2" ht="16">
      <c r="A907" s="2">
        <v>906</v>
      </c>
      <c r="B907" s="2" t="s">
        <v>7</v>
      </c>
    </row>
    <row r="908" spans="1:2" ht="16">
      <c r="A908" s="2">
        <v>907</v>
      </c>
      <c r="B908" s="2" t="s">
        <v>18</v>
      </c>
    </row>
    <row r="909" spans="1:2" ht="16">
      <c r="A909" s="2">
        <v>908</v>
      </c>
      <c r="B909" s="2" t="s">
        <v>18</v>
      </c>
    </row>
    <row r="910" spans="1:2" ht="16">
      <c r="A910" s="2">
        <v>909</v>
      </c>
      <c r="B910" s="2" t="s">
        <v>7</v>
      </c>
    </row>
    <row r="911" spans="1:2" ht="16">
      <c r="A911" s="2">
        <v>910</v>
      </c>
      <c r="B911" s="2" t="s">
        <v>18</v>
      </c>
    </row>
    <row r="912" spans="1:2" ht="16">
      <c r="A912" s="2">
        <v>911</v>
      </c>
      <c r="B912" s="2" t="s">
        <v>7</v>
      </c>
    </row>
    <row r="913" spans="1:2" ht="16">
      <c r="A913" s="2">
        <v>912</v>
      </c>
      <c r="B913" s="2" t="s">
        <v>7</v>
      </c>
    </row>
    <row r="914" spans="1:2" ht="16">
      <c r="A914" s="2">
        <v>913</v>
      </c>
      <c r="B914" s="2" t="s">
        <v>7</v>
      </c>
    </row>
    <row r="915" spans="1:2" ht="16">
      <c r="A915" s="2">
        <v>914</v>
      </c>
      <c r="B915" s="2" t="s">
        <v>7</v>
      </c>
    </row>
    <row r="916" spans="1:2" ht="16">
      <c r="A916" s="2">
        <v>915</v>
      </c>
      <c r="B916" s="2" t="s">
        <v>7</v>
      </c>
    </row>
    <row r="917" spans="1:2" ht="16">
      <c r="A917" s="2">
        <v>916</v>
      </c>
      <c r="B917" s="2" t="s">
        <v>7</v>
      </c>
    </row>
    <row r="918" spans="1:2" ht="16">
      <c r="A918" s="2">
        <v>917</v>
      </c>
      <c r="B918" s="2" t="s">
        <v>7</v>
      </c>
    </row>
    <row r="919" spans="1:2" ht="16">
      <c r="A919" s="2">
        <v>918</v>
      </c>
      <c r="B919" s="2" t="s">
        <v>7</v>
      </c>
    </row>
    <row r="920" spans="1:2" ht="16">
      <c r="A920" s="2">
        <v>919</v>
      </c>
      <c r="B920" s="2" t="s">
        <v>18</v>
      </c>
    </row>
    <row r="921" spans="1:2" ht="16">
      <c r="A921" s="2">
        <v>920</v>
      </c>
      <c r="B921" s="2" t="s">
        <v>18</v>
      </c>
    </row>
    <row r="922" spans="1:2" ht="16">
      <c r="A922" s="2">
        <v>921</v>
      </c>
      <c r="B922" s="2" t="s">
        <v>18</v>
      </c>
    </row>
    <row r="923" spans="1:2" ht="16">
      <c r="A923" s="2">
        <v>922</v>
      </c>
      <c r="B923" s="2" t="s">
        <v>7</v>
      </c>
    </row>
    <row r="924" spans="1:2" ht="16">
      <c r="A924" s="2">
        <v>923</v>
      </c>
      <c r="B924" s="2" t="s">
        <v>18</v>
      </c>
    </row>
    <row r="925" spans="1:2" ht="16">
      <c r="A925" s="2">
        <v>924</v>
      </c>
      <c r="B925" s="2" t="s">
        <v>7</v>
      </c>
    </row>
    <row r="926" spans="1:2" ht="16">
      <c r="A926" s="2">
        <v>925</v>
      </c>
      <c r="B926" s="2" t="s">
        <v>7</v>
      </c>
    </row>
    <row r="927" spans="1:2" ht="16">
      <c r="A927" s="2">
        <v>926</v>
      </c>
      <c r="B927" s="2" t="s">
        <v>18</v>
      </c>
    </row>
    <row r="928" spans="1:2" ht="16">
      <c r="A928" s="2">
        <v>927</v>
      </c>
      <c r="B928" s="2" t="s">
        <v>18</v>
      </c>
    </row>
    <row r="929" spans="1:2" ht="16">
      <c r="A929" s="2">
        <v>928</v>
      </c>
      <c r="B929" s="2" t="s">
        <v>7</v>
      </c>
    </row>
    <row r="930" spans="1:2" ht="16">
      <c r="A930" s="2">
        <v>929</v>
      </c>
      <c r="B930" s="2" t="s">
        <v>18</v>
      </c>
    </row>
    <row r="931" spans="1:2" ht="16">
      <c r="A931" s="2">
        <v>930</v>
      </c>
      <c r="B931" s="2" t="s">
        <v>7</v>
      </c>
    </row>
    <row r="932" spans="1:2" ht="16">
      <c r="A932" s="2">
        <v>931</v>
      </c>
      <c r="B932" s="2" t="s">
        <v>7</v>
      </c>
    </row>
    <row r="933" spans="1:2" ht="16">
      <c r="A933" s="2">
        <v>932</v>
      </c>
      <c r="B933" s="2" t="s">
        <v>7</v>
      </c>
    </row>
    <row r="934" spans="1:2" ht="16">
      <c r="A934" s="2">
        <v>933</v>
      </c>
      <c r="B934" s="2" t="s">
        <v>18</v>
      </c>
    </row>
    <row r="935" spans="1:2" ht="16">
      <c r="A935" s="2">
        <v>934</v>
      </c>
      <c r="B935" s="2" t="s">
        <v>7</v>
      </c>
    </row>
    <row r="936" spans="1:2" ht="16">
      <c r="A936" s="2">
        <v>935</v>
      </c>
      <c r="B936" s="2" t="s">
        <v>18</v>
      </c>
    </row>
    <row r="937" spans="1:2" ht="16">
      <c r="A937" s="2">
        <v>936</v>
      </c>
      <c r="B937" s="2" t="s">
        <v>7</v>
      </c>
    </row>
    <row r="938" spans="1:2" ht="16">
      <c r="A938" s="2">
        <v>937</v>
      </c>
      <c r="B938" s="2" t="s">
        <v>18</v>
      </c>
    </row>
    <row r="939" spans="1:2" ht="16">
      <c r="A939" s="2">
        <v>938</v>
      </c>
      <c r="B939" s="2" t="s">
        <v>7</v>
      </c>
    </row>
    <row r="940" spans="1:2" ht="16">
      <c r="A940" s="2">
        <v>939</v>
      </c>
      <c r="B940" s="2" t="s">
        <v>18</v>
      </c>
    </row>
    <row r="941" spans="1:2" ht="16">
      <c r="A941" s="2">
        <v>940</v>
      </c>
      <c r="B941" s="2" t="s">
        <v>18</v>
      </c>
    </row>
    <row r="942" spans="1:2" ht="16">
      <c r="A942" s="2">
        <v>941</v>
      </c>
      <c r="B942" s="2" t="s">
        <v>7</v>
      </c>
    </row>
    <row r="943" spans="1:2" ht="16">
      <c r="A943" s="2">
        <v>942</v>
      </c>
      <c r="B943" s="2" t="s">
        <v>18</v>
      </c>
    </row>
    <row r="944" spans="1:2" ht="16">
      <c r="A944" s="2">
        <v>943</v>
      </c>
      <c r="B944" s="2" t="s">
        <v>18</v>
      </c>
    </row>
    <row r="945" spans="1:2" ht="16">
      <c r="A945" s="2">
        <v>944</v>
      </c>
      <c r="B945" s="2" t="s">
        <v>18</v>
      </c>
    </row>
    <row r="946" spans="1:2" ht="16">
      <c r="A946" s="2">
        <v>945</v>
      </c>
      <c r="B946" s="2" t="s">
        <v>7</v>
      </c>
    </row>
    <row r="947" spans="1:2" ht="16">
      <c r="A947" s="2">
        <v>946</v>
      </c>
      <c r="B947" s="2" t="s">
        <v>18</v>
      </c>
    </row>
    <row r="948" spans="1:2" ht="16">
      <c r="A948" s="2">
        <v>947</v>
      </c>
      <c r="B948" s="2" t="s">
        <v>7</v>
      </c>
    </row>
    <row r="949" spans="1:2" ht="16">
      <c r="A949" s="2">
        <v>948</v>
      </c>
      <c r="B949" s="2" t="s">
        <v>7</v>
      </c>
    </row>
    <row r="950" spans="1:2" ht="16">
      <c r="A950" s="2">
        <v>949</v>
      </c>
      <c r="B950" s="2" t="s">
        <v>18</v>
      </c>
    </row>
    <row r="951" spans="1:2" ht="16">
      <c r="A951" s="2">
        <v>950</v>
      </c>
      <c r="B951" s="2" t="s">
        <v>7</v>
      </c>
    </row>
    <row r="952" spans="1:2" ht="16">
      <c r="A952" s="2">
        <v>951</v>
      </c>
      <c r="B952" s="2" t="s">
        <v>18</v>
      </c>
    </row>
    <row r="953" spans="1:2" ht="16">
      <c r="A953" s="2">
        <v>952</v>
      </c>
      <c r="B953" s="2" t="s">
        <v>18</v>
      </c>
    </row>
    <row r="954" spans="1:2" ht="16">
      <c r="A954" s="2">
        <v>953</v>
      </c>
      <c r="B954" s="2" t="s">
        <v>7</v>
      </c>
    </row>
    <row r="955" spans="1:2" ht="16">
      <c r="A955" s="2">
        <v>954</v>
      </c>
      <c r="B955" s="2" t="s">
        <v>7</v>
      </c>
    </row>
    <row r="956" spans="1:2" ht="16">
      <c r="A956" s="2">
        <v>955</v>
      </c>
      <c r="B956" s="2" t="s">
        <v>7</v>
      </c>
    </row>
    <row r="957" spans="1:2" ht="16">
      <c r="A957" s="2">
        <v>956</v>
      </c>
      <c r="B957" s="2" t="s">
        <v>7</v>
      </c>
    </row>
    <row r="958" spans="1:2" ht="16">
      <c r="A958" s="2">
        <v>957</v>
      </c>
      <c r="B958" s="2" t="s">
        <v>7</v>
      </c>
    </row>
    <row r="959" spans="1:2" ht="16">
      <c r="A959" s="2">
        <v>958</v>
      </c>
      <c r="B959" s="2" t="s">
        <v>7</v>
      </c>
    </row>
    <row r="960" spans="1:2" ht="16">
      <c r="A960" s="2">
        <v>959</v>
      </c>
      <c r="B960" s="2" t="s">
        <v>7</v>
      </c>
    </row>
    <row r="961" spans="1:2" ht="16">
      <c r="A961" s="2">
        <v>960</v>
      </c>
      <c r="B961" s="2" t="s">
        <v>7</v>
      </c>
    </row>
    <row r="962" spans="1:2" ht="16">
      <c r="A962" s="2">
        <v>961</v>
      </c>
      <c r="B962" s="2" t="s">
        <v>7</v>
      </c>
    </row>
    <row r="963" spans="1:2" ht="16">
      <c r="A963" s="2">
        <v>962</v>
      </c>
      <c r="B963" s="2" t="s">
        <v>18</v>
      </c>
    </row>
    <row r="964" spans="1:2" ht="16">
      <c r="A964" s="2">
        <v>963</v>
      </c>
      <c r="B964" s="2" t="s">
        <v>7</v>
      </c>
    </row>
    <row r="965" spans="1:2" ht="16">
      <c r="A965" s="2">
        <v>964</v>
      </c>
      <c r="B965" s="2" t="s">
        <v>18</v>
      </c>
    </row>
    <row r="966" spans="1:2" ht="16">
      <c r="A966" s="2">
        <v>965</v>
      </c>
      <c r="B966" s="2" t="s">
        <v>7</v>
      </c>
    </row>
    <row r="967" spans="1:2" ht="16">
      <c r="A967" s="2">
        <v>966</v>
      </c>
      <c r="B967" s="2" t="s">
        <v>7</v>
      </c>
    </row>
    <row r="968" spans="1:2" ht="16">
      <c r="A968" s="2">
        <v>967</v>
      </c>
      <c r="B968" s="2" t="s">
        <v>7</v>
      </c>
    </row>
    <row r="969" spans="1:2" ht="16">
      <c r="A969" s="2">
        <v>968</v>
      </c>
      <c r="B969" s="2" t="s">
        <v>18</v>
      </c>
    </row>
    <row r="970" spans="1:2" ht="16">
      <c r="A970" s="2">
        <v>969</v>
      </c>
      <c r="B970" s="2" t="s">
        <v>7</v>
      </c>
    </row>
    <row r="971" spans="1:2" ht="16">
      <c r="A971" s="2">
        <v>970</v>
      </c>
      <c r="B971" s="2" t="s">
        <v>7</v>
      </c>
    </row>
    <row r="972" spans="1:2" ht="16">
      <c r="A972" s="2">
        <v>971</v>
      </c>
      <c r="B972" s="2" t="s">
        <v>18</v>
      </c>
    </row>
    <row r="973" spans="1:2" ht="16">
      <c r="A973" s="2">
        <v>972</v>
      </c>
      <c r="B973" s="2" t="s">
        <v>18</v>
      </c>
    </row>
    <row r="974" spans="1:2" ht="16">
      <c r="A974" s="2">
        <v>973</v>
      </c>
      <c r="B974" s="2" t="s">
        <v>18</v>
      </c>
    </row>
    <row r="975" spans="1:2" ht="16">
      <c r="A975" s="2">
        <v>974</v>
      </c>
      <c r="B975" s="2" t="s">
        <v>18</v>
      </c>
    </row>
    <row r="976" spans="1:2" ht="16">
      <c r="A976" s="2">
        <v>975</v>
      </c>
      <c r="B976" s="2" t="s">
        <v>18</v>
      </c>
    </row>
    <row r="977" spans="1:2" ht="16">
      <c r="A977" s="2">
        <v>976</v>
      </c>
      <c r="B977" s="2" t="s">
        <v>18</v>
      </c>
    </row>
    <row r="978" spans="1:2" ht="16">
      <c r="A978" s="2">
        <v>977</v>
      </c>
      <c r="B978" s="2" t="s">
        <v>7</v>
      </c>
    </row>
    <row r="979" spans="1:2" ht="16">
      <c r="A979" s="2">
        <v>978</v>
      </c>
      <c r="B979" s="2" t="s">
        <v>7</v>
      </c>
    </row>
    <row r="980" spans="1:2" ht="16">
      <c r="A980" s="2">
        <v>979</v>
      </c>
      <c r="B980" s="2" t="s">
        <v>18</v>
      </c>
    </row>
    <row r="981" spans="1:2" ht="16">
      <c r="A981" s="2">
        <v>980</v>
      </c>
      <c r="B981" s="2" t="s">
        <v>7</v>
      </c>
    </row>
    <row r="982" spans="1:2" ht="16">
      <c r="A982" s="2">
        <v>981</v>
      </c>
      <c r="B982" s="2" t="s">
        <v>7</v>
      </c>
    </row>
    <row r="983" spans="1:2" ht="16">
      <c r="A983" s="2">
        <v>982</v>
      </c>
      <c r="B983" s="2" t="s">
        <v>18</v>
      </c>
    </row>
    <row r="984" spans="1:2" ht="16">
      <c r="A984" s="2">
        <v>983</v>
      </c>
      <c r="B984" s="2" t="s">
        <v>7</v>
      </c>
    </row>
    <row r="985" spans="1:2" ht="16">
      <c r="A985" s="2">
        <v>984</v>
      </c>
      <c r="B985" s="2" t="s">
        <v>7</v>
      </c>
    </row>
    <row r="986" spans="1:2" ht="16">
      <c r="A986" s="2">
        <v>985</v>
      </c>
      <c r="B986" s="2" t="s">
        <v>7</v>
      </c>
    </row>
    <row r="987" spans="1:2" ht="16">
      <c r="A987" s="2">
        <v>986</v>
      </c>
      <c r="B987" s="2" t="s">
        <v>18</v>
      </c>
    </row>
    <row r="988" spans="1:2" ht="16">
      <c r="A988" s="2">
        <v>987</v>
      </c>
      <c r="B988" s="2" t="s">
        <v>7</v>
      </c>
    </row>
    <row r="989" spans="1:2" ht="16">
      <c r="A989" s="2">
        <v>988</v>
      </c>
      <c r="B989" s="2" t="s">
        <v>18</v>
      </c>
    </row>
    <row r="990" spans="1:2" ht="16">
      <c r="A990" s="2">
        <v>989</v>
      </c>
      <c r="B990" s="2" t="s">
        <v>7</v>
      </c>
    </row>
    <row r="991" spans="1:2" ht="16">
      <c r="A991" s="2">
        <v>990</v>
      </c>
      <c r="B991" s="2" t="s">
        <v>18</v>
      </c>
    </row>
    <row r="992" spans="1:2" ht="16">
      <c r="A992" s="2">
        <v>991</v>
      </c>
      <c r="B992" s="2" t="s">
        <v>7</v>
      </c>
    </row>
    <row r="993" spans="1:2" ht="16">
      <c r="A993" s="2">
        <v>992</v>
      </c>
      <c r="B993" s="2" t="s">
        <v>7</v>
      </c>
    </row>
    <row r="994" spans="1:2" ht="16">
      <c r="A994" s="2">
        <v>993</v>
      </c>
      <c r="B994" s="2" t="s">
        <v>7</v>
      </c>
    </row>
    <row r="995" spans="1:2" ht="16">
      <c r="A995" s="2">
        <v>994</v>
      </c>
      <c r="B995" s="2" t="s">
        <v>7</v>
      </c>
    </row>
    <row r="996" spans="1:2" ht="16">
      <c r="A996" s="2">
        <v>995</v>
      </c>
      <c r="B996" s="2" t="s">
        <v>7</v>
      </c>
    </row>
    <row r="997" spans="1:2" ht="16">
      <c r="A997" s="2">
        <v>996</v>
      </c>
      <c r="B997" s="2" t="s">
        <v>18</v>
      </c>
    </row>
    <row r="998" spans="1:2" ht="16">
      <c r="A998" s="2">
        <v>997</v>
      </c>
      <c r="B998" s="2" t="s">
        <v>7</v>
      </c>
    </row>
    <row r="999" spans="1:2" ht="16">
      <c r="A999" s="2">
        <v>998</v>
      </c>
      <c r="B999" s="2" t="s">
        <v>7</v>
      </c>
    </row>
    <row r="1000" spans="1:2" ht="16">
      <c r="A1000" s="2">
        <v>999</v>
      </c>
      <c r="B1000" s="2" t="s">
        <v>18</v>
      </c>
    </row>
    <row r="1001" spans="1:2" ht="16">
      <c r="A1001" s="2">
        <v>1000</v>
      </c>
      <c r="B1001" s="2" t="s">
        <v>18</v>
      </c>
    </row>
  </sheetData>
  <mergeCells count="1">
    <mergeCell ref="F1:M3"/>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738D4-6FFA-A243-B553-E4E909820115}">
  <dimension ref="A1:I1001"/>
  <sheetViews>
    <sheetView topLeftCell="A11" workbookViewId="0">
      <selection activeCell="F37" sqref="F37"/>
    </sheetView>
  </sheetViews>
  <sheetFormatPr baseColWidth="10" defaultColWidth="10.83203125" defaultRowHeight="15"/>
  <cols>
    <col min="1" max="1" width="17.1640625" customWidth="1"/>
    <col min="2" max="2" width="15.33203125" customWidth="1"/>
    <col min="3" max="3" width="20" customWidth="1"/>
    <col min="5" max="5" width="20.6640625" bestFit="1" customWidth="1"/>
    <col min="6" max="6" width="14.83203125" bestFit="1" customWidth="1"/>
    <col min="7" max="7" width="4.1640625" bestFit="1" customWidth="1"/>
    <col min="8" max="8" width="10" bestFit="1" customWidth="1"/>
    <col min="9" max="9" width="13.5" bestFit="1" customWidth="1"/>
  </cols>
  <sheetData>
    <row r="1" spans="1:9" ht="17">
      <c r="A1" s="3" t="s">
        <v>0</v>
      </c>
      <c r="B1" s="3" t="s">
        <v>43</v>
      </c>
      <c r="C1" s="3" t="s">
        <v>2</v>
      </c>
    </row>
    <row r="2" spans="1:9" ht="17" thickBot="1">
      <c r="A2" s="2">
        <v>1</v>
      </c>
      <c r="B2" s="2">
        <v>0</v>
      </c>
      <c r="C2" s="2" t="s">
        <v>11</v>
      </c>
    </row>
    <row r="3" spans="1:9" ht="16">
      <c r="A3" s="2">
        <v>2</v>
      </c>
      <c r="B3" s="2">
        <v>1</v>
      </c>
      <c r="C3" s="29" t="s">
        <v>16</v>
      </c>
      <c r="D3" s="10"/>
      <c r="E3" s="40" t="s">
        <v>55</v>
      </c>
      <c r="F3" s="40" t="s">
        <v>56</v>
      </c>
      <c r="G3" s="41"/>
      <c r="H3" s="41"/>
      <c r="I3" s="42"/>
    </row>
    <row r="4" spans="1:9" ht="16">
      <c r="A4" s="2">
        <v>3</v>
      </c>
      <c r="B4" s="2">
        <v>0</v>
      </c>
      <c r="C4" s="29" t="s">
        <v>16</v>
      </c>
      <c r="D4" s="30"/>
      <c r="E4" s="37" t="s">
        <v>53</v>
      </c>
      <c r="F4" s="6">
        <v>0</v>
      </c>
      <c r="G4" s="6">
        <v>1</v>
      </c>
      <c r="H4" s="6" t="s">
        <v>54</v>
      </c>
      <c r="I4" s="32" t="s">
        <v>125</v>
      </c>
    </row>
    <row r="5" spans="1:9" ht="16">
      <c r="A5" s="2">
        <v>4</v>
      </c>
      <c r="B5" s="2">
        <v>1</v>
      </c>
      <c r="C5" s="29" t="s">
        <v>16</v>
      </c>
      <c r="D5" s="30"/>
      <c r="E5" s="38" t="s">
        <v>8</v>
      </c>
      <c r="F5" s="39">
        <v>83</v>
      </c>
      <c r="G5" s="39">
        <v>34</v>
      </c>
      <c r="H5" s="39">
        <v>117</v>
      </c>
      <c r="I5" s="32">
        <f>GETPIVOTDATA("Opportunity No.",$E$3,"Sales Outcome",1,"Product","Finsys")/GETPIVOTDATA("Opportunity No.",$E$3,"Product","Finsys")</f>
        <v>0.29059829059829062</v>
      </c>
    </row>
    <row r="6" spans="1:9" ht="16">
      <c r="A6" s="2">
        <v>5</v>
      </c>
      <c r="B6" s="2">
        <v>1</v>
      </c>
      <c r="C6" s="29" t="s">
        <v>16</v>
      </c>
      <c r="D6" s="30"/>
      <c r="E6" s="38" t="s">
        <v>11</v>
      </c>
      <c r="F6" s="39">
        <v>55</v>
      </c>
      <c r="G6" s="39">
        <v>71</v>
      </c>
      <c r="H6" s="39">
        <v>126</v>
      </c>
      <c r="I6" s="32">
        <f>GETPIVOTDATA("Opportunity No.",$E$3,"Sales Outcome",1,"Product","LearnSys")/GETPIVOTDATA("Opportunity No.",$E$3,"Product","LearnSys")</f>
        <v>0.56349206349206349</v>
      </c>
    </row>
    <row r="7" spans="1:9" ht="16">
      <c r="A7" s="2">
        <v>6</v>
      </c>
      <c r="B7" s="2">
        <v>0</v>
      </c>
      <c r="C7" s="29" t="s">
        <v>26</v>
      </c>
      <c r="D7" s="30"/>
      <c r="E7" s="38" t="s">
        <v>54</v>
      </c>
      <c r="F7" s="39">
        <v>138</v>
      </c>
      <c r="G7" s="39">
        <v>105</v>
      </c>
      <c r="H7" s="39">
        <v>243</v>
      </c>
      <c r="I7" s="32"/>
    </row>
    <row r="8" spans="1:9" ht="16">
      <c r="A8" s="2">
        <v>7</v>
      </c>
      <c r="B8" s="2">
        <v>0</v>
      </c>
      <c r="C8" s="29" t="s">
        <v>8</v>
      </c>
      <c r="D8" s="30"/>
      <c r="E8" s="33"/>
      <c r="F8" s="34"/>
      <c r="G8" s="31"/>
      <c r="H8" s="31"/>
      <c r="I8" s="35"/>
    </row>
    <row r="9" spans="1:9" ht="16">
      <c r="A9" s="2">
        <v>8</v>
      </c>
      <c r="B9" s="2">
        <v>0</v>
      </c>
      <c r="C9" s="29" t="s">
        <v>8</v>
      </c>
      <c r="D9" s="30"/>
      <c r="E9" s="38" t="s">
        <v>11</v>
      </c>
      <c r="F9" s="6"/>
      <c r="G9" s="31"/>
      <c r="H9" s="31"/>
      <c r="I9" s="35"/>
    </row>
    <row r="10" spans="1:9" ht="16">
      <c r="A10" s="2">
        <v>9</v>
      </c>
      <c r="B10" s="2">
        <v>0</v>
      </c>
      <c r="C10" s="29" t="s">
        <v>16</v>
      </c>
      <c r="D10" s="30"/>
      <c r="E10" s="38" t="s">
        <v>129</v>
      </c>
      <c r="F10" s="6">
        <f>126</f>
        <v>126</v>
      </c>
      <c r="G10" s="31"/>
      <c r="H10" s="31"/>
      <c r="I10" s="35"/>
    </row>
    <row r="11" spans="1:9" ht="16">
      <c r="A11" s="2">
        <v>10</v>
      </c>
      <c r="B11" s="2">
        <v>0</v>
      </c>
      <c r="C11" s="29" t="s">
        <v>8</v>
      </c>
      <c r="D11" s="30"/>
      <c r="E11" s="38" t="s">
        <v>126</v>
      </c>
      <c r="F11" s="6">
        <f>I6</f>
        <v>0.56349206349206349</v>
      </c>
      <c r="G11" s="31"/>
      <c r="H11" s="31"/>
      <c r="I11" s="35"/>
    </row>
    <row r="12" spans="1:9" ht="16">
      <c r="A12" s="2">
        <v>11</v>
      </c>
      <c r="B12" s="2">
        <v>1</v>
      </c>
      <c r="C12" s="29" t="s">
        <v>26</v>
      </c>
      <c r="D12" s="30"/>
      <c r="E12" s="33"/>
      <c r="F12" s="31"/>
      <c r="G12" s="31"/>
      <c r="H12" s="31"/>
      <c r="I12" s="35"/>
    </row>
    <row r="13" spans="1:9" ht="16">
      <c r="A13" s="2">
        <v>12</v>
      </c>
      <c r="B13" s="2">
        <v>0</v>
      </c>
      <c r="C13" s="29" t="s">
        <v>16</v>
      </c>
      <c r="D13" s="30"/>
      <c r="E13" s="38" t="s">
        <v>8</v>
      </c>
      <c r="F13" s="6"/>
      <c r="G13" s="31"/>
      <c r="H13" s="31"/>
      <c r="I13" s="35"/>
    </row>
    <row r="14" spans="1:9" ht="16">
      <c r="A14" s="2">
        <v>13</v>
      </c>
      <c r="B14" s="2">
        <v>0</v>
      </c>
      <c r="C14" s="29" t="s">
        <v>28</v>
      </c>
      <c r="D14" s="30"/>
      <c r="E14" s="38" t="s">
        <v>105</v>
      </c>
      <c r="F14" s="6">
        <f>117</f>
        <v>117</v>
      </c>
      <c r="G14" s="31"/>
      <c r="H14" s="31"/>
      <c r="I14" s="35"/>
    </row>
    <row r="15" spans="1:9" ht="16">
      <c r="A15" s="2">
        <v>14</v>
      </c>
      <c r="B15" s="2">
        <v>0</v>
      </c>
      <c r="C15" s="29" t="s">
        <v>16</v>
      </c>
      <c r="D15" s="30"/>
      <c r="E15" s="38" t="s">
        <v>127</v>
      </c>
      <c r="F15" s="6">
        <f>I5</f>
        <v>0.29059829059829062</v>
      </c>
      <c r="G15" s="31"/>
      <c r="H15" s="31"/>
      <c r="I15" s="35"/>
    </row>
    <row r="16" spans="1:9" ht="16">
      <c r="A16" s="2">
        <v>15</v>
      </c>
      <c r="B16" s="2">
        <v>0</v>
      </c>
      <c r="C16" s="29" t="s">
        <v>16</v>
      </c>
      <c r="D16" s="30"/>
      <c r="E16" s="31"/>
      <c r="F16" s="31"/>
      <c r="G16" s="31"/>
      <c r="H16" s="31"/>
      <c r="I16" s="35"/>
    </row>
    <row r="17" spans="1:9" ht="16">
      <c r="A17" s="2">
        <v>16</v>
      </c>
      <c r="B17" s="2">
        <v>1</v>
      </c>
      <c r="C17" s="29" t="s">
        <v>16</v>
      </c>
      <c r="D17" s="30"/>
      <c r="E17" s="38" t="s">
        <v>96</v>
      </c>
      <c r="F17" s="6" t="s">
        <v>128</v>
      </c>
      <c r="G17" s="31"/>
      <c r="H17" s="31"/>
      <c r="I17" s="35"/>
    </row>
    <row r="18" spans="1:9" ht="16">
      <c r="A18" s="2">
        <v>17</v>
      </c>
      <c r="B18" s="2">
        <v>0</v>
      </c>
      <c r="C18" s="29" t="s">
        <v>16</v>
      </c>
      <c r="D18" s="30"/>
      <c r="E18" s="38" t="s">
        <v>97</v>
      </c>
      <c r="F18" s="6" t="s">
        <v>130</v>
      </c>
      <c r="G18" s="31"/>
      <c r="H18" s="31"/>
      <c r="I18" s="35"/>
    </row>
    <row r="19" spans="1:9" ht="16">
      <c r="A19" s="2">
        <v>18</v>
      </c>
      <c r="B19" s="2">
        <v>0</v>
      </c>
      <c r="C19" s="29" t="s">
        <v>16</v>
      </c>
      <c r="D19" s="30"/>
      <c r="E19" s="33"/>
      <c r="F19" s="31"/>
      <c r="G19" s="31"/>
      <c r="H19" s="31"/>
      <c r="I19" s="35"/>
    </row>
    <row r="20" spans="1:9" ht="17" thickBot="1">
      <c r="A20" s="2">
        <v>19</v>
      </c>
      <c r="B20" s="2">
        <v>0</v>
      </c>
      <c r="C20" s="29" t="s">
        <v>16</v>
      </c>
      <c r="E20" s="120" t="s">
        <v>135</v>
      </c>
      <c r="F20" s="121"/>
      <c r="G20" s="31"/>
      <c r="H20" s="31"/>
      <c r="I20" s="35"/>
    </row>
    <row r="21" spans="1:9" ht="16">
      <c r="A21" s="2">
        <v>20</v>
      </c>
      <c r="B21" s="2">
        <v>1</v>
      </c>
      <c r="C21" s="29" t="s">
        <v>16</v>
      </c>
      <c r="D21" s="122">
        <v>1</v>
      </c>
      <c r="E21" s="123" t="s">
        <v>131</v>
      </c>
      <c r="F21" s="42">
        <f>F10*F11</f>
        <v>71</v>
      </c>
      <c r="G21" s="31"/>
      <c r="H21" s="31"/>
      <c r="I21" s="35"/>
    </row>
    <row r="22" spans="1:9" ht="16">
      <c r="A22" s="2">
        <v>21</v>
      </c>
      <c r="B22" s="2">
        <v>1</v>
      </c>
      <c r="C22" s="29" t="s">
        <v>16</v>
      </c>
      <c r="D22" s="43">
        <v>2</v>
      </c>
      <c r="E22" s="38" t="s">
        <v>132</v>
      </c>
      <c r="F22" s="32">
        <f>F14*F15</f>
        <v>34</v>
      </c>
      <c r="G22" s="31"/>
      <c r="H22" s="31"/>
      <c r="I22" s="35"/>
    </row>
    <row r="23" spans="1:9" ht="16">
      <c r="A23" s="2">
        <v>22</v>
      </c>
      <c r="B23" s="2">
        <v>0</v>
      </c>
      <c r="C23" s="29" t="s">
        <v>16</v>
      </c>
      <c r="D23" s="43">
        <v>3</v>
      </c>
      <c r="E23" s="38" t="s">
        <v>133</v>
      </c>
      <c r="F23" s="32">
        <f>F21+F22</f>
        <v>105</v>
      </c>
      <c r="G23" s="31"/>
      <c r="H23" s="31"/>
      <c r="I23" s="35"/>
    </row>
    <row r="24" spans="1:9" ht="16">
      <c r="A24" s="2">
        <v>23</v>
      </c>
      <c r="B24" s="2">
        <v>0</v>
      </c>
      <c r="C24" s="29" t="s">
        <v>26</v>
      </c>
      <c r="D24" s="43">
        <v>4</v>
      </c>
      <c r="E24" s="38" t="s">
        <v>134</v>
      </c>
      <c r="F24" s="32">
        <f>F10+F14</f>
        <v>243</v>
      </c>
      <c r="G24" s="31"/>
      <c r="H24" s="31"/>
      <c r="I24" s="35"/>
    </row>
    <row r="25" spans="1:9" ht="17" thickBot="1">
      <c r="A25" s="2">
        <v>24</v>
      </c>
      <c r="B25" s="2">
        <v>0</v>
      </c>
      <c r="C25" s="29" t="s">
        <v>16</v>
      </c>
      <c r="D25" s="44">
        <v>5</v>
      </c>
      <c r="E25" s="124" t="s">
        <v>136</v>
      </c>
      <c r="F25" s="125">
        <f>F23/F24</f>
        <v>0.43209876543209874</v>
      </c>
      <c r="G25" s="31"/>
      <c r="H25" s="31"/>
      <c r="I25" s="35"/>
    </row>
    <row r="26" spans="1:9" ht="16">
      <c r="A26" s="2">
        <v>25</v>
      </c>
      <c r="B26" s="2">
        <v>1</v>
      </c>
      <c r="C26" s="29" t="s">
        <v>16</v>
      </c>
      <c r="D26" s="30"/>
      <c r="E26" s="31"/>
      <c r="F26" s="31"/>
      <c r="G26" s="31"/>
      <c r="H26" s="31"/>
      <c r="I26" s="35"/>
    </row>
    <row r="27" spans="1:9" ht="16">
      <c r="A27" s="2">
        <v>26</v>
      </c>
      <c r="B27" s="2">
        <v>1</v>
      </c>
      <c r="C27" s="29" t="s">
        <v>11</v>
      </c>
      <c r="E27" s="38" t="s">
        <v>137</v>
      </c>
      <c r="F27" s="6"/>
      <c r="G27" s="31"/>
      <c r="H27" s="31"/>
      <c r="I27" s="35"/>
    </row>
    <row r="28" spans="1:9" ht="16">
      <c r="A28" s="2">
        <v>27</v>
      </c>
      <c r="B28" s="2">
        <v>0</v>
      </c>
      <c r="C28" s="29" t="s">
        <v>26</v>
      </c>
      <c r="D28" s="43">
        <v>1</v>
      </c>
      <c r="E28" s="38" t="s">
        <v>142</v>
      </c>
      <c r="F28" s="6">
        <f>F11-F15</f>
        <v>0.27289377289377287</v>
      </c>
      <c r="G28" s="31"/>
      <c r="H28" s="31"/>
      <c r="I28" s="35"/>
    </row>
    <row r="29" spans="1:9" ht="16">
      <c r="A29" s="2">
        <v>28</v>
      </c>
      <c r="B29" s="2">
        <v>0</v>
      </c>
      <c r="C29" s="29" t="s">
        <v>28</v>
      </c>
      <c r="D29" s="43">
        <v>2</v>
      </c>
      <c r="E29" s="38" t="s">
        <v>135</v>
      </c>
      <c r="F29" s="6">
        <f>F25</f>
        <v>0.43209876543209874</v>
      </c>
      <c r="G29" s="31"/>
      <c r="H29" s="31"/>
      <c r="I29" s="35"/>
    </row>
    <row r="30" spans="1:9" ht="16">
      <c r="A30" s="2">
        <v>29</v>
      </c>
      <c r="B30" s="2">
        <v>1</v>
      </c>
      <c r="C30" s="29" t="s">
        <v>26</v>
      </c>
      <c r="D30" s="43">
        <v>3</v>
      </c>
      <c r="E30" s="38" t="s">
        <v>138</v>
      </c>
      <c r="F30" s="6">
        <f>1-F25</f>
        <v>0.56790123456790131</v>
      </c>
      <c r="G30" s="31"/>
      <c r="H30" s="31"/>
      <c r="I30" s="35"/>
    </row>
    <row r="31" spans="1:9" ht="16">
      <c r="A31" s="2">
        <v>30</v>
      </c>
      <c r="B31" s="2">
        <v>0</v>
      </c>
      <c r="C31" s="29" t="s">
        <v>8</v>
      </c>
      <c r="D31" s="43">
        <v>4</v>
      </c>
      <c r="E31" s="38" t="s">
        <v>139</v>
      </c>
      <c r="F31" s="6">
        <f>1/F10</f>
        <v>7.9365079365079361E-3</v>
      </c>
      <c r="G31" s="31"/>
      <c r="H31" s="31"/>
      <c r="I31" s="35"/>
    </row>
    <row r="32" spans="1:9" ht="16">
      <c r="A32" s="2">
        <v>31</v>
      </c>
      <c r="B32" s="2">
        <v>0</v>
      </c>
      <c r="C32" s="29" t="s">
        <v>16</v>
      </c>
      <c r="D32" s="43">
        <v>5</v>
      </c>
      <c r="E32" s="38" t="s">
        <v>140</v>
      </c>
      <c r="F32" s="6">
        <f>1/F14</f>
        <v>8.5470085470085479E-3</v>
      </c>
      <c r="G32" s="31"/>
      <c r="H32" s="31"/>
      <c r="I32" s="35"/>
    </row>
    <row r="33" spans="1:9" ht="16">
      <c r="A33" s="2">
        <v>32</v>
      </c>
      <c r="B33" s="2">
        <v>0</v>
      </c>
      <c r="C33" s="29" t="s">
        <v>16</v>
      </c>
      <c r="D33" s="43">
        <v>6</v>
      </c>
      <c r="E33" s="38" t="s">
        <v>141</v>
      </c>
      <c r="F33" s="6">
        <f>F31+F32</f>
        <v>1.6483516483516484E-2</v>
      </c>
      <c r="G33" s="31"/>
      <c r="H33" s="31"/>
      <c r="I33" s="35"/>
    </row>
    <row r="34" spans="1:9" ht="16">
      <c r="A34" s="2">
        <v>33</v>
      </c>
      <c r="B34" s="2">
        <v>0</v>
      </c>
      <c r="C34" s="29" t="s">
        <v>8</v>
      </c>
      <c r="D34" s="43">
        <v>7</v>
      </c>
      <c r="E34" s="38" t="s">
        <v>145</v>
      </c>
      <c r="F34" s="6">
        <f>SQRT(F29*F30*F33)</f>
        <v>6.3599375689470924E-2</v>
      </c>
      <c r="G34" s="31"/>
      <c r="H34" s="31"/>
      <c r="I34" s="35"/>
    </row>
    <row r="35" spans="1:9" ht="17" thickBot="1">
      <c r="A35" s="2">
        <v>34</v>
      </c>
      <c r="B35" s="2">
        <v>1</v>
      </c>
      <c r="C35" s="29" t="s">
        <v>16</v>
      </c>
      <c r="D35" s="43">
        <v>8</v>
      </c>
      <c r="E35" s="45" t="s">
        <v>143</v>
      </c>
      <c r="F35" s="46">
        <f>F28/F34</f>
        <v>4.2908247122770309</v>
      </c>
      <c r="G35" s="36"/>
      <c r="H35" s="36"/>
      <c r="I35" s="11"/>
    </row>
    <row r="36" spans="1:9" ht="16">
      <c r="A36" s="2">
        <v>35</v>
      </c>
      <c r="B36" s="2">
        <v>0</v>
      </c>
      <c r="C36" s="2" t="s">
        <v>16</v>
      </c>
    </row>
    <row r="37" spans="1:9" ht="16">
      <c r="A37" s="2">
        <v>36</v>
      </c>
      <c r="B37" s="2">
        <v>0</v>
      </c>
      <c r="C37" s="2" t="s">
        <v>26</v>
      </c>
      <c r="E37" s="47" t="s">
        <v>144</v>
      </c>
      <c r="F37" s="24">
        <f>NORMSINV(0.95)</f>
        <v>1.6448536269514715</v>
      </c>
    </row>
    <row r="38" spans="1:9" ht="16">
      <c r="A38" s="2">
        <v>37</v>
      </c>
      <c r="B38" s="2">
        <v>0</v>
      </c>
      <c r="C38" s="2" t="s">
        <v>11</v>
      </c>
    </row>
    <row r="39" spans="1:9" ht="16">
      <c r="A39" s="2">
        <v>38</v>
      </c>
      <c r="B39" s="2">
        <v>0</v>
      </c>
      <c r="C39" s="2" t="s">
        <v>16</v>
      </c>
    </row>
    <row r="40" spans="1:9" ht="16">
      <c r="A40" s="2">
        <v>39</v>
      </c>
      <c r="B40" s="2">
        <v>1</v>
      </c>
      <c r="C40" s="2" t="s">
        <v>8</v>
      </c>
    </row>
    <row r="41" spans="1:9" ht="16">
      <c r="A41" s="2">
        <v>40</v>
      </c>
      <c r="B41" s="2">
        <v>0</v>
      </c>
      <c r="C41" s="2" t="s">
        <v>8</v>
      </c>
    </row>
    <row r="42" spans="1:9" ht="16">
      <c r="A42" s="2">
        <v>41</v>
      </c>
      <c r="B42" s="2">
        <v>1</v>
      </c>
      <c r="C42" s="2" t="s">
        <v>16</v>
      </c>
    </row>
    <row r="43" spans="1:9" ht="16">
      <c r="A43" s="2">
        <v>42</v>
      </c>
      <c r="B43" s="2">
        <v>1</v>
      </c>
      <c r="C43" s="2" t="s">
        <v>26</v>
      </c>
    </row>
    <row r="44" spans="1:9" ht="16">
      <c r="A44" s="2">
        <v>43</v>
      </c>
      <c r="B44" s="2">
        <v>1</v>
      </c>
      <c r="C44" s="2" t="s">
        <v>16</v>
      </c>
    </row>
    <row r="45" spans="1:9" ht="16">
      <c r="A45" s="2">
        <v>44</v>
      </c>
      <c r="B45" s="2">
        <v>1</v>
      </c>
      <c r="C45" s="2" t="s">
        <v>14</v>
      </c>
    </row>
    <row r="46" spans="1:9" ht="16">
      <c r="A46" s="2">
        <v>45</v>
      </c>
      <c r="B46" s="2">
        <v>1</v>
      </c>
      <c r="C46" s="2" t="s">
        <v>16</v>
      </c>
    </row>
    <row r="47" spans="1:9" ht="16">
      <c r="A47" s="2">
        <v>46</v>
      </c>
      <c r="B47" s="2">
        <v>0</v>
      </c>
      <c r="C47" s="2" t="s">
        <v>26</v>
      </c>
    </row>
    <row r="48" spans="1:9" ht="16">
      <c r="A48" s="2">
        <v>47</v>
      </c>
      <c r="B48" s="2">
        <v>0</v>
      </c>
      <c r="C48" s="2" t="s">
        <v>16</v>
      </c>
    </row>
    <row r="49" spans="1:3" ht="16">
      <c r="A49" s="2">
        <v>48</v>
      </c>
      <c r="B49" s="2">
        <v>0</v>
      </c>
      <c r="C49" s="2" t="s">
        <v>16</v>
      </c>
    </row>
    <row r="50" spans="1:3" ht="16">
      <c r="A50" s="2">
        <v>49</v>
      </c>
      <c r="B50" s="2">
        <v>0</v>
      </c>
      <c r="C50" s="2" t="s">
        <v>28</v>
      </c>
    </row>
    <row r="51" spans="1:3" ht="16">
      <c r="A51" s="2">
        <v>50</v>
      </c>
      <c r="B51" s="2">
        <v>0</v>
      </c>
      <c r="C51" s="2" t="s">
        <v>26</v>
      </c>
    </row>
    <row r="52" spans="1:3" ht="16">
      <c r="A52" s="2">
        <v>51</v>
      </c>
      <c r="B52" s="2">
        <v>1</v>
      </c>
      <c r="C52" s="2" t="s">
        <v>16</v>
      </c>
    </row>
    <row r="53" spans="1:3" ht="16">
      <c r="A53" s="2">
        <v>52</v>
      </c>
      <c r="B53" s="2">
        <v>0</v>
      </c>
      <c r="C53" s="2" t="s">
        <v>28</v>
      </c>
    </row>
    <row r="54" spans="1:3" ht="16">
      <c r="A54" s="2">
        <v>53</v>
      </c>
      <c r="B54" s="2">
        <v>0</v>
      </c>
      <c r="C54" s="2" t="s">
        <v>16</v>
      </c>
    </row>
    <row r="55" spans="1:3" ht="16">
      <c r="A55" s="2">
        <v>54</v>
      </c>
      <c r="B55" s="2">
        <v>1</v>
      </c>
      <c r="C55" s="2" t="s">
        <v>16</v>
      </c>
    </row>
    <row r="56" spans="1:3" ht="16">
      <c r="A56" s="2">
        <v>55</v>
      </c>
      <c r="B56" s="2">
        <v>1</v>
      </c>
      <c r="C56" s="2" t="s">
        <v>16</v>
      </c>
    </row>
    <row r="57" spans="1:3" ht="16">
      <c r="A57" s="2">
        <v>56</v>
      </c>
      <c r="B57" s="2">
        <v>1</v>
      </c>
      <c r="C57" s="2" t="s">
        <v>16</v>
      </c>
    </row>
    <row r="58" spans="1:3" ht="16">
      <c r="A58" s="2">
        <v>57</v>
      </c>
      <c r="B58" s="2">
        <v>0</v>
      </c>
      <c r="C58" s="2" t="s">
        <v>16</v>
      </c>
    </row>
    <row r="59" spans="1:3" ht="16">
      <c r="A59" s="2">
        <v>58</v>
      </c>
      <c r="B59" s="2">
        <v>0</v>
      </c>
      <c r="C59" s="2" t="s">
        <v>11</v>
      </c>
    </row>
    <row r="60" spans="1:3" ht="16">
      <c r="A60" s="2">
        <v>59</v>
      </c>
      <c r="B60" s="2">
        <v>0</v>
      </c>
      <c r="C60" s="2" t="s">
        <v>28</v>
      </c>
    </row>
    <row r="61" spans="1:3" ht="16">
      <c r="A61" s="2">
        <v>60</v>
      </c>
      <c r="B61" s="2">
        <v>1</v>
      </c>
      <c r="C61" s="2" t="s">
        <v>28</v>
      </c>
    </row>
    <row r="62" spans="1:3" ht="16">
      <c r="A62" s="2">
        <v>61</v>
      </c>
      <c r="B62" s="2">
        <v>0</v>
      </c>
      <c r="C62" s="2" t="s">
        <v>8</v>
      </c>
    </row>
    <row r="63" spans="1:3" ht="16">
      <c r="A63" s="2">
        <v>62</v>
      </c>
      <c r="B63" s="2">
        <v>0</v>
      </c>
      <c r="C63" s="2" t="s">
        <v>16</v>
      </c>
    </row>
    <row r="64" spans="1:3" ht="16">
      <c r="A64" s="2">
        <v>63</v>
      </c>
      <c r="B64" s="2">
        <v>1</v>
      </c>
      <c r="C64" s="2" t="s">
        <v>16</v>
      </c>
    </row>
    <row r="65" spans="1:3" ht="16">
      <c r="A65" s="2">
        <v>64</v>
      </c>
      <c r="B65" s="2">
        <v>0</v>
      </c>
      <c r="C65" s="2" t="s">
        <v>28</v>
      </c>
    </row>
    <row r="66" spans="1:3" ht="16">
      <c r="A66" s="2">
        <v>65</v>
      </c>
      <c r="B66" s="2">
        <v>1</v>
      </c>
      <c r="C66" s="2" t="s">
        <v>16</v>
      </c>
    </row>
    <row r="67" spans="1:3" ht="16">
      <c r="A67" s="2">
        <v>66</v>
      </c>
      <c r="B67" s="2">
        <v>1</v>
      </c>
      <c r="C67" s="2" t="s">
        <v>28</v>
      </c>
    </row>
    <row r="68" spans="1:3" ht="16">
      <c r="A68" s="2">
        <v>67</v>
      </c>
      <c r="B68" s="2">
        <v>0</v>
      </c>
      <c r="C68" s="2" t="s">
        <v>8</v>
      </c>
    </row>
    <row r="69" spans="1:3" ht="16">
      <c r="A69" s="2">
        <v>68</v>
      </c>
      <c r="B69" s="2">
        <v>0</v>
      </c>
      <c r="C69" s="2" t="s">
        <v>16</v>
      </c>
    </row>
    <row r="70" spans="1:3" ht="16">
      <c r="A70" s="2">
        <v>69</v>
      </c>
      <c r="B70" s="2">
        <v>1</v>
      </c>
      <c r="C70" s="2" t="s">
        <v>16</v>
      </c>
    </row>
    <row r="71" spans="1:3" ht="16">
      <c r="A71" s="2">
        <v>70</v>
      </c>
      <c r="B71" s="2">
        <v>1</v>
      </c>
      <c r="C71" s="2" t="s">
        <v>28</v>
      </c>
    </row>
    <row r="72" spans="1:3" ht="16">
      <c r="A72" s="2">
        <v>71</v>
      </c>
      <c r="B72" s="2">
        <v>1</v>
      </c>
      <c r="C72" s="2" t="s">
        <v>16</v>
      </c>
    </row>
    <row r="73" spans="1:3" ht="16">
      <c r="A73" s="2">
        <v>72</v>
      </c>
      <c r="B73" s="2">
        <v>0</v>
      </c>
      <c r="C73" s="2" t="s">
        <v>8</v>
      </c>
    </row>
    <row r="74" spans="1:3" ht="16">
      <c r="A74" s="2">
        <v>73</v>
      </c>
      <c r="B74" s="2">
        <v>0</v>
      </c>
      <c r="C74" s="2" t="s">
        <v>11</v>
      </c>
    </row>
    <row r="75" spans="1:3" ht="16">
      <c r="A75" s="2">
        <v>74</v>
      </c>
      <c r="B75" s="2">
        <v>0</v>
      </c>
      <c r="C75" s="2" t="s">
        <v>16</v>
      </c>
    </row>
    <row r="76" spans="1:3" ht="16">
      <c r="A76" s="2">
        <v>75</v>
      </c>
      <c r="B76" s="2">
        <v>1</v>
      </c>
      <c r="C76" s="2" t="s">
        <v>28</v>
      </c>
    </row>
    <row r="77" spans="1:3" ht="16">
      <c r="A77" s="2">
        <v>76</v>
      </c>
      <c r="B77" s="2">
        <v>1</v>
      </c>
      <c r="C77" s="2" t="s">
        <v>16</v>
      </c>
    </row>
    <row r="78" spans="1:3" ht="16">
      <c r="A78" s="2">
        <v>77</v>
      </c>
      <c r="B78" s="2">
        <v>1</v>
      </c>
      <c r="C78" s="2" t="s">
        <v>26</v>
      </c>
    </row>
    <row r="79" spans="1:3" ht="16">
      <c r="A79" s="2">
        <v>78</v>
      </c>
      <c r="B79" s="2">
        <v>0</v>
      </c>
      <c r="C79" s="2" t="s">
        <v>16</v>
      </c>
    </row>
    <row r="80" spans="1:3" ht="16">
      <c r="A80" s="2">
        <v>79</v>
      </c>
      <c r="B80" s="2">
        <v>1</v>
      </c>
      <c r="C80" s="2" t="s">
        <v>28</v>
      </c>
    </row>
    <row r="81" spans="1:3" ht="16">
      <c r="A81" s="2">
        <v>80</v>
      </c>
      <c r="B81" s="2">
        <v>0</v>
      </c>
      <c r="C81" s="2" t="s">
        <v>28</v>
      </c>
    </row>
    <row r="82" spans="1:3" ht="16">
      <c r="A82" s="2">
        <v>81</v>
      </c>
      <c r="B82" s="2">
        <v>0</v>
      </c>
      <c r="C82" s="2" t="s">
        <v>11</v>
      </c>
    </row>
    <row r="83" spans="1:3" ht="16">
      <c r="A83" s="2">
        <v>82</v>
      </c>
      <c r="B83" s="2">
        <v>1</v>
      </c>
      <c r="C83" s="2" t="s">
        <v>8</v>
      </c>
    </row>
    <row r="84" spans="1:3" ht="16">
      <c r="A84" s="2">
        <v>83</v>
      </c>
      <c r="B84" s="2">
        <v>1</v>
      </c>
      <c r="C84" s="2" t="s">
        <v>16</v>
      </c>
    </row>
    <row r="85" spans="1:3" ht="16">
      <c r="A85" s="2">
        <v>84</v>
      </c>
      <c r="B85" s="2">
        <v>1</v>
      </c>
      <c r="C85" s="2" t="s">
        <v>16</v>
      </c>
    </row>
    <row r="86" spans="1:3" ht="16">
      <c r="A86" s="2">
        <v>85</v>
      </c>
      <c r="B86" s="2">
        <v>1</v>
      </c>
      <c r="C86" s="2" t="s">
        <v>28</v>
      </c>
    </row>
    <row r="87" spans="1:3" ht="16">
      <c r="A87" s="2">
        <v>86</v>
      </c>
      <c r="B87" s="2">
        <v>0</v>
      </c>
      <c r="C87" s="2" t="s">
        <v>16</v>
      </c>
    </row>
    <row r="88" spans="1:3" ht="16">
      <c r="A88" s="2">
        <v>87</v>
      </c>
      <c r="B88" s="2">
        <v>0</v>
      </c>
      <c r="C88" s="2" t="s">
        <v>8</v>
      </c>
    </row>
    <row r="89" spans="1:3" ht="16">
      <c r="A89" s="2">
        <v>88</v>
      </c>
      <c r="B89" s="2">
        <v>0</v>
      </c>
      <c r="C89" s="2" t="s">
        <v>26</v>
      </c>
    </row>
    <row r="90" spans="1:3" ht="16">
      <c r="A90" s="2">
        <v>89</v>
      </c>
      <c r="B90" s="2">
        <v>0</v>
      </c>
      <c r="C90" s="2" t="s">
        <v>8</v>
      </c>
    </row>
    <row r="91" spans="1:3" ht="16">
      <c r="A91" s="2">
        <v>90</v>
      </c>
      <c r="B91" s="2">
        <v>1</v>
      </c>
      <c r="C91" s="2" t="s">
        <v>16</v>
      </c>
    </row>
    <row r="92" spans="1:3" ht="16">
      <c r="A92" s="2">
        <v>91</v>
      </c>
      <c r="B92" s="2">
        <v>1</v>
      </c>
      <c r="C92" s="2" t="s">
        <v>16</v>
      </c>
    </row>
    <row r="93" spans="1:3" ht="16">
      <c r="A93" s="2">
        <v>92</v>
      </c>
      <c r="B93" s="2">
        <v>0</v>
      </c>
      <c r="C93" s="2" t="s">
        <v>26</v>
      </c>
    </row>
    <row r="94" spans="1:3" ht="16">
      <c r="A94" s="2">
        <v>93</v>
      </c>
      <c r="B94" s="2">
        <v>0</v>
      </c>
      <c r="C94" s="2" t="s">
        <v>11</v>
      </c>
    </row>
    <row r="95" spans="1:3" ht="16">
      <c r="A95" s="2">
        <v>94</v>
      </c>
      <c r="B95" s="2">
        <v>0</v>
      </c>
      <c r="C95" s="2" t="s">
        <v>16</v>
      </c>
    </row>
    <row r="96" spans="1:3" ht="16">
      <c r="A96" s="2">
        <v>95</v>
      </c>
      <c r="B96" s="2">
        <v>0</v>
      </c>
      <c r="C96" s="2" t="s">
        <v>16</v>
      </c>
    </row>
    <row r="97" spans="1:3" ht="16">
      <c r="A97" s="2">
        <v>96</v>
      </c>
      <c r="B97" s="2">
        <v>0</v>
      </c>
      <c r="C97" s="2" t="s">
        <v>8</v>
      </c>
    </row>
    <row r="98" spans="1:3" ht="16">
      <c r="A98" s="2">
        <v>97</v>
      </c>
      <c r="B98" s="2">
        <v>0</v>
      </c>
      <c r="C98" s="2" t="s">
        <v>8</v>
      </c>
    </row>
    <row r="99" spans="1:3" ht="16">
      <c r="A99" s="2">
        <v>98</v>
      </c>
      <c r="B99" s="2">
        <v>0</v>
      </c>
      <c r="C99" s="2" t="s">
        <v>16</v>
      </c>
    </row>
    <row r="100" spans="1:3" ht="16">
      <c r="A100" s="2">
        <v>99</v>
      </c>
      <c r="B100" s="2">
        <v>0</v>
      </c>
      <c r="C100" s="2" t="s">
        <v>26</v>
      </c>
    </row>
    <row r="101" spans="1:3" ht="16">
      <c r="A101" s="2">
        <v>100</v>
      </c>
      <c r="B101" s="2">
        <v>0</v>
      </c>
      <c r="C101" s="2" t="s">
        <v>16</v>
      </c>
    </row>
    <row r="102" spans="1:3" ht="16">
      <c r="A102" s="2">
        <v>101</v>
      </c>
      <c r="B102" s="2">
        <v>0</v>
      </c>
      <c r="C102" s="2" t="s">
        <v>16</v>
      </c>
    </row>
    <row r="103" spans="1:3" ht="16">
      <c r="A103" s="2">
        <v>102</v>
      </c>
      <c r="B103" s="2">
        <v>0</v>
      </c>
      <c r="C103" s="2" t="s">
        <v>16</v>
      </c>
    </row>
    <row r="104" spans="1:3" ht="16">
      <c r="A104" s="2">
        <v>103</v>
      </c>
      <c r="B104" s="2">
        <v>1</v>
      </c>
      <c r="C104" s="2" t="s">
        <v>11</v>
      </c>
    </row>
    <row r="105" spans="1:3" ht="16">
      <c r="A105" s="2">
        <v>104</v>
      </c>
      <c r="B105" s="2">
        <v>0</v>
      </c>
      <c r="C105" s="2" t="s">
        <v>16</v>
      </c>
    </row>
    <row r="106" spans="1:3" ht="16">
      <c r="A106" s="2">
        <v>105</v>
      </c>
      <c r="B106" s="2">
        <v>0</v>
      </c>
      <c r="C106" s="2" t="s">
        <v>28</v>
      </c>
    </row>
    <row r="107" spans="1:3" ht="16">
      <c r="A107" s="2">
        <v>106</v>
      </c>
      <c r="B107" s="2">
        <v>1</v>
      </c>
      <c r="C107" s="2" t="s">
        <v>14</v>
      </c>
    </row>
    <row r="108" spans="1:3" ht="16">
      <c r="A108" s="2">
        <v>107</v>
      </c>
      <c r="B108" s="2">
        <v>0</v>
      </c>
      <c r="C108" s="2" t="s">
        <v>28</v>
      </c>
    </row>
    <row r="109" spans="1:3" ht="16">
      <c r="A109" s="2">
        <v>108</v>
      </c>
      <c r="B109" s="2">
        <v>1</v>
      </c>
      <c r="C109" s="2" t="s">
        <v>11</v>
      </c>
    </row>
    <row r="110" spans="1:3" ht="16">
      <c r="A110" s="2">
        <v>109</v>
      </c>
      <c r="B110" s="2">
        <v>1</v>
      </c>
      <c r="C110" s="2" t="s">
        <v>8</v>
      </c>
    </row>
    <row r="111" spans="1:3" ht="16">
      <c r="A111" s="2">
        <v>110</v>
      </c>
      <c r="B111" s="2">
        <v>0</v>
      </c>
      <c r="C111" s="2" t="s">
        <v>26</v>
      </c>
    </row>
    <row r="112" spans="1:3" ht="16">
      <c r="A112" s="2">
        <v>111</v>
      </c>
      <c r="B112" s="2">
        <v>0</v>
      </c>
      <c r="C112" s="2" t="s">
        <v>11</v>
      </c>
    </row>
    <row r="113" spans="1:3" ht="16">
      <c r="A113" s="2">
        <v>112</v>
      </c>
      <c r="B113" s="2">
        <v>1</v>
      </c>
      <c r="C113" s="2" t="s">
        <v>26</v>
      </c>
    </row>
    <row r="114" spans="1:3" ht="16">
      <c r="A114" s="2">
        <v>113</v>
      </c>
      <c r="B114" s="2">
        <v>1</v>
      </c>
      <c r="C114" s="2" t="s">
        <v>28</v>
      </c>
    </row>
    <row r="115" spans="1:3" ht="16">
      <c r="A115" s="2">
        <v>114</v>
      </c>
      <c r="B115" s="2">
        <v>0</v>
      </c>
      <c r="C115" s="2" t="s">
        <v>28</v>
      </c>
    </row>
    <row r="116" spans="1:3" ht="16">
      <c r="A116" s="2">
        <v>115</v>
      </c>
      <c r="B116" s="2">
        <v>1</v>
      </c>
      <c r="C116" s="2" t="s">
        <v>26</v>
      </c>
    </row>
    <row r="117" spans="1:3" ht="16">
      <c r="A117" s="2">
        <v>116</v>
      </c>
      <c r="B117" s="2">
        <v>1</v>
      </c>
      <c r="C117" s="2" t="s">
        <v>16</v>
      </c>
    </row>
    <row r="118" spans="1:3" ht="16">
      <c r="A118" s="2">
        <v>117</v>
      </c>
      <c r="B118" s="2">
        <v>1</v>
      </c>
      <c r="C118" s="2" t="s">
        <v>16</v>
      </c>
    </row>
    <row r="119" spans="1:3" ht="16">
      <c r="A119" s="2">
        <v>118</v>
      </c>
      <c r="B119" s="2">
        <v>0</v>
      </c>
      <c r="C119" s="2" t="s">
        <v>26</v>
      </c>
    </row>
    <row r="120" spans="1:3" ht="16">
      <c r="A120" s="2">
        <v>119</v>
      </c>
      <c r="B120" s="2">
        <v>0</v>
      </c>
      <c r="C120" s="2" t="s">
        <v>16</v>
      </c>
    </row>
    <row r="121" spans="1:3" ht="16">
      <c r="A121" s="2">
        <v>120</v>
      </c>
      <c r="B121" s="2">
        <v>0</v>
      </c>
      <c r="C121" s="2" t="s">
        <v>28</v>
      </c>
    </row>
    <row r="122" spans="1:3" ht="16">
      <c r="A122" s="2">
        <v>121</v>
      </c>
      <c r="B122" s="2">
        <v>0</v>
      </c>
      <c r="C122" s="2" t="s">
        <v>11</v>
      </c>
    </row>
    <row r="123" spans="1:3" ht="16">
      <c r="A123" s="2">
        <v>122</v>
      </c>
      <c r="B123" s="2">
        <v>0</v>
      </c>
      <c r="C123" s="2" t="s">
        <v>26</v>
      </c>
    </row>
    <row r="124" spans="1:3" ht="16">
      <c r="A124" s="2">
        <v>123</v>
      </c>
      <c r="B124" s="2">
        <v>1</v>
      </c>
      <c r="C124" s="2" t="s">
        <v>26</v>
      </c>
    </row>
    <row r="125" spans="1:3" ht="16">
      <c r="A125" s="2">
        <v>124</v>
      </c>
      <c r="B125" s="2">
        <v>0</v>
      </c>
      <c r="C125" s="2" t="s">
        <v>8</v>
      </c>
    </row>
    <row r="126" spans="1:3" ht="16">
      <c r="A126" s="2">
        <v>125</v>
      </c>
      <c r="B126" s="2">
        <v>0</v>
      </c>
      <c r="C126" s="2" t="s">
        <v>16</v>
      </c>
    </row>
    <row r="127" spans="1:3" ht="16">
      <c r="A127" s="2">
        <v>126</v>
      </c>
      <c r="B127" s="2">
        <v>0</v>
      </c>
      <c r="C127" s="2" t="s">
        <v>16</v>
      </c>
    </row>
    <row r="128" spans="1:3" ht="16">
      <c r="A128" s="2">
        <v>127</v>
      </c>
      <c r="B128" s="2">
        <v>0</v>
      </c>
      <c r="C128" s="2" t="s">
        <v>16</v>
      </c>
    </row>
    <row r="129" spans="1:3" ht="16">
      <c r="A129" s="2">
        <v>128</v>
      </c>
      <c r="B129" s="2">
        <v>0</v>
      </c>
      <c r="C129" s="2" t="s">
        <v>26</v>
      </c>
    </row>
    <row r="130" spans="1:3" ht="16">
      <c r="A130" s="2">
        <v>129</v>
      </c>
      <c r="B130" s="2">
        <v>0</v>
      </c>
      <c r="C130" s="2" t="s">
        <v>16</v>
      </c>
    </row>
    <row r="131" spans="1:3" ht="16">
      <c r="A131" s="2">
        <v>130</v>
      </c>
      <c r="B131" s="2">
        <v>0</v>
      </c>
      <c r="C131" s="2" t="s">
        <v>16</v>
      </c>
    </row>
    <row r="132" spans="1:3" ht="16">
      <c r="A132" s="2">
        <v>131</v>
      </c>
      <c r="B132" s="2">
        <v>1</v>
      </c>
      <c r="C132" s="2" t="s">
        <v>28</v>
      </c>
    </row>
    <row r="133" spans="1:3" ht="16">
      <c r="A133" s="2">
        <v>132</v>
      </c>
      <c r="B133" s="2">
        <v>0</v>
      </c>
      <c r="C133" s="2" t="s">
        <v>8</v>
      </c>
    </row>
    <row r="134" spans="1:3" ht="16">
      <c r="A134" s="2">
        <v>133</v>
      </c>
      <c r="B134" s="2">
        <v>0</v>
      </c>
      <c r="C134" s="2" t="s">
        <v>16</v>
      </c>
    </row>
    <row r="135" spans="1:3" ht="16">
      <c r="A135" s="2">
        <v>134</v>
      </c>
      <c r="B135" s="2">
        <v>0</v>
      </c>
      <c r="C135" s="2" t="s">
        <v>8</v>
      </c>
    </row>
    <row r="136" spans="1:3" ht="16">
      <c r="A136" s="2">
        <v>135</v>
      </c>
      <c r="B136" s="2">
        <v>0</v>
      </c>
      <c r="C136" s="2" t="s">
        <v>16</v>
      </c>
    </row>
    <row r="137" spans="1:3" ht="16">
      <c r="A137" s="2">
        <v>136</v>
      </c>
      <c r="B137" s="2">
        <v>1</v>
      </c>
      <c r="C137" s="2" t="s">
        <v>11</v>
      </c>
    </row>
    <row r="138" spans="1:3" ht="16">
      <c r="A138" s="2">
        <v>137</v>
      </c>
      <c r="B138" s="2">
        <v>1</v>
      </c>
      <c r="C138" s="2" t="s">
        <v>11</v>
      </c>
    </row>
    <row r="139" spans="1:3" ht="16">
      <c r="A139" s="2">
        <v>138</v>
      </c>
      <c r="B139" s="2">
        <v>0</v>
      </c>
      <c r="C139" s="2" t="s">
        <v>16</v>
      </c>
    </row>
    <row r="140" spans="1:3" ht="16">
      <c r="A140" s="2">
        <v>139</v>
      </c>
      <c r="B140" s="2">
        <v>1</v>
      </c>
      <c r="C140" s="2" t="s">
        <v>16</v>
      </c>
    </row>
    <row r="141" spans="1:3" ht="16">
      <c r="A141" s="2">
        <v>140</v>
      </c>
      <c r="B141" s="2">
        <v>0</v>
      </c>
      <c r="C141" s="2" t="s">
        <v>16</v>
      </c>
    </row>
    <row r="142" spans="1:3" ht="16">
      <c r="A142" s="2">
        <v>141</v>
      </c>
      <c r="B142" s="2">
        <v>1</v>
      </c>
      <c r="C142" s="2" t="s">
        <v>16</v>
      </c>
    </row>
    <row r="143" spans="1:3" ht="16">
      <c r="A143" s="2">
        <v>142</v>
      </c>
      <c r="B143" s="2">
        <v>0</v>
      </c>
      <c r="C143" s="2" t="s">
        <v>16</v>
      </c>
    </row>
    <row r="144" spans="1:3" ht="16">
      <c r="A144" s="2">
        <v>143</v>
      </c>
      <c r="B144" s="2">
        <v>1</v>
      </c>
      <c r="C144" s="2" t="s">
        <v>16</v>
      </c>
    </row>
    <row r="145" spans="1:3" ht="16">
      <c r="A145" s="2">
        <v>144</v>
      </c>
      <c r="B145" s="2">
        <v>0</v>
      </c>
      <c r="C145" s="2" t="s">
        <v>28</v>
      </c>
    </row>
    <row r="146" spans="1:3" ht="16">
      <c r="A146" s="2">
        <v>145</v>
      </c>
      <c r="B146" s="2">
        <v>1</v>
      </c>
      <c r="C146" s="2" t="s">
        <v>16</v>
      </c>
    </row>
    <row r="147" spans="1:3" ht="16">
      <c r="A147" s="2">
        <v>146</v>
      </c>
      <c r="B147" s="2">
        <v>1</v>
      </c>
      <c r="C147" s="2" t="s">
        <v>28</v>
      </c>
    </row>
    <row r="148" spans="1:3" ht="16">
      <c r="A148" s="2">
        <v>147</v>
      </c>
      <c r="B148" s="2">
        <v>1</v>
      </c>
      <c r="C148" s="2" t="s">
        <v>11</v>
      </c>
    </row>
    <row r="149" spans="1:3" ht="16">
      <c r="A149" s="2">
        <v>148</v>
      </c>
      <c r="B149" s="2">
        <v>0</v>
      </c>
      <c r="C149" s="2" t="s">
        <v>8</v>
      </c>
    </row>
    <row r="150" spans="1:3" ht="16">
      <c r="A150" s="2">
        <v>149</v>
      </c>
      <c r="B150" s="2">
        <v>1</v>
      </c>
      <c r="C150" s="2" t="s">
        <v>16</v>
      </c>
    </row>
    <row r="151" spans="1:3" ht="16">
      <c r="A151" s="2">
        <v>150</v>
      </c>
      <c r="B151" s="2">
        <v>1</v>
      </c>
      <c r="C151" s="2" t="s">
        <v>16</v>
      </c>
    </row>
    <row r="152" spans="1:3" ht="16">
      <c r="A152" s="2">
        <v>151</v>
      </c>
      <c r="B152" s="2">
        <v>0</v>
      </c>
      <c r="C152" s="2" t="s">
        <v>16</v>
      </c>
    </row>
    <row r="153" spans="1:3" ht="16">
      <c r="A153" s="2">
        <v>152</v>
      </c>
      <c r="B153" s="2">
        <v>0</v>
      </c>
      <c r="C153" s="2" t="s">
        <v>11</v>
      </c>
    </row>
    <row r="154" spans="1:3" ht="16">
      <c r="A154" s="2">
        <v>153</v>
      </c>
      <c r="B154" s="2">
        <v>1</v>
      </c>
      <c r="C154" s="2" t="s">
        <v>8</v>
      </c>
    </row>
    <row r="155" spans="1:3" ht="16">
      <c r="A155" s="2">
        <v>154</v>
      </c>
      <c r="B155" s="2">
        <v>0</v>
      </c>
      <c r="C155" s="2" t="s">
        <v>16</v>
      </c>
    </row>
    <row r="156" spans="1:3" ht="16">
      <c r="A156" s="2">
        <v>155</v>
      </c>
      <c r="B156" s="2">
        <v>0</v>
      </c>
      <c r="C156" s="2" t="s">
        <v>28</v>
      </c>
    </row>
    <row r="157" spans="1:3" ht="16">
      <c r="A157" s="2">
        <v>156</v>
      </c>
      <c r="B157" s="2">
        <v>1</v>
      </c>
      <c r="C157" s="2" t="s">
        <v>11</v>
      </c>
    </row>
    <row r="158" spans="1:3" ht="16">
      <c r="A158" s="2">
        <v>157</v>
      </c>
      <c r="B158" s="2">
        <v>1</v>
      </c>
      <c r="C158" s="2" t="s">
        <v>16</v>
      </c>
    </row>
    <row r="159" spans="1:3" ht="16">
      <c r="A159" s="2">
        <v>158</v>
      </c>
      <c r="B159" s="2">
        <v>0</v>
      </c>
      <c r="C159" s="2" t="s">
        <v>11</v>
      </c>
    </row>
    <row r="160" spans="1:3" ht="16">
      <c r="A160" s="2">
        <v>159</v>
      </c>
      <c r="B160" s="2">
        <v>1</v>
      </c>
      <c r="C160" s="2" t="s">
        <v>8</v>
      </c>
    </row>
    <row r="161" spans="1:3" ht="16">
      <c r="A161" s="2">
        <v>160</v>
      </c>
      <c r="B161" s="2">
        <v>0</v>
      </c>
      <c r="C161" s="2" t="s">
        <v>11</v>
      </c>
    </row>
    <row r="162" spans="1:3" ht="16">
      <c r="A162" s="2">
        <v>161</v>
      </c>
      <c r="B162" s="2">
        <v>1</v>
      </c>
      <c r="C162" s="2" t="s">
        <v>16</v>
      </c>
    </row>
    <row r="163" spans="1:3" ht="16">
      <c r="A163" s="2">
        <v>162</v>
      </c>
      <c r="B163" s="2">
        <v>1</v>
      </c>
      <c r="C163" s="2" t="s">
        <v>26</v>
      </c>
    </row>
    <row r="164" spans="1:3" ht="16">
      <c r="A164" s="2">
        <v>163</v>
      </c>
      <c r="B164" s="2">
        <v>1</v>
      </c>
      <c r="C164" s="2" t="s">
        <v>28</v>
      </c>
    </row>
    <row r="165" spans="1:3" ht="16">
      <c r="A165" s="2">
        <v>164</v>
      </c>
      <c r="B165" s="2">
        <v>1</v>
      </c>
      <c r="C165" s="2" t="s">
        <v>16</v>
      </c>
    </row>
    <row r="166" spans="1:3" ht="16">
      <c r="A166" s="2">
        <v>165</v>
      </c>
      <c r="B166" s="2">
        <v>0</v>
      </c>
      <c r="C166" s="2" t="s">
        <v>11</v>
      </c>
    </row>
    <row r="167" spans="1:3" ht="16">
      <c r="A167" s="2">
        <v>166</v>
      </c>
      <c r="B167" s="2">
        <v>0</v>
      </c>
      <c r="C167" s="2" t="s">
        <v>16</v>
      </c>
    </row>
    <row r="168" spans="1:3" ht="16">
      <c r="A168" s="2">
        <v>167</v>
      </c>
      <c r="B168" s="2">
        <v>1</v>
      </c>
      <c r="C168" s="2" t="s">
        <v>28</v>
      </c>
    </row>
    <row r="169" spans="1:3" ht="16">
      <c r="A169" s="2">
        <v>168</v>
      </c>
      <c r="B169" s="2">
        <v>1</v>
      </c>
      <c r="C169" s="2" t="s">
        <v>28</v>
      </c>
    </row>
    <row r="170" spans="1:3" ht="16">
      <c r="A170" s="2">
        <v>169</v>
      </c>
      <c r="B170" s="2">
        <v>0</v>
      </c>
      <c r="C170" s="2" t="s">
        <v>8</v>
      </c>
    </row>
    <row r="171" spans="1:3" ht="16">
      <c r="A171" s="2">
        <v>170</v>
      </c>
      <c r="B171" s="2">
        <v>1</v>
      </c>
      <c r="C171" s="2" t="s">
        <v>16</v>
      </c>
    </row>
    <row r="172" spans="1:3" ht="16">
      <c r="A172" s="2">
        <v>171</v>
      </c>
      <c r="B172" s="2">
        <v>1</v>
      </c>
      <c r="C172" s="2" t="s">
        <v>28</v>
      </c>
    </row>
    <row r="173" spans="1:3" ht="16">
      <c r="A173" s="2">
        <v>172</v>
      </c>
      <c r="B173" s="2">
        <v>1</v>
      </c>
      <c r="C173" s="2" t="s">
        <v>30</v>
      </c>
    </row>
    <row r="174" spans="1:3" ht="16">
      <c r="A174" s="2">
        <v>173</v>
      </c>
      <c r="B174" s="2">
        <v>1</v>
      </c>
      <c r="C174" s="2" t="s">
        <v>28</v>
      </c>
    </row>
    <row r="175" spans="1:3" ht="16">
      <c r="A175" s="2">
        <v>174</v>
      </c>
      <c r="B175" s="2">
        <v>0</v>
      </c>
      <c r="C175" s="2" t="s">
        <v>8</v>
      </c>
    </row>
    <row r="176" spans="1:3" ht="16">
      <c r="A176" s="2">
        <v>175</v>
      </c>
      <c r="B176" s="2">
        <v>1</v>
      </c>
      <c r="C176" s="2" t="s">
        <v>26</v>
      </c>
    </row>
    <row r="177" spans="1:3" ht="16">
      <c r="A177" s="2">
        <v>176</v>
      </c>
      <c r="B177" s="2">
        <v>0</v>
      </c>
      <c r="C177" s="2" t="s">
        <v>8</v>
      </c>
    </row>
    <row r="178" spans="1:3" ht="16">
      <c r="A178" s="2">
        <v>177</v>
      </c>
      <c r="B178" s="2">
        <v>0</v>
      </c>
      <c r="C178" s="2" t="s">
        <v>28</v>
      </c>
    </row>
    <row r="179" spans="1:3" ht="16">
      <c r="A179" s="2">
        <v>178</v>
      </c>
      <c r="B179" s="2">
        <v>1</v>
      </c>
      <c r="C179" s="2" t="s">
        <v>28</v>
      </c>
    </row>
    <row r="180" spans="1:3" ht="16">
      <c r="A180" s="2">
        <v>179</v>
      </c>
      <c r="B180" s="2">
        <v>0</v>
      </c>
      <c r="C180" s="2" t="s">
        <v>16</v>
      </c>
    </row>
    <row r="181" spans="1:3" ht="16">
      <c r="A181" s="2">
        <v>180</v>
      </c>
      <c r="B181" s="2">
        <v>0</v>
      </c>
      <c r="C181" s="2" t="s">
        <v>26</v>
      </c>
    </row>
    <row r="182" spans="1:3" ht="16">
      <c r="A182" s="2">
        <v>181</v>
      </c>
      <c r="B182" s="2">
        <v>0</v>
      </c>
      <c r="C182" s="2" t="s">
        <v>16</v>
      </c>
    </row>
    <row r="183" spans="1:3" ht="16">
      <c r="A183" s="2">
        <v>182</v>
      </c>
      <c r="B183" s="2">
        <v>0</v>
      </c>
      <c r="C183" s="2" t="s">
        <v>8</v>
      </c>
    </row>
    <row r="184" spans="1:3" ht="16">
      <c r="A184" s="2">
        <v>183</v>
      </c>
      <c r="B184" s="2">
        <v>1</v>
      </c>
      <c r="C184" s="2" t="s">
        <v>11</v>
      </c>
    </row>
    <row r="185" spans="1:3" ht="16">
      <c r="A185" s="2">
        <v>184</v>
      </c>
      <c r="B185" s="2">
        <v>1</v>
      </c>
      <c r="C185" s="2" t="s">
        <v>11</v>
      </c>
    </row>
    <row r="186" spans="1:3" ht="16">
      <c r="A186" s="2">
        <v>185</v>
      </c>
      <c r="B186" s="2">
        <v>0</v>
      </c>
      <c r="C186" s="2" t="s">
        <v>16</v>
      </c>
    </row>
    <row r="187" spans="1:3" ht="16">
      <c r="A187" s="2">
        <v>186</v>
      </c>
      <c r="B187" s="2">
        <v>1</v>
      </c>
      <c r="C187" s="2" t="s">
        <v>16</v>
      </c>
    </row>
    <row r="188" spans="1:3" ht="16">
      <c r="A188" s="2">
        <v>187</v>
      </c>
      <c r="B188" s="2">
        <v>1</v>
      </c>
      <c r="C188" s="2" t="s">
        <v>28</v>
      </c>
    </row>
    <row r="189" spans="1:3" ht="16">
      <c r="A189" s="2">
        <v>188</v>
      </c>
      <c r="B189" s="2">
        <v>0</v>
      </c>
      <c r="C189" s="2" t="s">
        <v>11</v>
      </c>
    </row>
    <row r="190" spans="1:3" ht="16">
      <c r="A190" s="2">
        <v>189</v>
      </c>
      <c r="B190" s="2">
        <v>1</v>
      </c>
      <c r="C190" s="2" t="s">
        <v>16</v>
      </c>
    </row>
    <row r="191" spans="1:3" ht="16">
      <c r="A191" s="2">
        <v>190</v>
      </c>
      <c r="B191" s="2">
        <v>1</v>
      </c>
      <c r="C191" s="2" t="s">
        <v>11</v>
      </c>
    </row>
    <row r="192" spans="1:3" ht="16">
      <c r="A192" s="2">
        <v>191</v>
      </c>
      <c r="B192" s="2">
        <v>0</v>
      </c>
      <c r="C192" s="2" t="s">
        <v>16</v>
      </c>
    </row>
    <row r="193" spans="1:3" ht="16">
      <c r="A193" s="2">
        <v>192</v>
      </c>
      <c r="B193" s="2">
        <v>1</v>
      </c>
      <c r="C193" s="2" t="s">
        <v>8</v>
      </c>
    </row>
    <row r="194" spans="1:3" ht="16">
      <c r="A194" s="2">
        <v>193</v>
      </c>
      <c r="B194" s="2">
        <v>0</v>
      </c>
      <c r="C194" s="2" t="s">
        <v>16</v>
      </c>
    </row>
    <row r="195" spans="1:3" ht="16">
      <c r="A195" s="2">
        <v>194</v>
      </c>
      <c r="B195" s="2">
        <v>1</v>
      </c>
      <c r="C195" s="2" t="s">
        <v>16</v>
      </c>
    </row>
    <row r="196" spans="1:3" ht="16">
      <c r="A196" s="2">
        <v>195</v>
      </c>
      <c r="B196" s="2">
        <v>1</v>
      </c>
      <c r="C196" s="2" t="s">
        <v>16</v>
      </c>
    </row>
    <row r="197" spans="1:3" ht="16">
      <c r="A197" s="2">
        <v>196</v>
      </c>
      <c r="B197" s="2">
        <v>1</v>
      </c>
      <c r="C197" s="2" t="s">
        <v>11</v>
      </c>
    </row>
    <row r="198" spans="1:3" ht="16">
      <c r="A198" s="2">
        <v>197</v>
      </c>
      <c r="B198" s="2">
        <v>1</v>
      </c>
      <c r="C198" s="2" t="s">
        <v>16</v>
      </c>
    </row>
    <row r="199" spans="1:3" ht="16">
      <c r="A199" s="2">
        <v>198</v>
      </c>
      <c r="B199" s="2">
        <v>0</v>
      </c>
      <c r="C199" s="2" t="s">
        <v>16</v>
      </c>
    </row>
    <row r="200" spans="1:3" ht="16">
      <c r="A200" s="2">
        <v>199</v>
      </c>
      <c r="B200" s="2">
        <v>0</v>
      </c>
      <c r="C200" s="2" t="s">
        <v>28</v>
      </c>
    </row>
    <row r="201" spans="1:3" ht="16">
      <c r="A201" s="2">
        <v>200</v>
      </c>
      <c r="B201" s="2">
        <v>1</v>
      </c>
      <c r="C201" s="2" t="s">
        <v>28</v>
      </c>
    </row>
    <row r="202" spans="1:3" ht="16">
      <c r="A202" s="2">
        <v>201</v>
      </c>
      <c r="B202" s="2">
        <v>0</v>
      </c>
      <c r="C202" s="2" t="s">
        <v>8</v>
      </c>
    </row>
    <row r="203" spans="1:3" ht="16">
      <c r="A203" s="2">
        <v>202</v>
      </c>
      <c r="B203" s="2">
        <v>0</v>
      </c>
      <c r="C203" s="2" t="s">
        <v>26</v>
      </c>
    </row>
    <row r="204" spans="1:3" ht="16">
      <c r="A204" s="2">
        <v>203</v>
      </c>
      <c r="B204" s="2">
        <v>0</v>
      </c>
      <c r="C204" s="2" t="s">
        <v>28</v>
      </c>
    </row>
    <row r="205" spans="1:3" ht="16">
      <c r="A205" s="2">
        <v>204</v>
      </c>
      <c r="B205" s="2">
        <v>0</v>
      </c>
      <c r="C205" s="2" t="s">
        <v>16</v>
      </c>
    </row>
    <row r="206" spans="1:3" ht="16">
      <c r="A206" s="2">
        <v>205</v>
      </c>
      <c r="B206" s="2">
        <v>0</v>
      </c>
      <c r="C206" s="2" t="s">
        <v>16</v>
      </c>
    </row>
    <row r="207" spans="1:3" ht="16">
      <c r="A207" s="2">
        <v>206</v>
      </c>
      <c r="B207" s="2">
        <v>1</v>
      </c>
      <c r="C207" s="2" t="s">
        <v>16</v>
      </c>
    </row>
    <row r="208" spans="1:3" ht="16">
      <c r="A208" s="2">
        <v>207</v>
      </c>
      <c r="B208" s="2">
        <v>0</v>
      </c>
      <c r="C208" s="2" t="s">
        <v>16</v>
      </c>
    </row>
    <row r="209" spans="1:3" ht="16">
      <c r="A209" s="2">
        <v>208</v>
      </c>
      <c r="B209" s="2">
        <v>0</v>
      </c>
      <c r="C209" s="2" t="s">
        <v>26</v>
      </c>
    </row>
    <row r="210" spans="1:3" ht="16">
      <c r="A210" s="2">
        <v>209</v>
      </c>
      <c r="B210" s="2">
        <v>1</v>
      </c>
      <c r="C210" s="2" t="s">
        <v>16</v>
      </c>
    </row>
    <row r="211" spans="1:3" ht="16">
      <c r="A211" s="2">
        <v>210</v>
      </c>
      <c r="B211" s="2">
        <v>1</v>
      </c>
      <c r="C211" s="2" t="s">
        <v>16</v>
      </c>
    </row>
    <row r="212" spans="1:3" ht="16">
      <c r="A212" s="2">
        <v>211</v>
      </c>
      <c r="B212" s="2">
        <v>1</v>
      </c>
      <c r="C212" s="2" t="s">
        <v>28</v>
      </c>
    </row>
    <row r="213" spans="1:3" ht="16">
      <c r="A213" s="2">
        <v>212</v>
      </c>
      <c r="B213" s="2">
        <v>0</v>
      </c>
      <c r="C213" s="2" t="s">
        <v>8</v>
      </c>
    </row>
    <row r="214" spans="1:3" ht="16">
      <c r="A214" s="2">
        <v>213</v>
      </c>
      <c r="B214" s="2">
        <v>0</v>
      </c>
      <c r="C214" s="2" t="s">
        <v>11</v>
      </c>
    </row>
    <row r="215" spans="1:3" ht="16">
      <c r="A215" s="2">
        <v>214</v>
      </c>
      <c r="B215" s="2">
        <v>0</v>
      </c>
      <c r="C215" s="2" t="s">
        <v>30</v>
      </c>
    </row>
    <row r="216" spans="1:3" ht="16">
      <c r="A216" s="2">
        <v>215</v>
      </c>
      <c r="B216" s="2">
        <v>1</v>
      </c>
      <c r="C216" s="2" t="s">
        <v>11</v>
      </c>
    </row>
    <row r="217" spans="1:3" ht="16">
      <c r="A217" s="2">
        <v>216</v>
      </c>
      <c r="B217" s="2">
        <v>0</v>
      </c>
      <c r="C217" s="2" t="s">
        <v>26</v>
      </c>
    </row>
    <row r="218" spans="1:3" ht="16">
      <c r="A218" s="2">
        <v>217</v>
      </c>
      <c r="B218" s="2">
        <v>1</v>
      </c>
      <c r="C218" s="2" t="s">
        <v>16</v>
      </c>
    </row>
    <row r="219" spans="1:3" ht="16">
      <c r="A219" s="2">
        <v>218</v>
      </c>
      <c r="B219" s="2">
        <v>1</v>
      </c>
      <c r="C219" s="2" t="s">
        <v>30</v>
      </c>
    </row>
    <row r="220" spans="1:3" ht="16">
      <c r="A220" s="2">
        <v>219</v>
      </c>
      <c r="B220" s="2">
        <v>1</v>
      </c>
      <c r="C220" s="2" t="s">
        <v>16</v>
      </c>
    </row>
    <row r="221" spans="1:3" ht="16">
      <c r="A221" s="2">
        <v>220</v>
      </c>
      <c r="B221" s="2">
        <v>1</v>
      </c>
      <c r="C221" s="2" t="s">
        <v>16</v>
      </c>
    </row>
    <row r="222" spans="1:3" ht="16">
      <c r="A222" s="2">
        <v>221</v>
      </c>
      <c r="B222" s="2">
        <v>1</v>
      </c>
      <c r="C222" s="2" t="s">
        <v>16</v>
      </c>
    </row>
    <row r="223" spans="1:3" ht="16">
      <c r="A223" s="2">
        <v>222</v>
      </c>
      <c r="B223" s="2">
        <v>0</v>
      </c>
      <c r="C223" s="2" t="s">
        <v>30</v>
      </c>
    </row>
    <row r="224" spans="1:3" ht="16">
      <c r="A224" s="2">
        <v>223</v>
      </c>
      <c r="B224" s="2">
        <v>0</v>
      </c>
      <c r="C224" s="2" t="s">
        <v>16</v>
      </c>
    </row>
    <row r="225" spans="1:3" ht="16">
      <c r="A225" s="2">
        <v>224</v>
      </c>
      <c r="B225" s="2">
        <v>0</v>
      </c>
      <c r="C225" s="2" t="s">
        <v>16</v>
      </c>
    </row>
    <row r="226" spans="1:3" ht="16">
      <c r="A226" s="2">
        <v>225</v>
      </c>
      <c r="B226" s="2">
        <v>1</v>
      </c>
      <c r="C226" s="2" t="s">
        <v>28</v>
      </c>
    </row>
    <row r="227" spans="1:3" ht="16">
      <c r="A227" s="2">
        <v>226</v>
      </c>
      <c r="B227" s="2">
        <v>0</v>
      </c>
      <c r="C227" s="2" t="s">
        <v>16</v>
      </c>
    </row>
    <row r="228" spans="1:3" ht="16">
      <c r="A228" s="2">
        <v>227</v>
      </c>
      <c r="B228" s="2">
        <v>0</v>
      </c>
      <c r="C228" s="2" t="s">
        <v>16</v>
      </c>
    </row>
    <row r="229" spans="1:3" ht="16">
      <c r="A229" s="2">
        <v>228</v>
      </c>
      <c r="B229" s="2">
        <v>0</v>
      </c>
      <c r="C229" s="2" t="s">
        <v>16</v>
      </c>
    </row>
    <row r="230" spans="1:3" ht="16">
      <c r="A230" s="2">
        <v>229</v>
      </c>
      <c r="B230" s="2">
        <v>0</v>
      </c>
      <c r="C230" s="2" t="s">
        <v>11</v>
      </c>
    </row>
    <row r="231" spans="1:3" ht="16">
      <c r="A231" s="2">
        <v>230</v>
      </c>
      <c r="B231" s="2">
        <v>0</v>
      </c>
      <c r="C231" s="2" t="s">
        <v>28</v>
      </c>
    </row>
    <row r="232" spans="1:3" ht="16">
      <c r="A232" s="2">
        <v>231</v>
      </c>
      <c r="B232" s="2">
        <v>0</v>
      </c>
      <c r="C232" s="2" t="s">
        <v>8</v>
      </c>
    </row>
    <row r="233" spans="1:3" ht="16">
      <c r="A233" s="2">
        <v>232</v>
      </c>
      <c r="B233" s="2">
        <v>0</v>
      </c>
      <c r="C233" s="2" t="s">
        <v>16</v>
      </c>
    </row>
    <row r="234" spans="1:3" ht="16">
      <c r="A234" s="2">
        <v>233</v>
      </c>
      <c r="B234" s="2">
        <v>1</v>
      </c>
      <c r="C234" s="2" t="s">
        <v>11</v>
      </c>
    </row>
    <row r="235" spans="1:3" ht="16">
      <c r="A235" s="2">
        <v>234</v>
      </c>
      <c r="B235" s="2">
        <v>0</v>
      </c>
      <c r="C235" s="2" t="s">
        <v>11</v>
      </c>
    </row>
    <row r="236" spans="1:3" ht="16">
      <c r="A236" s="2">
        <v>235</v>
      </c>
      <c r="B236" s="2">
        <v>1</v>
      </c>
      <c r="C236" s="2" t="s">
        <v>16</v>
      </c>
    </row>
    <row r="237" spans="1:3" ht="16">
      <c r="A237" s="2">
        <v>236</v>
      </c>
      <c r="B237" s="2">
        <v>0</v>
      </c>
      <c r="C237" s="2" t="s">
        <v>16</v>
      </c>
    </row>
    <row r="238" spans="1:3" ht="16">
      <c r="A238" s="2">
        <v>237</v>
      </c>
      <c r="B238" s="2">
        <v>1</v>
      </c>
      <c r="C238" s="2" t="s">
        <v>16</v>
      </c>
    </row>
    <row r="239" spans="1:3" ht="16">
      <c r="A239" s="2">
        <v>238</v>
      </c>
      <c r="B239" s="2">
        <v>0</v>
      </c>
      <c r="C239" s="2" t="s">
        <v>26</v>
      </c>
    </row>
    <row r="240" spans="1:3" ht="16">
      <c r="A240" s="2">
        <v>239</v>
      </c>
      <c r="B240" s="2">
        <v>0</v>
      </c>
      <c r="C240" s="2" t="s">
        <v>8</v>
      </c>
    </row>
    <row r="241" spans="1:3" ht="16">
      <c r="A241" s="2">
        <v>240</v>
      </c>
      <c r="B241" s="2">
        <v>0</v>
      </c>
      <c r="C241" s="2" t="s">
        <v>16</v>
      </c>
    </row>
    <row r="242" spans="1:3" ht="16">
      <c r="A242" s="2">
        <v>241</v>
      </c>
      <c r="B242" s="2">
        <v>1</v>
      </c>
      <c r="C242" s="2" t="s">
        <v>16</v>
      </c>
    </row>
    <row r="243" spans="1:3" ht="16">
      <c r="A243" s="2">
        <v>242</v>
      </c>
      <c r="B243" s="2">
        <v>0</v>
      </c>
      <c r="C243" s="2" t="s">
        <v>16</v>
      </c>
    </row>
    <row r="244" spans="1:3" ht="16">
      <c r="A244" s="2">
        <v>243</v>
      </c>
      <c r="B244" s="2">
        <v>1</v>
      </c>
      <c r="C244" s="2" t="s">
        <v>16</v>
      </c>
    </row>
    <row r="245" spans="1:3" ht="16">
      <c r="A245" s="2">
        <v>244</v>
      </c>
      <c r="B245" s="2">
        <v>0</v>
      </c>
      <c r="C245" s="2" t="s">
        <v>16</v>
      </c>
    </row>
    <row r="246" spans="1:3" ht="16">
      <c r="A246" s="2">
        <v>245</v>
      </c>
      <c r="B246" s="2">
        <v>1</v>
      </c>
      <c r="C246" s="2" t="s">
        <v>16</v>
      </c>
    </row>
    <row r="247" spans="1:3" ht="16">
      <c r="A247" s="2">
        <v>246</v>
      </c>
      <c r="B247" s="2">
        <v>0</v>
      </c>
      <c r="C247" s="2" t="s">
        <v>11</v>
      </c>
    </row>
    <row r="248" spans="1:3" ht="16">
      <c r="A248" s="2">
        <v>247</v>
      </c>
      <c r="B248" s="2">
        <v>0</v>
      </c>
      <c r="C248" s="2" t="s">
        <v>16</v>
      </c>
    </row>
    <row r="249" spans="1:3" ht="16">
      <c r="A249" s="2">
        <v>248</v>
      </c>
      <c r="B249" s="2">
        <v>1</v>
      </c>
      <c r="C249" s="2" t="s">
        <v>11</v>
      </c>
    </row>
    <row r="250" spans="1:3" ht="16">
      <c r="A250" s="2">
        <v>249</v>
      </c>
      <c r="B250" s="2">
        <v>1</v>
      </c>
      <c r="C250" s="2" t="s">
        <v>28</v>
      </c>
    </row>
    <row r="251" spans="1:3" ht="16">
      <c r="A251" s="2">
        <v>250</v>
      </c>
      <c r="B251" s="2">
        <v>1</v>
      </c>
      <c r="C251" s="2" t="s">
        <v>8</v>
      </c>
    </row>
    <row r="252" spans="1:3" ht="16">
      <c r="A252" s="2">
        <v>251</v>
      </c>
      <c r="B252" s="2">
        <v>1</v>
      </c>
      <c r="C252" s="2" t="s">
        <v>16</v>
      </c>
    </row>
    <row r="253" spans="1:3" ht="16">
      <c r="A253" s="2">
        <v>252</v>
      </c>
      <c r="B253" s="2">
        <v>0</v>
      </c>
      <c r="C253" s="2" t="s">
        <v>16</v>
      </c>
    </row>
    <row r="254" spans="1:3" ht="16">
      <c r="A254" s="2">
        <v>253</v>
      </c>
      <c r="B254" s="2">
        <v>1</v>
      </c>
      <c r="C254" s="2" t="s">
        <v>14</v>
      </c>
    </row>
    <row r="255" spans="1:3" ht="16">
      <c r="A255" s="2">
        <v>254</v>
      </c>
      <c r="B255" s="2">
        <v>0</v>
      </c>
      <c r="C255" s="2" t="s">
        <v>11</v>
      </c>
    </row>
    <row r="256" spans="1:3" ht="16">
      <c r="A256" s="2">
        <v>255</v>
      </c>
      <c r="B256" s="2">
        <v>0</v>
      </c>
      <c r="C256" s="2" t="s">
        <v>30</v>
      </c>
    </row>
    <row r="257" spans="1:3" ht="16">
      <c r="A257" s="2">
        <v>256</v>
      </c>
      <c r="B257" s="2">
        <v>1</v>
      </c>
      <c r="C257" s="2" t="s">
        <v>26</v>
      </c>
    </row>
    <row r="258" spans="1:3" ht="16">
      <c r="A258" s="2">
        <v>257</v>
      </c>
      <c r="B258" s="2">
        <v>0</v>
      </c>
      <c r="C258" s="2" t="s">
        <v>28</v>
      </c>
    </row>
    <row r="259" spans="1:3" ht="16">
      <c r="A259" s="2">
        <v>258</v>
      </c>
      <c r="B259" s="2">
        <v>0</v>
      </c>
      <c r="C259" s="2" t="s">
        <v>16</v>
      </c>
    </row>
    <row r="260" spans="1:3" ht="16">
      <c r="A260" s="2">
        <v>259</v>
      </c>
      <c r="B260" s="2">
        <v>0</v>
      </c>
      <c r="C260" s="2" t="s">
        <v>16</v>
      </c>
    </row>
    <row r="261" spans="1:3" ht="16">
      <c r="A261" s="2">
        <v>260</v>
      </c>
      <c r="B261" s="2">
        <v>1</v>
      </c>
      <c r="C261" s="2" t="s">
        <v>16</v>
      </c>
    </row>
    <row r="262" spans="1:3" ht="16">
      <c r="A262" s="2">
        <v>261</v>
      </c>
      <c r="B262" s="2">
        <v>0</v>
      </c>
      <c r="C262" s="2" t="s">
        <v>26</v>
      </c>
    </row>
    <row r="263" spans="1:3" ht="16">
      <c r="A263" s="2">
        <v>262</v>
      </c>
      <c r="B263" s="2">
        <v>1</v>
      </c>
      <c r="C263" s="2" t="s">
        <v>28</v>
      </c>
    </row>
    <row r="264" spans="1:3" ht="16">
      <c r="A264" s="2">
        <v>263</v>
      </c>
      <c r="B264" s="2">
        <v>0</v>
      </c>
      <c r="C264" s="2" t="s">
        <v>8</v>
      </c>
    </row>
    <row r="265" spans="1:3" ht="16">
      <c r="A265" s="2">
        <v>264</v>
      </c>
      <c r="B265" s="2">
        <v>0</v>
      </c>
      <c r="C265" s="2" t="s">
        <v>11</v>
      </c>
    </row>
    <row r="266" spans="1:3" ht="16">
      <c r="A266" s="2">
        <v>265</v>
      </c>
      <c r="B266" s="2">
        <v>1</v>
      </c>
      <c r="C266" s="2" t="s">
        <v>14</v>
      </c>
    </row>
    <row r="267" spans="1:3" ht="16">
      <c r="A267" s="2">
        <v>266</v>
      </c>
      <c r="B267" s="2">
        <v>1</v>
      </c>
      <c r="C267" s="2" t="s">
        <v>16</v>
      </c>
    </row>
    <row r="268" spans="1:3" ht="16">
      <c r="A268" s="2">
        <v>267</v>
      </c>
      <c r="B268" s="2">
        <v>0</v>
      </c>
      <c r="C268" s="2" t="s">
        <v>30</v>
      </c>
    </row>
    <row r="269" spans="1:3" ht="16">
      <c r="A269" s="2">
        <v>268</v>
      </c>
      <c r="B269" s="2">
        <v>1</v>
      </c>
      <c r="C269" s="2" t="s">
        <v>16</v>
      </c>
    </row>
    <row r="270" spans="1:3" ht="16">
      <c r="A270" s="2">
        <v>269</v>
      </c>
      <c r="B270" s="2">
        <v>1</v>
      </c>
      <c r="C270" s="2" t="s">
        <v>16</v>
      </c>
    </row>
    <row r="271" spans="1:3" ht="16">
      <c r="A271" s="2">
        <v>270</v>
      </c>
      <c r="B271" s="2">
        <v>0</v>
      </c>
      <c r="C271" s="2" t="s">
        <v>11</v>
      </c>
    </row>
    <row r="272" spans="1:3" ht="16">
      <c r="A272" s="2">
        <v>271</v>
      </c>
      <c r="B272" s="2">
        <v>1</v>
      </c>
      <c r="C272" s="2" t="s">
        <v>28</v>
      </c>
    </row>
    <row r="273" spans="1:3" ht="16">
      <c r="A273" s="2">
        <v>272</v>
      </c>
      <c r="B273" s="2">
        <v>0</v>
      </c>
      <c r="C273" s="2" t="s">
        <v>16</v>
      </c>
    </row>
    <row r="274" spans="1:3" ht="16">
      <c r="A274" s="2">
        <v>273</v>
      </c>
      <c r="B274" s="2">
        <v>0</v>
      </c>
      <c r="C274" s="2" t="s">
        <v>26</v>
      </c>
    </row>
    <row r="275" spans="1:3" ht="16">
      <c r="A275" s="2">
        <v>274</v>
      </c>
      <c r="B275" s="2">
        <v>0</v>
      </c>
      <c r="C275" s="2" t="s">
        <v>14</v>
      </c>
    </row>
    <row r="276" spans="1:3" ht="16">
      <c r="A276" s="2">
        <v>275</v>
      </c>
      <c r="B276" s="2">
        <v>0</v>
      </c>
      <c r="C276" s="2" t="s">
        <v>16</v>
      </c>
    </row>
    <row r="277" spans="1:3" ht="16">
      <c r="A277" s="2">
        <v>276</v>
      </c>
      <c r="B277" s="2">
        <v>1</v>
      </c>
      <c r="C277" s="2" t="s">
        <v>11</v>
      </c>
    </row>
    <row r="278" spans="1:3" ht="16">
      <c r="A278" s="2">
        <v>277</v>
      </c>
      <c r="B278" s="2">
        <v>0</v>
      </c>
      <c r="C278" s="2" t="s">
        <v>11</v>
      </c>
    </row>
    <row r="279" spans="1:3" ht="16">
      <c r="A279" s="2">
        <v>278</v>
      </c>
      <c r="B279" s="2">
        <v>0</v>
      </c>
      <c r="C279" s="2" t="s">
        <v>28</v>
      </c>
    </row>
    <row r="280" spans="1:3" ht="16">
      <c r="A280" s="2">
        <v>279</v>
      </c>
      <c r="B280" s="2">
        <v>0</v>
      </c>
      <c r="C280" s="2" t="s">
        <v>28</v>
      </c>
    </row>
    <row r="281" spans="1:3" ht="16">
      <c r="A281" s="2">
        <v>280</v>
      </c>
      <c r="B281" s="2">
        <v>0</v>
      </c>
      <c r="C281" s="2" t="s">
        <v>26</v>
      </c>
    </row>
    <row r="282" spans="1:3" ht="16">
      <c r="A282" s="2">
        <v>281</v>
      </c>
      <c r="B282" s="2">
        <v>0</v>
      </c>
      <c r="C282" s="2" t="s">
        <v>16</v>
      </c>
    </row>
    <row r="283" spans="1:3" ht="16">
      <c r="A283" s="2">
        <v>282</v>
      </c>
      <c r="B283" s="2">
        <v>1</v>
      </c>
      <c r="C283" s="2" t="s">
        <v>26</v>
      </c>
    </row>
    <row r="284" spans="1:3" ht="16">
      <c r="A284" s="2">
        <v>283</v>
      </c>
      <c r="B284" s="2">
        <v>0</v>
      </c>
      <c r="C284" s="2" t="s">
        <v>26</v>
      </c>
    </row>
    <row r="285" spans="1:3" ht="16">
      <c r="A285" s="2">
        <v>284</v>
      </c>
      <c r="B285" s="2">
        <v>0</v>
      </c>
      <c r="C285" s="2" t="s">
        <v>16</v>
      </c>
    </row>
    <row r="286" spans="1:3" ht="16">
      <c r="A286" s="2">
        <v>285</v>
      </c>
      <c r="B286" s="2">
        <v>1</v>
      </c>
      <c r="C286" s="2" t="s">
        <v>28</v>
      </c>
    </row>
    <row r="287" spans="1:3" ht="16">
      <c r="A287" s="2">
        <v>286</v>
      </c>
      <c r="B287" s="2">
        <v>0</v>
      </c>
      <c r="C287" s="2" t="s">
        <v>26</v>
      </c>
    </row>
    <row r="288" spans="1:3" ht="16">
      <c r="A288" s="2">
        <v>287</v>
      </c>
      <c r="B288" s="2">
        <v>1</v>
      </c>
      <c r="C288" s="2" t="s">
        <v>28</v>
      </c>
    </row>
    <row r="289" spans="1:3" ht="16">
      <c r="A289" s="2">
        <v>288</v>
      </c>
      <c r="B289" s="2">
        <v>1</v>
      </c>
      <c r="C289" s="2" t="s">
        <v>16</v>
      </c>
    </row>
    <row r="290" spans="1:3" ht="16">
      <c r="A290" s="2">
        <v>289</v>
      </c>
      <c r="B290" s="2">
        <v>0</v>
      </c>
      <c r="C290" s="2" t="s">
        <v>16</v>
      </c>
    </row>
    <row r="291" spans="1:3" ht="16">
      <c r="A291" s="2">
        <v>290</v>
      </c>
      <c r="B291" s="2">
        <v>1</v>
      </c>
      <c r="C291" s="2" t="s">
        <v>11</v>
      </c>
    </row>
    <row r="292" spans="1:3" ht="16">
      <c r="A292" s="2">
        <v>291</v>
      </c>
      <c r="B292" s="2">
        <v>0</v>
      </c>
      <c r="C292" s="2" t="s">
        <v>16</v>
      </c>
    </row>
    <row r="293" spans="1:3" ht="16">
      <c r="A293" s="2">
        <v>292</v>
      </c>
      <c r="B293" s="2">
        <v>1</v>
      </c>
      <c r="C293" s="2" t="s">
        <v>16</v>
      </c>
    </row>
    <row r="294" spans="1:3" ht="16">
      <c r="A294" s="2">
        <v>293</v>
      </c>
      <c r="B294" s="2">
        <v>0</v>
      </c>
      <c r="C294" s="2" t="s">
        <v>16</v>
      </c>
    </row>
    <row r="295" spans="1:3" ht="16">
      <c r="A295" s="2">
        <v>294</v>
      </c>
      <c r="B295" s="2">
        <v>1</v>
      </c>
      <c r="C295" s="2" t="s">
        <v>11</v>
      </c>
    </row>
    <row r="296" spans="1:3" ht="16">
      <c r="A296" s="2">
        <v>295</v>
      </c>
      <c r="B296" s="2">
        <v>0</v>
      </c>
      <c r="C296" s="2" t="s">
        <v>11</v>
      </c>
    </row>
    <row r="297" spans="1:3" ht="16">
      <c r="A297" s="2">
        <v>296</v>
      </c>
      <c r="B297" s="2">
        <v>1</v>
      </c>
      <c r="C297" s="2" t="s">
        <v>8</v>
      </c>
    </row>
    <row r="298" spans="1:3" ht="16">
      <c r="A298" s="2">
        <v>297</v>
      </c>
      <c r="B298" s="2">
        <v>1</v>
      </c>
      <c r="C298" s="2" t="s">
        <v>16</v>
      </c>
    </row>
    <row r="299" spans="1:3" ht="16">
      <c r="A299" s="2">
        <v>298</v>
      </c>
      <c r="B299" s="2">
        <v>0</v>
      </c>
      <c r="C299" s="2" t="s">
        <v>26</v>
      </c>
    </row>
    <row r="300" spans="1:3" ht="16">
      <c r="A300" s="2">
        <v>299</v>
      </c>
      <c r="B300" s="2">
        <v>0</v>
      </c>
      <c r="C300" s="2" t="s">
        <v>26</v>
      </c>
    </row>
    <row r="301" spans="1:3" ht="16">
      <c r="A301" s="2">
        <v>300</v>
      </c>
      <c r="B301" s="2">
        <v>1</v>
      </c>
      <c r="C301" s="2" t="s">
        <v>28</v>
      </c>
    </row>
    <row r="302" spans="1:3" ht="16">
      <c r="A302" s="2">
        <v>301</v>
      </c>
      <c r="B302" s="2">
        <v>0</v>
      </c>
      <c r="C302" s="2" t="s">
        <v>26</v>
      </c>
    </row>
    <row r="303" spans="1:3" ht="16">
      <c r="A303" s="2">
        <v>302</v>
      </c>
      <c r="B303" s="2">
        <v>1</v>
      </c>
      <c r="C303" s="2" t="s">
        <v>16</v>
      </c>
    </row>
    <row r="304" spans="1:3" ht="16">
      <c r="A304" s="2">
        <v>303</v>
      </c>
      <c r="B304" s="2">
        <v>0</v>
      </c>
      <c r="C304" s="2" t="s">
        <v>8</v>
      </c>
    </row>
    <row r="305" spans="1:3" ht="16">
      <c r="A305" s="2">
        <v>304</v>
      </c>
      <c r="B305" s="2">
        <v>0</v>
      </c>
      <c r="C305" s="2" t="s">
        <v>16</v>
      </c>
    </row>
    <row r="306" spans="1:3" ht="16">
      <c r="A306" s="2">
        <v>305</v>
      </c>
      <c r="B306" s="2">
        <v>1</v>
      </c>
      <c r="C306" s="2" t="s">
        <v>26</v>
      </c>
    </row>
    <row r="307" spans="1:3" ht="16">
      <c r="A307" s="2">
        <v>306</v>
      </c>
      <c r="B307" s="2">
        <v>0</v>
      </c>
      <c r="C307" s="2" t="s">
        <v>16</v>
      </c>
    </row>
    <row r="308" spans="1:3" ht="16">
      <c r="A308" s="2">
        <v>307</v>
      </c>
      <c r="B308" s="2">
        <v>1</v>
      </c>
      <c r="C308" s="2" t="s">
        <v>16</v>
      </c>
    </row>
    <row r="309" spans="1:3" ht="16">
      <c r="A309" s="2">
        <v>308</v>
      </c>
      <c r="B309" s="2">
        <v>1</v>
      </c>
      <c r="C309" s="2" t="s">
        <v>16</v>
      </c>
    </row>
    <row r="310" spans="1:3" ht="16">
      <c r="A310" s="2">
        <v>309</v>
      </c>
      <c r="B310" s="2">
        <v>0</v>
      </c>
      <c r="C310" s="2" t="s">
        <v>16</v>
      </c>
    </row>
    <row r="311" spans="1:3" ht="16">
      <c r="A311" s="2">
        <v>310</v>
      </c>
      <c r="B311" s="2">
        <v>1</v>
      </c>
      <c r="C311" s="2" t="s">
        <v>26</v>
      </c>
    </row>
    <row r="312" spans="1:3" ht="16">
      <c r="A312" s="2">
        <v>311</v>
      </c>
      <c r="B312" s="2">
        <v>0</v>
      </c>
      <c r="C312" s="2" t="s">
        <v>16</v>
      </c>
    </row>
    <row r="313" spans="1:3" ht="16">
      <c r="A313" s="2">
        <v>312</v>
      </c>
      <c r="B313" s="2">
        <v>1</v>
      </c>
      <c r="C313" s="2" t="s">
        <v>16</v>
      </c>
    </row>
    <row r="314" spans="1:3" ht="16">
      <c r="A314" s="2">
        <v>313</v>
      </c>
      <c r="B314" s="2">
        <v>1</v>
      </c>
      <c r="C314" s="2" t="s">
        <v>16</v>
      </c>
    </row>
    <row r="315" spans="1:3" ht="16">
      <c r="A315" s="2">
        <v>314</v>
      </c>
      <c r="B315" s="2">
        <v>1</v>
      </c>
      <c r="C315" s="2" t="s">
        <v>26</v>
      </c>
    </row>
    <row r="316" spans="1:3" ht="16">
      <c r="A316" s="2">
        <v>315</v>
      </c>
      <c r="B316" s="2">
        <v>0</v>
      </c>
      <c r="C316" s="2" t="s">
        <v>28</v>
      </c>
    </row>
    <row r="317" spans="1:3" ht="16">
      <c r="A317" s="2">
        <v>316</v>
      </c>
      <c r="B317" s="2">
        <v>1</v>
      </c>
      <c r="C317" s="2" t="s">
        <v>26</v>
      </c>
    </row>
    <row r="318" spans="1:3" ht="16">
      <c r="A318" s="2">
        <v>317</v>
      </c>
      <c r="B318" s="2">
        <v>1</v>
      </c>
      <c r="C318" s="2" t="s">
        <v>28</v>
      </c>
    </row>
    <row r="319" spans="1:3" ht="16">
      <c r="A319" s="2">
        <v>318</v>
      </c>
      <c r="B319" s="2">
        <v>0</v>
      </c>
      <c r="C319" s="2" t="s">
        <v>28</v>
      </c>
    </row>
    <row r="320" spans="1:3" ht="16">
      <c r="A320" s="2">
        <v>319</v>
      </c>
      <c r="B320" s="2">
        <v>0</v>
      </c>
      <c r="C320" s="2" t="s">
        <v>16</v>
      </c>
    </row>
    <row r="321" spans="1:3" ht="16">
      <c r="A321" s="2">
        <v>320</v>
      </c>
      <c r="B321" s="2">
        <v>1</v>
      </c>
      <c r="C321" s="2" t="s">
        <v>11</v>
      </c>
    </row>
    <row r="322" spans="1:3" ht="16">
      <c r="A322" s="2">
        <v>321</v>
      </c>
      <c r="B322" s="2">
        <v>1</v>
      </c>
      <c r="C322" s="2" t="s">
        <v>16</v>
      </c>
    </row>
    <row r="323" spans="1:3" ht="16">
      <c r="A323" s="2">
        <v>322</v>
      </c>
      <c r="B323" s="2">
        <v>0</v>
      </c>
      <c r="C323" s="2" t="s">
        <v>8</v>
      </c>
    </row>
    <row r="324" spans="1:3" ht="16">
      <c r="A324" s="2">
        <v>323</v>
      </c>
      <c r="B324" s="2">
        <v>0</v>
      </c>
      <c r="C324" s="2" t="s">
        <v>14</v>
      </c>
    </row>
    <row r="325" spans="1:3" ht="16">
      <c r="A325" s="2">
        <v>324</v>
      </c>
      <c r="B325" s="2">
        <v>0</v>
      </c>
      <c r="C325" s="2" t="s">
        <v>16</v>
      </c>
    </row>
    <row r="326" spans="1:3" ht="16">
      <c r="A326" s="2">
        <v>325</v>
      </c>
      <c r="B326" s="2">
        <v>1</v>
      </c>
      <c r="C326" s="2" t="s">
        <v>8</v>
      </c>
    </row>
    <row r="327" spans="1:3" ht="16">
      <c r="A327" s="2">
        <v>326</v>
      </c>
      <c r="B327" s="2">
        <v>0</v>
      </c>
      <c r="C327" s="2" t="s">
        <v>30</v>
      </c>
    </row>
    <row r="328" spans="1:3" ht="16">
      <c r="A328" s="2">
        <v>327</v>
      </c>
      <c r="B328" s="2">
        <v>0</v>
      </c>
      <c r="C328" s="2" t="s">
        <v>11</v>
      </c>
    </row>
    <row r="329" spans="1:3" ht="16">
      <c r="A329" s="2">
        <v>328</v>
      </c>
      <c r="B329" s="2">
        <v>1</v>
      </c>
      <c r="C329" s="2" t="s">
        <v>28</v>
      </c>
    </row>
    <row r="330" spans="1:3" ht="16">
      <c r="A330" s="2">
        <v>329</v>
      </c>
      <c r="B330" s="2">
        <v>0</v>
      </c>
      <c r="C330" s="2" t="s">
        <v>16</v>
      </c>
    </row>
    <row r="331" spans="1:3" ht="16">
      <c r="A331" s="2">
        <v>330</v>
      </c>
      <c r="B331" s="2">
        <v>1</v>
      </c>
      <c r="C331" s="2" t="s">
        <v>11</v>
      </c>
    </row>
    <row r="332" spans="1:3" ht="16">
      <c r="A332" s="2">
        <v>331</v>
      </c>
      <c r="B332" s="2">
        <v>1</v>
      </c>
      <c r="C332" s="2" t="s">
        <v>16</v>
      </c>
    </row>
    <row r="333" spans="1:3" ht="16">
      <c r="A333" s="2">
        <v>332</v>
      </c>
      <c r="B333" s="2">
        <v>1</v>
      </c>
      <c r="C333" s="2" t="s">
        <v>11</v>
      </c>
    </row>
    <row r="334" spans="1:3" ht="16">
      <c r="A334" s="2">
        <v>333</v>
      </c>
      <c r="B334" s="2">
        <v>1</v>
      </c>
      <c r="C334" s="2" t="s">
        <v>26</v>
      </c>
    </row>
    <row r="335" spans="1:3" ht="16">
      <c r="A335" s="2">
        <v>334</v>
      </c>
      <c r="B335" s="2">
        <v>0</v>
      </c>
      <c r="C335" s="2" t="s">
        <v>28</v>
      </c>
    </row>
    <row r="336" spans="1:3" ht="16">
      <c r="A336" s="2">
        <v>335</v>
      </c>
      <c r="B336" s="2">
        <v>1</v>
      </c>
      <c r="C336" s="2" t="s">
        <v>16</v>
      </c>
    </row>
    <row r="337" spans="1:3" ht="16">
      <c r="A337" s="2">
        <v>336</v>
      </c>
      <c r="B337" s="2">
        <v>0</v>
      </c>
      <c r="C337" s="2" t="s">
        <v>16</v>
      </c>
    </row>
    <row r="338" spans="1:3" ht="16">
      <c r="A338" s="2">
        <v>337</v>
      </c>
      <c r="B338" s="2">
        <v>1</v>
      </c>
      <c r="C338" s="2" t="s">
        <v>26</v>
      </c>
    </row>
    <row r="339" spans="1:3" ht="16">
      <c r="A339" s="2">
        <v>338</v>
      </c>
      <c r="B339" s="2">
        <v>0</v>
      </c>
      <c r="C339" s="2" t="s">
        <v>16</v>
      </c>
    </row>
    <row r="340" spans="1:3" ht="16">
      <c r="A340" s="2">
        <v>339</v>
      </c>
      <c r="B340" s="2">
        <v>1</v>
      </c>
      <c r="C340" s="2" t="s">
        <v>11</v>
      </c>
    </row>
    <row r="341" spans="1:3" ht="16">
      <c r="A341" s="2">
        <v>340</v>
      </c>
      <c r="B341" s="2">
        <v>0</v>
      </c>
      <c r="C341" s="2" t="s">
        <v>8</v>
      </c>
    </row>
    <row r="342" spans="1:3" ht="16">
      <c r="A342" s="2">
        <v>341</v>
      </c>
      <c r="B342" s="2">
        <v>0</v>
      </c>
      <c r="C342" s="2" t="s">
        <v>16</v>
      </c>
    </row>
    <row r="343" spans="1:3" ht="16">
      <c r="A343" s="2">
        <v>342</v>
      </c>
      <c r="B343" s="2">
        <v>0</v>
      </c>
      <c r="C343" s="2" t="s">
        <v>16</v>
      </c>
    </row>
    <row r="344" spans="1:3" ht="16">
      <c r="A344" s="2">
        <v>343</v>
      </c>
      <c r="B344" s="2">
        <v>0</v>
      </c>
      <c r="C344" s="2" t="s">
        <v>16</v>
      </c>
    </row>
    <row r="345" spans="1:3" ht="16">
      <c r="A345" s="2">
        <v>344</v>
      </c>
      <c r="B345" s="2">
        <v>0</v>
      </c>
      <c r="C345" s="2" t="s">
        <v>16</v>
      </c>
    </row>
    <row r="346" spans="1:3" ht="16">
      <c r="A346" s="2">
        <v>345</v>
      </c>
      <c r="B346" s="2">
        <v>0</v>
      </c>
      <c r="C346" s="2" t="s">
        <v>14</v>
      </c>
    </row>
    <row r="347" spans="1:3" ht="16">
      <c r="A347" s="2">
        <v>346</v>
      </c>
      <c r="B347" s="2">
        <v>1</v>
      </c>
      <c r="C347" s="2" t="s">
        <v>16</v>
      </c>
    </row>
    <row r="348" spans="1:3" ht="16">
      <c r="A348" s="2">
        <v>347</v>
      </c>
      <c r="B348" s="2">
        <v>0</v>
      </c>
      <c r="C348" s="2" t="s">
        <v>16</v>
      </c>
    </row>
    <row r="349" spans="1:3" ht="16">
      <c r="A349" s="2">
        <v>348</v>
      </c>
      <c r="B349" s="2">
        <v>0</v>
      </c>
      <c r="C349" s="2" t="s">
        <v>16</v>
      </c>
    </row>
    <row r="350" spans="1:3" ht="16">
      <c r="A350" s="2">
        <v>349</v>
      </c>
      <c r="B350" s="2">
        <v>1</v>
      </c>
      <c r="C350" s="2" t="s">
        <v>26</v>
      </c>
    </row>
    <row r="351" spans="1:3" ht="16">
      <c r="A351" s="2">
        <v>350</v>
      </c>
      <c r="B351" s="2">
        <v>0</v>
      </c>
      <c r="C351" s="2" t="s">
        <v>16</v>
      </c>
    </row>
    <row r="352" spans="1:3" ht="16">
      <c r="A352" s="2">
        <v>351</v>
      </c>
      <c r="B352" s="2">
        <v>0</v>
      </c>
      <c r="C352" s="2" t="s">
        <v>26</v>
      </c>
    </row>
    <row r="353" spans="1:3" ht="16">
      <c r="A353" s="2">
        <v>352</v>
      </c>
      <c r="B353" s="2">
        <v>1</v>
      </c>
      <c r="C353" s="2" t="s">
        <v>14</v>
      </c>
    </row>
    <row r="354" spans="1:3" ht="16">
      <c r="A354" s="2">
        <v>353</v>
      </c>
      <c r="B354" s="2">
        <v>1</v>
      </c>
      <c r="C354" s="2" t="s">
        <v>16</v>
      </c>
    </row>
    <row r="355" spans="1:3" ht="16">
      <c r="A355" s="2">
        <v>354</v>
      </c>
      <c r="B355" s="2">
        <v>1</v>
      </c>
      <c r="C355" s="2" t="s">
        <v>16</v>
      </c>
    </row>
    <row r="356" spans="1:3" ht="16">
      <c r="A356" s="2">
        <v>355</v>
      </c>
      <c r="B356" s="2">
        <v>1</v>
      </c>
      <c r="C356" s="2" t="s">
        <v>16</v>
      </c>
    </row>
    <row r="357" spans="1:3" ht="16">
      <c r="A357" s="2">
        <v>356</v>
      </c>
      <c r="B357" s="2">
        <v>0</v>
      </c>
      <c r="C357" s="2" t="s">
        <v>16</v>
      </c>
    </row>
    <row r="358" spans="1:3" ht="16">
      <c r="A358" s="2">
        <v>357</v>
      </c>
      <c r="B358" s="2">
        <v>1</v>
      </c>
      <c r="C358" s="2" t="s">
        <v>11</v>
      </c>
    </row>
    <row r="359" spans="1:3" ht="16">
      <c r="A359" s="2">
        <v>358</v>
      </c>
      <c r="B359" s="2">
        <v>1</v>
      </c>
      <c r="C359" s="2" t="s">
        <v>16</v>
      </c>
    </row>
    <row r="360" spans="1:3" ht="16">
      <c r="A360" s="2">
        <v>359</v>
      </c>
      <c r="B360" s="2">
        <v>0</v>
      </c>
      <c r="C360" s="2" t="s">
        <v>8</v>
      </c>
    </row>
    <row r="361" spans="1:3" ht="16">
      <c r="A361" s="2">
        <v>360</v>
      </c>
      <c r="B361" s="2">
        <v>0</v>
      </c>
      <c r="C361" s="2" t="s">
        <v>16</v>
      </c>
    </row>
    <row r="362" spans="1:3" ht="16">
      <c r="A362" s="2">
        <v>361</v>
      </c>
      <c r="B362" s="2">
        <v>1</v>
      </c>
      <c r="C362" s="2" t="s">
        <v>16</v>
      </c>
    </row>
    <row r="363" spans="1:3" ht="16">
      <c r="A363" s="2">
        <v>362</v>
      </c>
      <c r="B363" s="2">
        <v>0</v>
      </c>
      <c r="C363" s="2" t="s">
        <v>8</v>
      </c>
    </row>
    <row r="364" spans="1:3" ht="16">
      <c r="A364" s="2">
        <v>363</v>
      </c>
      <c r="B364" s="2">
        <v>1</v>
      </c>
      <c r="C364" s="2" t="s">
        <v>14</v>
      </c>
    </row>
    <row r="365" spans="1:3" ht="16">
      <c r="A365" s="2">
        <v>364</v>
      </c>
      <c r="B365" s="2">
        <v>1</v>
      </c>
      <c r="C365" s="2" t="s">
        <v>28</v>
      </c>
    </row>
    <row r="366" spans="1:3" ht="16">
      <c r="A366" s="2">
        <v>365</v>
      </c>
      <c r="B366" s="2">
        <v>1</v>
      </c>
      <c r="C366" s="2" t="s">
        <v>16</v>
      </c>
    </row>
    <row r="367" spans="1:3" ht="16">
      <c r="A367" s="2">
        <v>366</v>
      </c>
      <c r="B367" s="2">
        <v>0</v>
      </c>
      <c r="C367" s="2" t="s">
        <v>16</v>
      </c>
    </row>
    <row r="368" spans="1:3" ht="16">
      <c r="A368" s="2">
        <v>367</v>
      </c>
      <c r="B368" s="2">
        <v>1</v>
      </c>
      <c r="C368" s="2" t="s">
        <v>28</v>
      </c>
    </row>
    <row r="369" spans="1:3" ht="16">
      <c r="A369" s="2">
        <v>368</v>
      </c>
      <c r="B369" s="2">
        <v>0</v>
      </c>
      <c r="C369" s="2" t="s">
        <v>16</v>
      </c>
    </row>
    <row r="370" spans="1:3" ht="16">
      <c r="A370" s="2">
        <v>369</v>
      </c>
      <c r="B370" s="2">
        <v>1</v>
      </c>
      <c r="C370" s="2" t="s">
        <v>28</v>
      </c>
    </row>
    <row r="371" spans="1:3" ht="16">
      <c r="A371" s="2">
        <v>370</v>
      </c>
      <c r="B371" s="2">
        <v>1</v>
      </c>
      <c r="C371" s="2" t="s">
        <v>16</v>
      </c>
    </row>
    <row r="372" spans="1:3" ht="16">
      <c r="A372" s="2">
        <v>371</v>
      </c>
      <c r="B372" s="2">
        <v>1</v>
      </c>
      <c r="C372" s="2" t="s">
        <v>26</v>
      </c>
    </row>
    <row r="373" spans="1:3" ht="16">
      <c r="A373" s="2">
        <v>372</v>
      </c>
      <c r="B373" s="2">
        <v>0</v>
      </c>
      <c r="C373" s="2" t="s">
        <v>28</v>
      </c>
    </row>
    <row r="374" spans="1:3" ht="16">
      <c r="A374" s="2">
        <v>373</v>
      </c>
      <c r="B374" s="2">
        <v>1</v>
      </c>
      <c r="C374" s="2" t="s">
        <v>11</v>
      </c>
    </row>
    <row r="375" spans="1:3" ht="16">
      <c r="A375" s="2">
        <v>374</v>
      </c>
      <c r="B375" s="2">
        <v>0</v>
      </c>
      <c r="C375" s="2" t="s">
        <v>16</v>
      </c>
    </row>
    <row r="376" spans="1:3" ht="16">
      <c r="A376" s="2">
        <v>375</v>
      </c>
      <c r="B376" s="2">
        <v>1</v>
      </c>
      <c r="C376" s="2" t="s">
        <v>16</v>
      </c>
    </row>
    <row r="377" spans="1:3" ht="16">
      <c r="A377" s="2">
        <v>376</v>
      </c>
      <c r="B377" s="2">
        <v>0</v>
      </c>
      <c r="C377" s="2" t="s">
        <v>16</v>
      </c>
    </row>
    <row r="378" spans="1:3" ht="16">
      <c r="A378" s="2">
        <v>377</v>
      </c>
      <c r="B378" s="2">
        <v>0</v>
      </c>
      <c r="C378" s="2" t="s">
        <v>16</v>
      </c>
    </row>
    <row r="379" spans="1:3" ht="16">
      <c r="A379" s="2">
        <v>378</v>
      </c>
      <c r="B379" s="2">
        <v>1</v>
      </c>
      <c r="C379" s="2" t="s">
        <v>16</v>
      </c>
    </row>
    <row r="380" spans="1:3" ht="16">
      <c r="A380" s="2">
        <v>379</v>
      </c>
      <c r="B380" s="2">
        <v>0</v>
      </c>
      <c r="C380" s="2" t="s">
        <v>16</v>
      </c>
    </row>
    <row r="381" spans="1:3" ht="16">
      <c r="A381" s="2">
        <v>380</v>
      </c>
      <c r="B381" s="2">
        <v>1</v>
      </c>
      <c r="C381" s="2" t="s">
        <v>16</v>
      </c>
    </row>
    <row r="382" spans="1:3" ht="16">
      <c r="A382" s="2">
        <v>381</v>
      </c>
      <c r="B382" s="2">
        <v>1</v>
      </c>
      <c r="C382" s="2" t="s">
        <v>11</v>
      </c>
    </row>
    <row r="383" spans="1:3" ht="16">
      <c r="A383" s="2">
        <v>382</v>
      </c>
      <c r="B383" s="2">
        <v>1</v>
      </c>
      <c r="C383" s="2" t="s">
        <v>16</v>
      </c>
    </row>
    <row r="384" spans="1:3" ht="16">
      <c r="A384" s="2">
        <v>383</v>
      </c>
      <c r="B384" s="2">
        <v>0</v>
      </c>
      <c r="C384" s="2" t="s">
        <v>16</v>
      </c>
    </row>
    <row r="385" spans="1:3" ht="16">
      <c r="A385" s="2">
        <v>384</v>
      </c>
      <c r="B385" s="2">
        <v>0</v>
      </c>
      <c r="C385" s="2" t="s">
        <v>26</v>
      </c>
    </row>
    <row r="386" spans="1:3" ht="16">
      <c r="A386" s="2">
        <v>385</v>
      </c>
      <c r="B386" s="2">
        <v>1</v>
      </c>
      <c r="C386" s="2" t="s">
        <v>16</v>
      </c>
    </row>
    <row r="387" spans="1:3" ht="16">
      <c r="A387" s="2">
        <v>386</v>
      </c>
      <c r="B387" s="2">
        <v>1</v>
      </c>
      <c r="C387" s="2" t="s">
        <v>16</v>
      </c>
    </row>
    <row r="388" spans="1:3" ht="16">
      <c r="A388" s="2">
        <v>387</v>
      </c>
      <c r="B388" s="2">
        <v>0</v>
      </c>
      <c r="C388" s="2" t="s">
        <v>11</v>
      </c>
    </row>
    <row r="389" spans="1:3" ht="16">
      <c r="A389" s="2">
        <v>388</v>
      </c>
      <c r="B389" s="2">
        <v>1</v>
      </c>
      <c r="C389" s="2" t="s">
        <v>16</v>
      </c>
    </row>
    <row r="390" spans="1:3" ht="16">
      <c r="A390" s="2">
        <v>389</v>
      </c>
      <c r="B390" s="2">
        <v>0</v>
      </c>
      <c r="C390" s="2" t="s">
        <v>16</v>
      </c>
    </row>
    <row r="391" spans="1:3" ht="16">
      <c r="A391" s="2">
        <v>390</v>
      </c>
      <c r="B391" s="2">
        <v>1</v>
      </c>
      <c r="C391" s="2" t="s">
        <v>16</v>
      </c>
    </row>
    <row r="392" spans="1:3" ht="16">
      <c r="A392" s="2">
        <v>391</v>
      </c>
      <c r="B392" s="2">
        <v>0</v>
      </c>
      <c r="C392" s="2" t="s">
        <v>16</v>
      </c>
    </row>
    <row r="393" spans="1:3" ht="16">
      <c r="A393" s="2">
        <v>392</v>
      </c>
      <c r="B393" s="2">
        <v>0</v>
      </c>
      <c r="C393" s="2" t="s">
        <v>16</v>
      </c>
    </row>
    <row r="394" spans="1:3" ht="16">
      <c r="A394" s="2">
        <v>393</v>
      </c>
      <c r="B394" s="2">
        <v>1</v>
      </c>
      <c r="C394" s="2" t="s">
        <v>16</v>
      </c>
    </row>
    <row r="395" spans="1:3" ht="16">
      <c r="A395" s="2">
        <v>394</v>
      </c>
      <c r="B395" s="2">
        <v>0</v>
      </c>
      <c r="C395" s="2" t="s">
        <v>28</v>
      </c>
    </row>
    <row r="396" spans="1:3" ht="16">
      <c r="A396" s="2">
        <v>395</v>
      </c>
      <c r="B396" s="2">
        <v>1</v>
      </c>
      <c r="C396" s="2" t="s">
        <v>11</v>
      </c>
    </row>
    <row r="397" spans="1:3" ht="16">
      <c r="A397" s="2">
        <v>396</v>
      </c>
      <c r="B397" s="2">
        <v>1</v>
      </c>
      <c r="C397" s="2" t="s">
        <v>11</v>
      </c>
    </row>
    <row r="398" spans="1:3" ht="16">
      <c r="A398" s="2">
        <v>397</v>
      </c>
      <c r="B398" s="2">
        <v>0</v>
      </c>
      <c r="C398" s="2" t="s">
        <v>8</v>
      </c>
    </row>
    <row r="399" spans="1:3" ht="16">
      <c r="A399" s="2">
        <v>398</v>
      </c>
      <c r="B399" s="2">
        <v>0</v>
      </c>
      <c r="C399" s="2" t="s">
        <v>8</v>
      </c>
    </row>
    <row r="400" spans="1:3" ht="16">
      <c r="A400" s="2">
        <v>399</v>
      </c>
      <c r="B400" s="2">
        <v>1</v>
      </c>
      <c r="C400" s="2" t="s">
        <v>14</v>
      </c>
    </row>
    <row r="401" spans="1:3" ht="16">
      <c r="A401" s="2">
        <v>400</v>
      </c>
      <c r="B401" s="2">
        <v>0</v>
      </c>
      <c r="C401" s="2" t="s">
        <v>16</v>
      </c>
    </row>
    <row r="402" spans="1:3" ht="16">
      <c r="A402" s="2">
        <v>401</v>
      </c>
      <c r="B402" s="2">
        <v>1</v>
      </c>
      <c r="C402" s="2" t="s">
        <v>16</v>
      </c>
    </row>
    <row r="403" spans="1:3" ht="16">
      <c r="A403" s="2">
        <v>402</v>
      </c>
      <c r="B403" s="2">
        <v>0</v>
      </c>
      <c r="C403" s="2" t="s">
        <v>8</v>
      </c>
    </row>
    <row r="404" spans="1:3" ht="16">
      <c r="A404" s="2">
        <v>403</v>
      </c>
      <c r="B404" s="2">
        <v>0</v>
      </c>
      <c r="C404" s="2" t="s">
        <v>16</v>
      </c>
    </row>
    <row r="405" spans="1:3" ht="16">
      <c r="A405" s="2">
        <v>404</v>
      </c>
      <c r="B405" s="2">
        <v>1</v>
      </c>
      <c r="C405" s="2" t="s">
        <v>8</v>
      </c>
    </row>
    <row r="406" spans="1:3" ht="16">
      <c r="A406" s="2">
        <v>405</v>
      </c>
      <c r="B406" s="2">
        <v>1</v>
      </c>
      <c r="C406" s="2" t="s">
        <v>26</v>
      </c>
    </row>
    <row r="407" spans="1:3" ht="16">
      <c r="A407" s="2">
        <v>406</v>
      </c>
      <c r="B407" s="2">
        <v>1</v>
      </c>
      <c r="C407" s="2" t="s">
        <v>16</v>
      </c>
    </row>
    <row r="408" spans="1:3" ht="16">
      <c r="A408" s="2">
        <v>407</v>
      </c>
      <c r="B408" s="2">
        <v>0</v>
      </c>
      <c r="C408" s="2" t="s">
        <v>16</v>
      </c>
    </row>
    <row r="409" spans="1:3" ht="16">
      <c r="A409" s="2">
        <v>408</v>
      </c>
      <c r="B409" s="2">
        <v>1</v>
      </c>
      <c r="C409" s="2" t="s">
        <v>16</v>
      </c>
    </row>
    <row r="410" spans="1:3" ht="16">
      <c r="A410" s="2">
        <v>409</v>
      </c>
      <c r="B410" s="2">
        <v>0</v>
      </c>
      <c r="C410" s="2" t="s">
        <v>16</v>
      </c>
    </row>
    <row r="411" spans="1:3" ht="16">
      <c r="A411" s="2">
        <v>410</v>
      </c>
      <c r="B411" s="2">
        <v>1</v>
      </c>
      <c r="C411" s="2" t="s">
        <v>11</v>
      </c>
    </row>
    <row r="412" spans="1:3" ht="16">
      <c r="A412" s="2">
        <v>411</v>
      </c>
      <c r="B412" s="2">
        <v>1</v>
      </c>
      <c r="C412" s="2" t="s">
        <v>16</v>
      </c>
    </row>
    <row r="413" spans="1:3" ht="16">
      <c r="A413" s="2">
        <v>412</v>
      </c>
      <c r="B413" s="2">
        <v>0</v>
      </c>
      <c r="C413" s="2" t="s">
        <v>8</v>
      </c>
    </row>
    <row r="414" spans="1:3" ht="16">
      <c r="A414" s="2">
        <v>413</v>
      </c>
      <c r="B414" s="2">
        <v>0</v>
      </c>
      <c r="C414" s="2" t="s">
        <v>8</v>
      </c>
    </row>
    <row r="415" spans="1:3" ht="16">
      <c r="A415" s="2">
        <v>414</v>
      </c>
      <c r="B415" s="2">
        <v>0</v>
      </c>
      <c r="C415" s="2" t="s">
        <v>11</v>
      </c>
    </row>
    <row r="416" spans="1:3" ht="16">
      <c r="A416" s="2">
        <v>415</v>
      </c>
      <c r="B416" s="2">
        <v>1</v>
      </c>
      <c r="C416" s="2" t="s">
        <v>8</v>
      </c>
    </row>
    <row r="417" spans="1:3" ht="16">
      <c r="A417" s="2">
        <v>416</v>
      </c>
      <c r="B417" s="2">
        <v>0</v>
      </c>
      <c r="C417" s="2" t="s">
        <v>16</v>
      </c>
    </row>
    <row r="418" spans="1:3" ht="16">
      <c r="A418" s="2">
        <v>417</v>
      </c>
      <c r="B418" s="2">
        <v>0</v>
      </c>
      <c r="C418" s="2" t="s">
        <v>8</v>
      </c>
    </row>
    <row r="419" spans="1:3" ht="16">
      <c r="A419" s="2">
        <v>418</v>
      </c>
      <c r="B419" s="2">
        <v>1</v>
      </c>
      <c r="C419" s="2" t="s">
        <v>26</v>
      </c>
    </row>
    <row r="420" spans="1:3" ht="16">
      <c r="A420" s="2">
        <v>419</v>
      </c>
      <c r="B420" s="2">
        <v>1</v>
      </c>
      <c r="C420" s="2" t="s">
        <v>16</v>
      </c>
    </row>
    <row r="421" spans="1:3" ht="16">
      <c r="A421" s="2">
        <v>420</v>
      </c>
      <c r="B421" s="2">
        <v>0</v>
      </c>
      <c r="C421" s="2" t="s">
        <v>16</v>
      </c>
    </row>
    <row r="422" spans="1:3" ht="16">
      <c r="A422" s="2">
        <v>421</v>
      </c>
      <c r="B422" s="2">
        <v>1</v>
      </c>
      <c r="C422" s="2" t="s">
        <v>16</v>
      </c>
    </row>
    <row r="423" spans="1:3" ht="16">
      <c r="A423" s="2">
        <v>422</v>
      </c>
      <c r="B423" s="2">
        <v>1</v>
      </c>
      <c r="C423" s="2" t="s">
        <v>16</v>
      </c>
    </row>
    <row r="424" spans="1:3" ht="16">
      <c r="A424" s="2">
        <v>423</v>
      </c>
      <c r="B424" s="2">
        <v>0</v>
      </c>
      <c r="C424" s="2" t="s">
        <v>8</v>
      </c>
    </row>
    <row r="425" spans="1:3" ht="16">
      <c r="A425" s="2">
        <v>424</v>
      </c>
      <c r="B425" s="2">
        <v>0</v>
      </c>
      <c r="C425" s="2" t="s">
        <v>16</v>
      </c>
    </row>
    <row r="426" spans="1:3" ht="16">
      <c r="A426" s="2">
        <v>425</v>
      </c>
      <c r="B426" s="2">
        <v>0</v>
      </c>
      <c r="C426" s="2" t="s">
        <v>26</v>
      </c>
    </row>
    <row r="427" spans="1:3" ht="16">
      <c r="A427" s="2">
        <v>426</v>
      </c>
      <c r="B427" s="2">
        <v>0</v>
      </c>
      <c r="C427" s="2" t="s">
        <v>14</v>
      </c>
    </row>
    <row r="428" spans="1:3" ht="16">
      <c r="A428" s="2">
        <v>427</v>
      </c>
      <c r="B428" s="2">
        <v>0</v>
      </c>
      <c r="C428" s="2" t="s">
        <v>8</v>
      </c>
    </row>
    <row r="429" spans="1:3" ht="16">
      <c r="A429" s="2">
        <v>428</v>
      </c>
      <c r="B429" s="2">
        <v>1</v>
      </c>
      <c r="C429" s="2" t="s">
        <v>16</v>
      </c>
    </row>
    <row r="430" spans="1:3" ht="16">
      <c r="A430" s="2">
        <v>429</v>
      </c>
      <c r="B430" s="2">
        <v>0</v>
      </c>
      <c r="C430" s="2" t="s">
        <v>16</v>
      </c>
    </row>
    <row r="431" spans="1:3" ht="16">
      <c r="A431" s="2">
        <v>430</v>
      </c>
      <c r="B431" s="2">
        <v>1</v>
      </c>
      <c r="C431" s="2" t="s">
        <v>16</v>
      </c>
    </row>
    <row r="432" spans="1:3" ht="16">
      <c r="A432" s="2">
        <v>431</v>
      </c>
      <c r="B432" s="2">
        <v>1</v>
      </c>
      <c r="C432" s="2" t="s">
        <v>11</v>
      </c>
    </row>
    <row r="433" spans="1:3" ht="16">
      <c r="A433" s="2">
        <v>432</v>
      </c>
      <c r="B433" s="2">
        <v>1</v>
      </c>
      <c r="C433" s="2" t="s">
        <v>16</v>
      </c>
    </row>
    <row r="434" spans="1:3" ht="16">
      <c r="A434" s="2">
        <v>433</v>
      </c>
      <c r="B434" s="2">
        <v>1</v>
      </c>
      <c r="C434" s="2" t="s">
        <v>16</v>
      </c>
    </row>
    <row r="435" spans="1:3" ht="16">
      <c r="A435" s="2">
        <v>434</v>
      </c>
      <c r="B435" s="2">
        <v>1</v>
      </c>
      <c r="C435" s="2" t="s">
        <v>11</v>
      </c>
    </row>
    <row r="436" spans="1:3" ht="16">
      <c r="A436" s="2">
        <v>435</v>
      </c>
      <c r="B436" s="2">
        <v>1</v>
      </c>
      <c r="C436" s="2" t="s">
        <v>14</v>
      </c>
    </row>
    <row r="437" spans="1:3" ht="16">
      <c r="A437" s="2">
        <v>436</v>
      </c>
      <c r="B437" s="2">
        <v>0</v>
      </c>
      <c r="C437" s="2" t="s">
        <v>30</v>
      </c>
    </row>
    <row r="438" spans="1:3" ht="16">
      <c r="A438" s="2">
        <v>437</v>
      </c>
      <c r="B438" s="2">
        <v>1</v>
      </c>
      <c r="C438" s="2" t="s">
        <v>16</v>
      </c>
    </row>
    <row r="439" spans="1:3" ht="16">
      <c r="A439" s="2">
        <v>438</v>
      </c>
      <c r="B439" s="2">
        <v>0</v>
      </c>
      <c r="C439" s="2" t="s">
        <v>16</v>
      </c>
    </row>
    <row r="440" spans="1:3" ht="16">
      <c r="A440" s="2">
        <v>439</v>
      </c>
      <c r="B440" s="2">
        <v>1</v>
      </c>
      <c r="C440" s="2" t="s">
        <v>16</v>
      </c>
    </row>
    <row r="441" spans="1:3" ht="16">
      <c r="A441" s="2">
        <v>440</v>
      </c>
      <c r="B441" s="2">
        <v>0</v>
      </c>
      <c r="C441" s="2" t="s">
        <v>16</v>
      </c>
    </row>
    <row r="442" spans="1:3" ht="16">
      <c r="A442" s="2">
        <v>441</v>
      </c>
      <c r="B442" s="2">
        <v>0</v>
      </c>
      <c r="C442" s="2" t="s">
        <v>28</v>
      </c>
    </row>
    <row r="443" spans="1:3" ht="16">
      <c r="A443" s="2">
        <v>442</v>
      </c>
      <c r="B443" s="2">
        <v>1</v>
      </c>
      <c r="C443" s="2" t="s">
        <v>16</v>
      </c>
    </row>
    <row r="444" spans="1:3" ht="16">
      <c r="A444" s="2">
        <v>443</v>
      </c>
      <c r="B444" s="2">
        <v>0</v>
      </c>
      <c r="C444" s="2" t="s">
        <v>11</v>
      </c>
    </row>
    <row r="445" spans="1:3" ht="16">
      <c r="A445" s="2">
        <v>444</v>
      </c>
      <c r="B445" s="2">
        <v>0</v>
      </c>
      <c r="C445" s="2" t="s">
        <v>16</v>
      </c>
    </row>
    <row r="446" spans="1:3" ht="16">
      <c r="A446" s="2">
        <v>445</v>
      </c>
      <c r="B446" s="2">
        <v>1</v>
      </c>
      <c r="C446" s="2" t="s">
        <v>16</v>
      </c>
    </row>
    <row r="447" spans="1:3" ht="16">
      <c r="A447" s="2">
        <v>446</v>
      </c>
      <c r="B447" s="2">
        <v>0</v>
      </c>
      <c r="C447" s="2" t="s">
        <v>28</v>
      </c>
    </row>
    <row r="448" spans="1:3" ht="16">
      <c r="A448" s="2">
        <v>447</v>
      </c>
      <c r="B448" s="2">
        <v>0</v>
      </c>
      <c r="C448" s="2" t="s">
        <v>28</v>
      </c>
    </row>
    <row r="449" spans="1:3" ht="16">
      <c r="A449" s="2">
        <v>448</v>
      </c>
      <c r="B449" s="2">
        <v>0</v>
      </c>
      <c r="C449" s="2" t="s">
        <v>28</v>
      </c>
    </row>
    <row r="450" spans="1:3" ht="16">
      <c r="A450" s="2">
        <v>449</v>
      </c>
      <c r="B450" s="2">
        <v>0</v>
      </c>
      <c r="C450" s="2" t="s">
        <v>8</v>
      </c>
    </row>
    <row r="451" spans="1:3" ht="16">
      <c r="A451" s="2">
        <v>450</v>
      </c>
      <c r="B451" s="2">
        <v>1</v>
      </c>
      <c r="C451" s="2" t="s">
        <v>16</v>
      </c>
    </row>
    <row r="452" spans="1:3" ht="16">
      <c r="A452" s="2">
        <v>451</v>
      </c>
      <c r="B452" s="2">
        <v>0</v>
      </c>
      <c r="C452" s="2" t="s">
        <v>16</v>
      </c>
    </row>
    <row r="453" spans="1:3" ht="16">
      <c r="A453" s="2">
        <v>452</v>
      </c>
      <c r="B453" s="2">
        <v>0</v>
      </c>
      <c r="C453" s="2" t="s">
        <v>16</v>
      </c>
    </row>
    <row r="454" spans="1:3" ht="16">
      <c r="A454" s="2">
        <v>453</v>
      </c>
      <c r="B454" s="2">
        <v>0</v>
      </c>
      <c r="C454" s="2" t="s">
        <v>26</v>
      </c>
    </row>
    <row r="455" spans="1:3" ht="16">
      <c r="A455" s="2">
        <v>454</v>
      </c>
      <c r="B455" s="2">
        <v>1</v>
      </c>
      <c r="C455" s="2" t="s">
        <v>28</v>
      </c>
    </row>
    <row r="456" spans="1:3" ht="16">
      <c r="A456" s="2">
        <v>455</v>
      </c>
      <c r="B456" s="2">
        <v>1</v>
      </c>
      <c r="C456" s="2" t="s">
        <v>28</v>
      </c>
    </row>
    <row r="457" spans="1:3" ht="16">
      <c r="A457" s="2">
        <v>456</v>
      </c>
      <c r="B457" s="2">
        <v>1</v>
      </c>
      <c r="C457" s="2" t="s">
        <v>8</v>
      </c>
    </row>
    <row r="458" spans="1:3" ht="16">
      <c r="A458" s="2">
        <v>457</v>
      </c>
      <c r="B458" s="2">
        <v>1</v>
      </c>
      <c r="C458" s="2" t="s">
        <v>28</v>
      </c>
    </row>
    <row r="459" spans="1:3" ht="16">
      <c r="A459" s="2">
        <v>458</v>
      </c>
      <c r="B459" s="2">
        <v>1</v>
      </c>
      <c r="C459" s="2" t="s">
        <v>16</v>
      </c>
    </row>
    <row r="460" spans="1:3" ht="16">
      <c r="A460" s="2">
        <v>459</v>
      </c>
      <c r="B460" s="2">
        <v>0</v>
      </c>
      <c r="C460" s="2" t="s">
        <v>8</v>
      </c>
    </row>
    <row r="461" spans="1:3" ht="16">
      <c r="A461" s="2">
        <v>460</v>
      </c>
      <c r="B461" s="2">
        <v>1</v>
      </c>
      <c r="C461" s="2" t="s">
        <v>16</v>
      </c>
    </row>
    <row r="462" spans="1:3" ht="16">
      <c r="A462" s="2">
        <v>461</v>
      </c>
      <c r="B462" s="2">
        <v>1</v>
      </c>
      <c r="C462" s="2" t="s">
        <v>16</v>
      </c>
    </row>
    <row r="463" spans="1:3" ht="16">
      <c r="A463" s="2">
        <v>462</v>
      </c>
      <c r="B463" s="2">
        <v>1</v>
      </c>
      <c r="C463" s="2" t="s">
        <v>16</v>
      </c>
    </row>
    <row r="464" spans="1:3" ht="16">
      <c r="A464" s="2">
        <v>463</v>
      </c>
      <c r="B464" s="2">
        <v>1</v>
      </c>
      <c r="C464" s="2" t="s">
        <v>11</v>
      </c>
    </row>
    <row r="465" spans="1:3" ht="16">
      <c r="A465" s="2">
        <v>464</v>
      </c>
      <c r="B465" s="2">
        <v>1</v>
      </c>
      <c r="C465" s="2" t="s">
        <v>16</v>
      </c>
    </row>
    <row r="466" spans="1:3" ht="16">
      <c r="A466" s="2">
        <v>465</v>
      </c>
      <c r="B466" s="2">
        <v>1</v>
      </c>
      <c r="C466" s="2" t="s">
        <v>26</v>
      </c>
    </row>
    <row r="467" spans="1:3" ht="16">
      <c r="A467" s="2">
        <v>466</v>
      </c>
      <c r="B467" s="2">
        <v>0</v>
      </c>
      <c r="C467" s="2" t="s">
        <v>30</v>
      </c>
    </row>
    <row r="468" spans="1:3" ht="16">
      <c r="A468" s="2">
        <v>467</v>
      </c>
      <c r="B468" s="2">
        <v>0</v>
      </c>
      <c r="C468" s="2" t="s">
        <v>16</v>
      </c>
    </row>
    <row r="469" spans="1:3" ht="16">
      <c r="A469" s="2">
        <v>468</v>
      </c>
      <c r="B469" s="2">
        <v>1</v>
      </c>
      <c r="C469" s="2" t="s">
        <v>28</v>
      </c>
    </row>
    <row r="470" spans="1:3" ht="16">
      <c r="A470" s="2">
        <v>469</v>
      </c>
      <c r="B470" s="2">
        <v>1</v>
      </c>
      <c r="C470" s="2" t="s">
        <v>28</v>
      </c>
    </row>
    <row r="471" spans="1:3" ht="16">
      <c r="A471" s="2">
        <v>470</v>
      </c>
      <c r="B471" s="2">
        <v>0</v>
      </c>
      <c r="C471" s="2" t="s">
        <v>16</v>
      </c>
    </row>
    <row r="472" spans="1:3" ht="16">
      <c r="A472" s="2">
        <v>471</v>
      </c>
      <c r="B472" s="2">
        <v>1</v>
      </c>
      <c r="C472" s="2" t="s">
        <v>26</v>
      </c>
    </row>
    <row r="473" spans="1:3" ht="16">
      <c r="A473" s="2">
        <v>472</v>
      </c>
      <c r="B473" s="2">
        <v>0</v>
      </c>
      <c r="C473" s="2" t="s">
        <v>16</v>
      </c>
    </row>
    <row r="474" spans="1:3" ht="16">
      <c r="A474" s="2">
        <v>473</v>
      </c>
      <c r="B474" s="2">
        <v>1</v>
      </c>
      <c r="C474" s="2" t="s">
        <v>16</v>
      </c>
    </row>
    <row r="475" spans="1:3" ht="16">
      <c r="A475" s="2">
        <v>474</v>
      </c>
      <c r="B475" s="2">
        <v>1</v>
      </c>
      <c r="C475" s="2" t="s">
        <v>16</v>
      </c>
    </row>
    <row r="476" spans="1:3" ht="16">
      <c r="A476" s="2">
        <v>475</v>
      </c>
      <c r="B476" s="2">
        <v>0</v>
      </c>
      <c r="C476" s="2" t="s">
        <v>26</v>
      </c>
    </row>
    <row r="477" spans="1:3" ht="16">
      <c r="A477" s="2">
        <v>476</v>
      </c>
      <c r="B477" s="2">
        <v>1</v>
      </c>
      <c r="C477" s="2" t="s">
        <v>26</v>
      </c>
    </row>
    <row r="478" spans="1:3" ht="16">
      <c r="A478" s="2">
        <v>477</v>
      </c>
      <c r="B478" s="2">
        <v>1</v>
      </c>
      <c r="C478" s="2" t="s">
        <v>16</v>
      </c>
    </row>
    <row r="479" spans="1:3" ht="16">
      <c r="A479" s="2">
        <v>478</v>
      </c>
      <c r="B479" s="2">
        <v>0</v>
      </c>
      <c r="C479" s="2" t="s">
        <v>8</v>
      </c>
    </row>
    <row r="480" spans="1:3" ht="16">
      <c r="A480" s="2">
        <v>479</v>
      </c>
      <c r="B480" s="2">
        <v>1</v>
      </c>
      <c r="C480" s="2" t="s">
        <v>16</v>
      </c>
    </row>
    <row r="481" spans="1:3" ht="16">
      <c r="A481" s="2">
        <v>480</v>
      </c>
      <c r="B481" s="2">
        <v>1</v>
      </c>
      <c r="C481" s="2" t="s">
        <v>26</v>
      </c>
    </row>
    <row r="482" spans="1:3" ht="16">
      <c r="A482" s="2">
        <v>481</v>
      </c>
      <c r="B482" s="2">
        <v>0</v>
      </c>
      <c r="C482" s="2" t="s">
        <v>16</v>
      </c>
    </row>
    <row r="483" spans="1:3" ht="16">
      <c r="A483" s="2">
        <v>482</v>
      </c>
      <c r="B483" s="2">
        <v>0</v>
      </c>
      <c r="C483" s="2" t="s">
        <v>16</v>
      </c>
    </row>
    <row r="484" spans="1:3" ht="16">
      <c r="A484" s="2">
        <v>483</v>
      </c>
      <c r="B484" s="2">
        <v>1</v>
      </c>
      <c r="C484" s="2" t="s">
        <v>8</v>
      </c>
    </row>
    <row r="485" spans="1:3" ht="16">
      <c r="A485" s="2">
        <v>484</v>
      </c>
      <c r="B485" s="2">
        <v>0</v>
      </c>
      <c r="C485" s="2" t="s">
        <v>30</v>
      </c>
    </row>
    <row r="486" spans="1:3" ht="16">
      <c r="A486" s="2">
        <v>485</v>
      </c>
      <c r="B486" s="2">
        <v>1</v>
      </c>
      <c r="C486" s="2" t="s">
        <v>16</v>
      </c>
    </row>
    <row r="487" spans="1:3" ht="16">
      <c r="A487" s="2">
        <v>486</v>
      </c>
      <c r="B487" s="2">
        <v>0</v>
      </c>
      <c r="C487" s="2" t="s">
        <v>16</v>
      </c>
    </row>
    <row r="488" spans="1:3" ht="16">
      <c r="A488" s="2">
        <v>487</v>
      </c>
      <c r="B488" s="2">
        <v>1</v>
      </c>
      <c r="C488" s="2" t="s">
        <v>26</v>
      </c>
    </row>
    <row r="489" spans="1:3" ht="16">
      <c r="A489" s="2">
        <v>488</v>
      </c>
      <c r="B489" s="2">
        <v>1</v>
      </c>
      <c r="C489" s="2" t="s">
        <v>16</v>
      </c>
    </row>
    <row r="490" spans="1:3" ht="16">
      <c r="A490" s="2">
        <v>489</v>
      </c>
      <c r="B490" s="2">
        <v>1</v>
      </c>
      <c r="C490" s="2" t="s">
        <v>16</v>
      </c>
    </row>
    <row r="491" spans="1:3" ht="16">
      <c r="A491" s="2">
        <v>490</v>
      </c>
      <c r="B491" s="2">
        <v>1</v>
      </c>
      <c r="C491" s="2" t="s">
        <v>11</v>
      </c>
    </row>
    <row r="492" spans="1:3" ht="16">
      <c r="A492" s="2">
        <v>491</v>
      </c>
      <c r="B492" s="2">
        <v>1</v>
      </c>
      <c r="C492" s="2" t="s">
        <v>11</v>
      </c>
    </row>
    <row r="493" spans="1:3" ht="16">
      <c r="A493" s="2">
        <v>492</v>
      </c>
      <c r="B493" s="2">
        <v>0</v>
      </c>
      <c r="C493" s="2" t="s">
        <v>26</v>
      </c>
    </row>
    <row r="494" spans="1:3" ht="16">
      <c r="A494" s="2">
        <v>493</v>
      </c>
      <c r="B494" s="2">
        <v>0</v>
      </c>
      <c r="C494" s="2" t="s">
        <v>16</v>
      </c>
    </row>
    <row r="495" spans="1:3" ht="16">
      <c r="A495" s="2">
        <v>494</v>
      </c>
      <c r="B495" s="2">
        <v>0</v>
      </c>
      <c r="C495" s="2" t="s">
        <v>26</v>
      </c>
    </row>
    <row r="496" spans="1:3" ht="16">
      <c r="A496" s="2">
        <v>495</v>
      </c>
      <c r="B496" s="2">
        <v>0</v>
      </c>
      <c r="C496" s="2" t="s">
        <v>28</v>
      </c>
    </row>
    <row r="497" spans="1:3" ht="16">
      <c r="A497" s="2">
        <v>496</v>
      </c>
      <c r="B497" s="2">
        <v>1</v>
      </c>
      <c r="C497" s="2" t="s">
        <v>11</v>
      </c>
    </row>
    <row r="498" spans="1:3" ht="16">
      <c r="A498" s="2">
        <v>497</v>
      </c>
      <c r="B498" s="2">
        <v>1</v>
      </c>
      <c r="C498" s="2" t="s">
        <v>28</v>
      </c>
    </row>
    <row r="499" spans="1:3" ht="16">
      <c r="A499" s="2">
        <v>498</v>
      </c>
      <c r="B499" s="2">
        <v>0</v>
      </c>
      <c r="C499" s="2" t="s">
        <v>16</v>
      </c>
    </row>
    <row r="500" spans="1:3" ht="16">
      <c r="A500" s="2">
        <v>499</v>
      </c>
      <c r="B500" s="2">
        <v>1</v>
      </c>
      <c r="C500" s="2" t="s">
        <v>28</v>
      </c>
    </row>
    <row r="501" spans="1:3" ht="16">
      <c r="A501" s="2">
        <v>500</v>
      </c>
      <c r="B501" s="2">
        <v>1</v>
      </c>
      <c r="C501" s="2" t="s">
        <v>28</v>
      </c>
    </row>
    <row r="502" spans="1:3" ht="16">
      <c r="A502" s="2">
        <v>501</v>
      </c>
      <c r="B502" s="2">
        <v>1</v>
      </c>
      <c r="C502" s="2" t="s">
        <v>11</v>
      </c>
    </row>
    <row r="503" spans="1:3" ht="16">
      <c r="A503" s="2">
        <v>502</v>
      </c>
      <c r="B503" s="2">
        <v>0</v>
      </c>
      <c r="C503" s="2" t="s">
        <v>16</v>
      </c>
    </row>
    <row r="504" spans="1:3" ht="16">
      <c r="A504" s="2">
        <v>503</v>
      </c>
      <c r="B504" s="2">
        <v>1</v>
      </c>
      <c r="C504" s="2" t="s">
        <v>16</v>
      </c>
    </row>
    <row r="505" spans="1:3" ht="16">
      <c r="A505" s="2">
        <v>504</v>
      </c>
      <c r="B505" s="2">
        <v>0</v>
      </c>
      <c r="C505" s="2" t="s">
        <v>16</v>
      </c>
    </row>
    <row r="506" spans="1:3" ht="16">
      <c r="A506" s="2">
        <v>505</v>
      </c>
      <c r="B506" s="2">
        <v>0</v>
      </c>
      <c r="C506" s="2" t="s">
        <v>16</v>
      </c>
    </row>
    <row r="507" spans="1:3" ht="16">
      <c r="A507" s="2">
        <v>506</v>
      </c>
      <c r="B507" s="2">
        <v>1</v>
      </c>
      <c r="C507" s="2" t="s">
        <v>8</v>
      </c>
    </row>
    <row r="508" spans="1:3" ht="16">
      <c r="A508" s="2">
        <v>507</v>
      </c>
      <c r="B508" s="2">
        <v>1</v>
      </c>
      <c r="C508" s="2" t="s">
        <v>16</v>
      </c>
    </row>
    <row r="509" spans="1:3" ht="16">
      <c r="A509" s="2">
        <v>508</v>
      </c>
      <c r="B509" s="2">
        <v>0</v>
      </c>
      <c r="C509" s="2" t="s">
        <v>8</v>
      </c>
    </row>
    <row r="510" spans="1:3" ht="16">
      <c r="A510" s="2">
        <v>509</v>
      </c>
      <c r="B510" s="2">
        <v>1</v>
      </c>
      <c r="C510" s="2" t="s">
        <v>14</v>
      </c>
    </row>
    <row r="511" spans="1:3" ht="16">
      <c r="A511" s="2">
        <v>510</v>
      </c>
      <c r="B511" s="2">
        <v>1</v>
      </c>
      <c r="C511" s="2" t="s">
        <v>16</v>
      </c>
    </row>
    <row r="512" spans="1:3" ht="16">
      <c r="A512" s="2">
        <v>511</v>
      </c>
      <c r="B512" s="2">
        <v>0</v>
      </c>
      <c r="C512" s="2" t="s">
        <v>8</v>
      </c>
    </row>
    <row r="513" spans="1:3" ht="16">
      <c r="A513" s="2">
        <v>512</v>
      </c>
      <c r="B513" s="2">
        <v>1</v>
      </c>
      <c r="C513" s="2" t="s">
        <v>16</v>
      </c>
    </row>
    <row r="514" spans="1:3" ht="16">
      <c r="A514" s="2">
        <v>513</v>
      </c>
      <c r="B514" s="2">
        <v>0</v>
      </c>
      <c r="C514" s="2" t="s">
        <v>16</v>
      </c>
    </row>
    <row r="515" spans="1:3" ht="16">
      <c r="A515" s="2">
        <v>514</v>
      </c>
      <c r="B515" s="2">
        <v>1</v>
      </c>
      <c r="C515" s="2" t="s">
        <v>16</v>
      </c>
    </row>
    <row r="516" spans="1:3" ht="16">
      <c r="A516" s="2">
        <v>515</v>
      </c>
      <c r="B516" s="2">
        <v>0</v>
      </c>
      <c r="C516" s="2" t="s">
        <v>8</v>
      </c>
    </row>
    <row r="517" spans="1:3" ht="16">
      <c r="A517" s="2">
        <v>516</v>
      </c>
      <c r="B517" s="2">
        <v>1</v>
      </c>
      <c r="C517" s="2" t="s">
        <v>16</v>
      </c>
    </row>
    <row r="518" spans="1:3" ht="16">
      <c r="A518" s="2">
        <v>517</v>
      </c>
      <c r="B518" s="2">
        <v>0</v>
      </c>
      <c r="C518" s="2" t="s">
        <v>16</v>
      </c>
    </row>
    <row r="519" spans="1:3" ht="16">
      <c r="A519" s="2">
        <v>518</v>
      </c>
      <c r="B519" s="2">
        <v>1</v>
      </c>
      <c r="C519" s="2" t="s">
        <v>30</v>
      </c>
    </row>
    <row r="520" spans="1:3" ht="16">
      <c r="A520" s="2">
        <v>519</v>
      </c>
      <c r="B520" s="2">
        <v>0</v>
      </c>
      <c r="C520" s="2" t="s">
        <v>8</v>
      </c>
    </row>
    <row r="521" spans="1:3" ht="16">
      <c r="A521" s="2">
        <v>520</v>
      </c>
      <c r="B521" s="2">
        <v>1</v>
      </c>
      <c r="C521" s="2" t="s">
        <v>16</v>
      </c>
    </row>
    <row r="522" spans="1:3" ht="16">
      <c r="A522" s="2">
        <v>521</v>
      </c>
      <c r="B522" s="2">
        <v>1</v>
      </c>
      <c r="C522" s="2" t="s">
        <v>28</v>
      </c>
    </row>
    <row r="523" spans="1:3" ht="16">
      <c r="A523" s="2">
        <v>522</v>
      </c>
      <c r="B523" s="2">
        <v>1</v>
      </c>
      <c r="C523" s="2" t="s">
        <v>14</v>
      </c>
    </row>
    <row r="524" spans="1:3" ht="16">
      <c r="A524" s="2">
        <v>523</v>
      </c>
      <c r="B524" s="2">
        <v>1</v>
      </c>
      <c r="C524" s="2" t="s">
        <v>8</v>
      </c>
    </row>
    <row r="525" spans="1:3" ht="16">
      <c r="A525" s="2">
        <v>524</v>
      </c>
      <c r="B525" s="2">
        <v>0</v>
      </c>
      <c r="C525" s="2" t="s">
        <v>11</v>
      </c>
    </row>
    <row r="526" spans="1:3" ht="16">
      <c r="A526" s="2">
        <v>525</v>
      </c>
      <c r="B526" s="2">
        <v>1</v>
      </c>
      <c r="C526" s="2" t="s">
        <v>28</v>
      </c>
    </row>
    <row r="527" spans="1:3" ht="16">
      <c r="A527" s="2">
        <v>526</v>
      </c>
      <c r="B527" s="2">
        <v>1</v>
      </c>
      <c r="C527" s="2" t="s">
        <v>16</v>
      </c>
    </row>
    <row r="528" spans="1:3" ht="16">
      <c r="A528" s="2">
        <v>527</v>
      </c>
      <c r="B528" s="2">
        <v>0</v>
      </c>
      <c r="C528" s="2" t="s">
        <v>16</v>
      </c>
    </row>
    <row r="529" spans="1:3" ht="16">
      <c r="A529" s="2">
        <v>528</v>
      </c>
      <c r="B529" s="2">
        <v>0</v>
      </c>
      <c r="C529" s="2" t="s">
        <v>28</v>
      </c>
    </row>
    <row r="530" spans="1:3" ht="16">
      <c r="A530" s="2">
        <v>529</v>
      </c>
      <c r="B530" s="2">
        <v>0</v>
      </c>
      <c r="C530" s="2" t="s">
        <v>11</v>
      </c>
    </row>
    <row r="531" spans="1:3" ht="16">
      <c r="A531" s="2">
        <v>530</v>
      </c>
      <c r="B531" s="2">
        <v>1</v>
      </c>
      <c r="C531" s="2" t="s">
        <v>16</v>
      </c>
    </row>
    <row r="532" spans="1:3" ht="16">
      <c r="A532" s="2">
        <v>531</v>
      </c>
      <c r="B532" s="2">
        <v>1</v>
      </c>
      <c r="C532" s="2" t="s">
        <v>8</v>
      </c>
    </row>
    <row r="533" spans="1:3" ht="16">
      <c r="A533" s="2">
        <v>532</v>
      </c>
      <c r="B533" s="2">
        <v>0</v>
      </c>
      <c r="C533" s="2" t="s">
        <v>30</v>
      </c>
    </row>
    <row r="534" spans="1:3" ht="16">
      <c r="A534" s="2">
        <v>533</v>
      </c>
      <c r="B534" s="2">
        <v>1</v>
      </c>
      <c r="C534" s="2" t="s">
        <v>16</v>
      </c>
    </row>
    <row r="535" spans="1:3" ht="16">
      <c r="A535" s="2">
        <v>534</v>
      </c>
      <c r="B535" s="2">
        <v>0</v>
      </c>
      <c r="C535" s="2" t="s">
        <v>16</v>
      </c>
    </row>
    <row r="536" spans="1:3" ht="16">
      <c r="A536" s="2">
        <v>535</v>
      </c>
      <c r="B536" s="2">
        <v>0</v>
      </c>
      <c r="C536" s="2" t="s">
        <v>8</v>
      </c>
    </row>
    <row r="537" spans="1:3" ht="16">
      <c r="A537" s="2">
        <v>536</v>
      </c>
      <c r="B537" s="2">
        <v>0</v>
      </c>
      <c r="C537" s="2" t="s">
        <v>16</v>
      </c>
    </row>
    <row r="538" spans="1:3" ht="16">
      <c r="A538" s="2">
        <v>537</v>
      </c>
      <c r="B538" s="2">
        <v>1</v>
      </c>
      <c r="C538" s="2" t="s">
        <v>11</v>
      </c>
    </row>
    <row r="539" spans="1:3" ht="16">
      <c r="A539" s="2">
        <v>538</v>
      </c>
      <c r="B539" s="2">
        <v>1</v>
      </c>
      <c r="C539" s="2" t="s">
        <v>16</v>
      </c>
    </row>
    <row r="540" spans="1:3" ht="16">
      <c r="A540" s="2">
        <v>539</v>
      </c>
      <c r="B540" s="2">
        <v>0</v>
      </c>
      <c r="C540" s="2" t="s">
        <v>26</v>
      </c>
    </row>
    <row r="541" spans="1:3" ht="16">
      <c r="A541" s="2">
        <v>540</v>
      </c>
      <c r="B541" s="2">
        <v>0</v>
      </c>
      <c r="C541" s="2" t="s">
        <v>16</v>
      </c>
    </row>
    <row r="542" spans="1:3" ht="16">
      <c r="A542" s="2">
        <v>541</v>
      </c>
      <c r="B542" s="2">
        <v>1</v>
      </c>
      <c r="C542" s="2" t="s">
        <v>26</v>
      </c>
    </row>
    <row r="543" spans="1:3" ht="16">
      <c r="A543" s="2">
        <v>542</v>
      </c>
      <c r="B543" s="2">
        <v>0</v>
      </c>
      <c r="C543" s="2" t="s">
        <v>26</v>
      </c>
    </row>
    <row r="544" spans="1:3" ht="16">
      <c r="A544" s="2">
        <v>543</v>
      </c>
      <c r="B544" s="2">
        <v>1</v>
      </c>
      <c r="C544" s="2" t="s">
        <v>11</v>
      </c>
    </row>
    <row r="545" spans="1:3" ht="16">
      <c r="A545" s="2">
        <v>544</v>
      </c>
      <c r="B545" s="2">
        <v>1</v>
      </c>
      <c r="C545" s="2" t="s">
        <v>16</v>
      </c>
    </row>
    <row r="546" spans="1:3" ht="16">
      <c r="A546" s="2">
        <v>545</v>
      </c>
      <c r="B546" s="2">
        <v>1</v>
      </c>
      <c r="C546" s="2" t="s">
        <v>16</v>
      </c>
    </row>
    <row r="547" spans="1:3" ht="16">
      <c r="A547" s="2">
        <v>546</v>
      </c>
      <c r="B547" s="2">
        <v>1</v>
      </c>
      <c r="C547" s="2" t="s">
        <v>14</v>
      </c>
    </row>
    <row r="548" spans="1:3" ht="16">
      <c r="A548" s="2">
        <v>547</v>
      </c>
      <c r="B548" s="2">
        <v>0</v>
      </c>
      <c r="C548" s="2" t="s">
        <v>16</v>
      </c>
    </row>
    <row r="549" spans="1:3" ht="16">
      <c r="A549" s="2">
        <v>548</v>
      </c>
      <c r="B549" s="2">
        <v>1</v>
      </c>
      <c r="C549" s="2" t="s">
        <v>16</v>
      </c>
    </row>
    <row r="550" spans="1:3" ht="16">
      <c r="A550" s="2">
        <v>549</v>
      </c>
      <c r="B550" s="2">
        <v>0</v>
      </c>
      <c r="C550" s="2" t="s">
        <v>16</v>
      </c>
    </row>
    <row r="551" spans="1:3" ht="16">
      <c r="A551" s="2">
        <v>550</v>
      </c>
      <c r="B551" s="2">
        <v>1</v>
      </c>
      <c r="C551" s="2" t="s">
        <v>8</v>
      </c>
    </row>
    <row r="552" spans="1:3" ht="16">
      <c r="A552" s="2">
        <v>551</v>
      </c>
      <c r="B552" s="2">
        <v>1</v>
      </c>
      <c r="C552" s="2" t="s">
        <v>11</v>
      </c>
    </row>
    <row r="553" spans="1:3" ht="16">
      <c r="A553" s="2">
        <v>552</v>
      </c>
      <c r="B553" s="2">
        <v>0</v>
      </c>
      <c r="C553" s="2" t="s">
        <v>16</v>
      </c>
    </row>
    <row r="554" spans="1:3" ht="16">
      <c r="A554" s="2">
        <v>553</v>
      </c>
      <c r="B554" s="2">
        <v>1</v>
      </c>
      <c r="C554" s="2" t="s">
        <v>28</v>
      </c>
    </row>
    <row r="555" spans="1:3" ht="16">
      <c r="A555" s="2">
        <v>554</v>
      </c>
      <c r="B555" s="2">
        <v>1</v>
      </c>
      <c r="C555" s="2" t="s">
        <v>16</v>
      </c>
    </row>
    <row r="556" spans="1:3" ht="16">
      <c r="A556" s="2">
        <v>555</v>
      </c>
      <c r="B556" s="2">
        <v>0</v>
      </c>
      <c r="C556" s="2" t="s">
        <v>26</v>
      </c>
    </row>
    <row r="557" spans="1:3" ht="16">
      <c r="A557" s="2">
        <v>556</v>
      </c>
      <c r="B557" s="2">
        <v>0</v>
      </c>
      <c r="C557" s="2" t="s">
        <v>11</v>
      </c>
    </row>
    <row r="558" spans="1:3" ht="16">
      <c r="A558" s="2">
        <v>557</v>
      </c>
      <c r="B558" s="2">
        <v>1</v>
      </c>
      <c r="C558" s="2" t="s">
        <v>26</v>
      </c>
    </row>
    <row r="559" spans="1:3" ht="16">
      <c r="A559" s="2">
        <v>558</v>
      </c>
      <c r="B559" s="2">
        <v>0</v>
      </c>
      <c r="C559" s="2" t="s">
        <v>26</v>
      </c>
    </row>
    <row r="560" spans="1:3" ht="16">
      <c r="A560" s="2">
        <v>559</v>
      </c>
      <c r="B560" s="2">
        <v>0</v>
      </c>
      <c r="C560" s="2" t="s">
        <v>11</v>
      </c>
    </row>
    <row r="561" spans="1:3" ht="16">
      <c r="A561" s="2">
        <v>560</v>
      </c>
      <c r="B561" s="2">
        <v>1</v>
      </c>
      <c r="C561" s="2" t="s">
        <v>16</v>
      </c>
    </row>
    <row r="562" spans="1:3" ht="16">
      <c r="A562" s="2">
        <v>561</v>
      </c>
      <c r="B562" s="2">
        <v>0</v>
      </c>
      <c r="C562" s="2" t="s">
        <v>26</v>
      </c>
    </row>
    <row r="563" spans="1:3" ht="16">
      <c r="A563" s="2">
        <v>562</v>
      </c>
      <c r="B563" s="2">
        <v>0</v>
      </c>
      <c r="C563" s="2" t="s">
        <v>16</v>
      </c>
    </row>
    <row r="564" spans="1:3" ht="16">
      <c r="A564" s="2">
        <v>563</v>
      </c>
      <c r="B564" s="2">
        <v>0</v>
      </c>
      <c r="C564" s="2" t="s">
        <v>14</v>
      </c>
    </row>
    <row r="565" spans="1:3" ht="16">
      <c r="A565" s="2">
        <v>564</v>
      </c>
      <c r="B565" s="2">
        <v>0</v>
      </c>
      <c r="C565" s="2" t="s">
        <v>8</v>
      </c>
    </row>
    <row r="566" spans="1:3" ht="16">
      <c r="A566" s="2">
        <v>565</v>
      </c>
      <c r="B566" s="2">
        <v>0</v>
      </c>
      <c r="C566" s="2" t="s">
        <v>8</v>
      </c>
    </row>
    <row r="567" spans="1:3" ht="16">
      <c r="A567" s="2">
        <v>566</v>
      </c>
      <c r="B567" s="2">
        <v>0</v>
      </c>
      <c r="C567" s="2" t="s">
        <v>16</v>
      </c>
    </row>
    <row r="568" spans="1:3" ht="16">
      <c r="A568" s="2">
        <v>567</v>
      </c>
      <c r="B568" s="2">
        <v>0</v>
      </c>
      <c r="C568" s="2" t="s">
        <v>28</v>
      </c>
    </row>
    <row r="569" spans="1:3" ht="16">
      <c r="A569" s="2">
        <v>568</v>
      </c>
      <c r="B569" s="2">
        <v>1</v>
      </c>
      <c r="C569" s="2" t="s">
        <v>26</v>
      </c>
    </row>
    <row r="570" spans="1:3" ht="16">
      <c r="A570" s="2">
        <v>569</v>
      </c>
      <c r="B570" s="2">
        <v>0</v>
      </c>
      <c r="C570" s="2" t="s">
        <v>30</v>
      </c>
    </row>
    <row r="571" spans="1:3" ht="16">
      <c r="A571" s="2">
        <v>570</v>
      </c>
      <c r="B571" s="2">
        <v>0</v>
      </c>
      <c r="C571" s="2" t="s">
        <v>28</v>
      </c>
    </row>
    <row r="572" spans="1:3" ht="16">
      <c r="A572" s="2">
        <v>571</v>
      </c>
      <c r="B572" s="2">
        <v>0</v>
      </c>
      <c r="C572" s="2" t="s">
        <v>28</v>
      </c>
    </row>
    <row r="573" spans="1:3" ht="16">
      <c r="A573" s="2">
        <v>572</v>
      </c>
      <c r="B573" s="2">
        <v>1</v>
      </c>
      <c r="C573" s="2" t="s">
        <v>16</v>
      </c>
    </row>
    <row r="574" spans="1:3" ht="16">
      <c r="A574" s="2">
        <v>573</v>
      </c>
      <c r="B574" s="2">
        <v>0</v>
      </c>
      <c r="C574" s="2" t="s">
        <v>11</v>
      </c>
    </row>
    <row r="575" spans="1:3" ht="16">
      <c r="A575" s="2">
        <v>574</v>
      </c>
      <c r="B575" s="2">
        <v>1</v>
      </c>
      <c r="C575" s="2" t="s">
        <v>16</v>
      </c>
    </row>
    <row r="576" spans="1:3" ht="16">
      <c r="A576" s="2">
        <v>575</v>
      </c>
      <c r="B576" s="2">
        <v>1</v>
      </c>
      <c r="C576" s="2" t="s">
        <v>16</v>
      </c>
    </row>
    <row r="577" spans="1:3" ht="16">
      <c r="A577" s="2">
        <v>576</v>
      </c>
      <c r="B577" s="2">
        <v>0</v>
      </c>
      <c r="C577" s="2" t="s">
        <v>16</v>
      </c>
    </row>
    <row r="578" spans="1:3" ht="16">
      <c r="A578" s="2">
        <v>577</v>
      </c>
      <c r="B578" s="2">
        <v>0</v>
      </c>
      <c r="C578" s="2" t="s">
        <v>28</v>
      </c>
    </row>
    <row r="579" spans="1:3" ht="16">
      <c r="A579" s="2">
        <v>578</v>
      </c>
      <c r="B579" s="2">
        <v>1</v>
      </c>
      <c r="C579" s="2" t="s">
        <v>16</v>
      </c>
    </row>
    <row r="580" spans="1:3" ht="16">
      <c r="A580" s="2">
        <v>579</v>
      </c>
      <c r="B580" s="2">
        <v>1</v>
      </c>
      <c r="C580" s="2" t="s">
        <v>26</v>
      </c>
    </row>
    <row r="581" spans="1:3" ht="16">
      <c r="A581" s="2">
        <v>580</v>
      </c>
      <c r="B581" s="2">
        <v>1</v>
      </c>
      <c r="C581" s="2" t="s">
        <v>8</v>
      </c>
    </row>
    <row r="582" spans="1:3" ht="16">
      <c r="A582" s="2">
        <v>581</v>
      </c>
      <c r="B582" s="2">
        <v>0</v>
      </c>
      <c r="C582" s="2" t="s">
        <v>8</v>
      </c>
    </row>
    <row r="583" spans="1:3" ht="16">
      <c r="A583" s="2">
        <v>582</v>
      </c>
      <c r="B583" s="2">
        <v>1</v>
      </c>
      <c r="C583" s="2" t="s">
        <v>16</v>
      </c>
    </row>
    <row r="584" spans="1:3" ht="16">
      <c r="A584" s="2">
        <v>583</v>
      </c>
      <c r="B584" s="2">
        <v>1</v>
      </c>
      <c r="C584" s="2" t="s">
        <v>26</v>
      </c>
    </row>
    <row r="585" spans="1:3" ht="16">
      <c r="A585" s="2">
        <v>584</v>
      </c>
      <c r="B585" s="2">
        <v>1</v>
      </c>
      <c r="C585" s="2" t="s">
        <v>16</v>
      </c>
    </row>
    <row r="586" spans="1:3" ht="16">
      <c r="A586" s="2">
        <v>585</v>
      </c>
      <c r="B586" s="2">
        <v>0</v>
      </c>
      <c r="C586" s="2" t="s">
        <v>11</v>
      </c>
    </row>
    <row r="587" spans="1:3" ht="16">
      <c r="A587" s="2">
        <v>586</v>
      </c>
      <c r="B587" s="2">
        <v>1</v>
      </c>
      <c r="C587" s="2" t="s">
        <v>16</v>
      </c>
    </row>
    <row r="588" spans="1:3" ht="16">
      <c r="A588" s="2">
        <v>587</v>
      </c>
      <c r="B588" s="2">
        <v>0</v>
      </c>
      <c r="C588" s="2" t="s">
        <v>11</v>
      </c>
    </row>
    <row r="589" spans="1:3" ht="16">
      <c r="A589" s="2">
        <v>588</v>
      </c>
      <c r="B589" s="2">
        <v>1</v>
      </c>
      <c r="C589" s="2" t="s">
        <v>28</v>
      </c>
    </row>
    <row r="590" spans="1:3" ht="16">
      <c r="A590" s="2">
        <v>589</v>
      </c>
      <c r="B590" s="2">
        <v>0</v>
      </c>
      <c r="C590" s="2" t="s">
        <v>16</v>
      </c>
    </row>
    <row r="591" spans="1:3" ht="16">
      <c r="A591" s="2">
        <v>590</v>
      </c>
      <c r="B591" s="2">
        <v>1</v>
      </c>
      <c r="C591" s="2" t="s">
        <v>16</v>
      </c>
    </row>
    <row r="592" spans="1:3" ht="16">
      <c r="A592" s="2">
        <v>591</v>
      </c>
      <c r="B592" s="2">
        <v>1</v>
      </c>
      <c r="C592" s="2" t="s">
        <v>16</v>
      </c>
    </row>
    <row r="593" spans="1:3" ht="16">
      <c r="A593" s="2">
        <v>592</v>
      </c>
      <c r="B593" s="2">
        <v>1</v>
      </c>
      <c r="C593" s="2" t="s">
        <v>16</v>
      </c>
    </row>
    <row r="594" spans="1:3" ht="16">
      <c r="A594" s="2">
        <v>593</v>
      </c>
      <c r="B594" s="2">
        <v>0</v>
      </c>
      <c r="C594" s="2" t="s">
        <v>11</v>
      </c>
    </row>
    <row r="595" spans="1:3" ht="16">
      <c r="A595" s="2">
        <v>594</v>
      </c>
      <c r="B595" s="2">
        <v>1</v>
      </c>
      <c r="C595" s="2" t="s">
        <v>11</v>
      </c>
    </row>
    <row r="596" spans="1:3" ht="16">
      <c r="A596" s="2">
        <v>595</v>
      </c>
      <c r="B596" s="2">
        <v>1</v>
      </c>
      <c r="C596" s="2" t="s">
        <v>16</v>
      </c>
    </row>
    <row r="597" spans="1:3" ht="16">
      <c r="A597" s="2">
        <v>596</v>
      </c>
      <c r="B597" s="2">
        <v>1</v>
      </c>
      <c r="C597" s="2" t="s">
        <v>14</v>
      </c>
    </row>
    <row r="598" spans="1:3" ht="16">
      <c r="A598" s="2">
        <v>597</v>
      </c>
      <c r="B598" s="2">
        <v>0</v>
      </c>
      <c r="C598" s="2" t="s">
        <v>16</v>
      </c>
    </row>
    <row r="599" spans="1:3" ht="16">
      <c r="A599" s="2">
        <v>598</v>
      </c>
      <c r="B599" s="2">
        <v>1</v>
      </c>
      <c r="C599" s="2" t="s">
        <v>11</v>
      </c>
    </row>
    <row r="600" spans="1:3" ht="16">
      <c r="A600" s="2">
        <v>599</v>
      </c>
      <c r="B600" s="2">
        <v>0</v>
      </c>
      <c r="C600" s="2" t="s">
        <v>11</v>
      </c>
    </row>
    <row r="601" spans="1:3" ht="16">
      <c r="A601" s="2">
        <v>600</v>
      </c>
      <c r="B601" s="2">
        <v>0</v>
      </c>
      <c r="C601" s="2" t="s">
        <v>16</v>
      </c>
    </row>
    <row r="602" spans="1:3" ht="16">
      <c r="A602" s="2">
        <v>601</v>
      </c>
      <c r="B602" s="2">
        <v>0</v>
      </c>
      <c r="C602" s="2" t="s">
        <v>16</v>
      </c>
    </row>
    <row r="603" spans="1:3" ht="16">
      <c r="A603" s="2">
        <v>602</v>
      </c>
      <c r="B603" s="2">
        <v>0</v>
      </c>
      <c r="C603" s="2" t="s">
        <v>16</v>
      </c>
    </row>
    <row r="604" spans="1:3" ht="16">
      <c r="A604" s="2">
        <v>603</v>
      </c>
      <c r="B604" s="2">
        <v>1</v>
      </c>
      <c r="C604" s="2" t="s">
        <v>16</v>
      </c>
    </row>
    <row r="605" spans="1:3" ht="16">
      <c r="A605" s="2">
        <v>604</v>
      </c>
      <c r="B605" s="2">
        <v>0</v>
      </c>
      <c r="C605" s="2" t="s">
        <v>16</v>
      </c>
    </row>
    <row r="606" spans="1:3" ht="16">
      <c r="A606" s="2">
        <v>605</v>
      </c>
      <c r="B606" s="2">
        <v>1</v>
      </c>
      <c r="C606" s="2" t="s">
        <v>26</v>
      </c>
    </row>
    <row r="607" spans="1:3" ht="16">
      <c r="A607" s="2">
        <v>606</v>
      </c>
      <c r="B607" s="2">
        <v>0</v>
      </c>
      <c r="C607" s="2" t="s">
        <v>28</v>
      </c>
    </row>
    <row r="608" spans="1:3" ht="16">
      <c r="A608" s="2">
        <v>607</v>
      </c>
      <c r="B608" s="2">
        <v>0</v>
      </c>
      <c r="C608" s="2" t="s">
        <v>11</v>
      </c>
    </row>
    <row r="609" spans="1:3" ht="16">
      <c r="A609" s="2">
        <v>608</v>
      </c>
      <c r="B609" s="2">
        <v>0</v>
      </c>
      <c r="C609" s="2" t="s">
        <v>8</v>
      </c>
    </row>
    <row r="610" spans="1:3" ht="16">
      <c r="A610" s="2">
        <v>609</v>
      </c>
      <c r="B610" s="2">
        <v>1</v>
      </c>
      <c r="C610" s="2" t="s">
        <v>11</v>
      </c>
    </row>
    <row r="611" spans="1:3" ht="16">
      <c r="A611" s="2">
        <v>610</v>
      </c>
      <c r="B611" s="2">
        <v>1</v>
      </c>
      <c r="C611" s="2" t="s">
        <v>11</v>
      </c>
    </row>
    <row r="612" spans="1:3" ht="16">
      <c r="A612" s="2">
        <v>611</v>
      </c>
      <c r="B612" s="2">
        <v>1</v>
      </c>
      <c r="C612" s="2" t="s">
        <v>28</v>
      </c>
    </row>
    <row r="613" spans="1:3" ht="16">
      <c r="A613" s="2">
        <v>612</v>
      </c>
      <c r="B613" s="2">
        <v>1</v>
      </c>
      <c r="C613" s="2" t="s">
        <v>11</v>
      </c>
    </row>
    <row r="614" spans="1:3" ht="16">
      <c r="A614" s="2">
        <v>613</v>
      </c>
      <c r="B614" s="2">
        <v>1</v>
      </c>
      <c r="C614" s="2" t="s">
        <v>16</v>
      </c>
    </row>
    <row r="615" spans="1:3" ht="16">
      <c r="A615" s="2">
        <v>614</v>
      </c>
      <c r="B615" s="2">
        <v>0</v>
      </c>
      <c r="C615" s="2" t="s">
        <v>16</v>
      </c>
    </row>
    <row r="616" spans="1:3" ht="16">
      <c r="A616" s="2">
        <v>615</v>
      </c>
      <c r="B616" s="2">
        <v>1</v>
      </c>
      <c r="C616" s="2" t="s">
        <v>28</v>
      </c>
    </row>
    <row r="617" spans="1:3" ht="16">
      <c r="A617" s="2">
        <v>616</v>
      </c>
      <c r="B617" s="2">
        <v>1</v>
      </c>
      <c r="C617" s="2" t="s">
        <v>16</v>
      </c>
    </row>
    <row r="618" spans="1:3" ht="16">
      <c r="A618" s="2">
        <v>617</v>
      </c>
      <c r="B618" s="2">
        <v>0</v>
      </c>
      <c r="C618" s="2" t="s">
        <v>16</v>
      </c>
    </row>
    <row r="619" spans="1:3" ht="16">
      <c r="A619" s="2">
        <v>618</v>
      </c>
      <c r="B619" s="2">
        <v>0</v>
      </c>
      <c r="C619" s="2" t="s">
        <v>28</v>
      </c>
    </row>
    <row r="620" spans="1:3" ht="16">
      <c r="A620" s="2">
        <v>619</v>
      </c>
      <c r="B620" s="2">
        <v>0</v>
      </c>
      <c r="C620" s="2" t="s">
        <v>16</v>
      </c>
    </row>
    <row r="621" spans="1:3" ht="16">
      <c r="A621" s="2">
        <v>620</v>
      </c>
      <c r="B621" s="2">
        <v>1</v>
      </c>
      <c r="C621" s="2" t="s">
        <v>16</v>
      </c>
    </row>
    <row r="622" spans="1:3" ht="16">
      <c r="A622" s="2">
        <v>621</v>
      </c>
      <c r="B622" s="2">
        <v>0</v>
      </c>
      <c r="C622" s="2" t="s">
        <v>16</v>
      </c>
    </row>
    <row r="623" spans="1:3" ht="16">
      <c r="A623" s="2">
        <v>622</v>
      </c>
      <c r="B623" s="2">
        <v>0</v>
      </c>
      <c r="C623" s="2" t="s">
        <v>16</v>
      </c>
    </row>
    <row r="624" spans="1:3" ht="16">
      <c r="A624" s="2">
        <v>623</v>
      </c>
      <c r="B624" s="2">
        <v>0</v>
      </c>
      <c r="C624" s="2" t="s">
        <v>26</v>
      </c>
    </row>
    <row r="625" spans="1:3" ht="16">
      <c r="A625" s="2">
        <v>624</v>
      </c>
      <c r="B625" s="2">
        <v>0</v>
      </c>
      <c r="C625" s="2" t="s">
        <v>16</v>
      </c>
    </row>
    <row r="626" spans="1:3" ht="16">
      <c r="A626" s="2">
        <v>625</v>
      </c>
      <c r="B626" s="2">
        <v>0</v>
      </c>
      <c r="C626" s="2" t="s">
        <v>16</v>
      </c>
    </row>
    <row r="627" spans="1:3" ht="16">
      <c r="A627" s="2">
        <v>626</v>
      </c>
      <c r="B627" s="2">
        <v>0</v>
      </c>
      <c r="C627" s="2" t="s">
        <v>16</v>
      </c>
    </row>
    <row r="628" spans="1:3" ht="16">
      <c r="A628" s="2">
        <v>627</v>
      </c>
      <c r="B628" s="2">
        <v>1</v>
      </c>
      <c r="C628" s="2" t="s">
        <v>16</v>
      </c>
    </row>
    <row r="629" spans="1:3" ht="16">
      <c r="A629" s="2">
        <v>628</v>
      </c>
      <c r="B629" s="2">
        <v>0</v>
      </c>
      <c r="C629" s="2" t="s">
        <v>28</v>
      </c>
    </row>
    <row r="630" spans="1:3" ht="16">
      <c r="A630" s="2">
        <v>629</v>
      </c>
      <c r="B630" s="2">
        <v>0</v>
      </c>
      <c r="C630" s="2" t="s">
        <v>8</v>
      </c>
    </row>
    <row r="631" spans="1:3" ht="16">
      <c r="A631" s="2">
        <v>630</v>
      </c>
      <c r="B631" s="2">
        <v>0</v>
      </c>
      <c r="C631" s="2" t="s">
        <v>8</v>
      </c>
    </row>
    <row r="632" spans="1:3" ht="16">
      <c r="A632" s="2">
        <v>631</v>
      </c>
      <c r="B632" s="2">
        <v>0</v>
      </c>
      <c r="C632" s="2" t="s">
        <v>26</v>
      </c>
    </row>
    <row r="633" spans="1:3" ht="16">
      <c r="A633" s="2">
        <v>632</v>
      </c>
      <c r="B633" s="2">
        <v>0</v>
      </c>
      <c r="C633" s="2" t="s">
        <v>16</v>
      </c>
    </row>
    <row r="634" spans="1:3" ht="16">
      <c r="A634" s="2">
        <v>633</v>
      </c>
      <c r="B634" s="2">
        <v>1</v>
      </c>
      <c r="C634" s="2" t="s">
        <v>16</v>
      </c>
    </row>
    <row r="635" spans="1:3" ht="16">
      <c r="A635" s="2">
        <v>634</v>
      </c>
      <c r="B635" s="2">
        <v>0</v>
      </c>
      <c r="C635" s="2" t="s">
        <v>8</v>
      </c>
    </row>
    <row r="636" spans="1:3" ht="16">
      <c r="A636" s="2">
        <v>635</v>
      </c>
      <c r="B636" s="2">
        <v>0</v>
      </c>
      <c r="C636" s="2" t="s">
        <v>16</v>
      </c>
    </row>
    <row r="637" spans="1:3" ht="16">
      <c r="A637" s="2">
        <v>636</v>
      </c>
      <c r="B637" s="2">
        <v>0</v>
      </c>
      <c r="C637" s="2" t="s">
        <v>16</v>
      </c>
    </row>
    <row r="638" spans="1:3" ht="16">
      <c r="A638" s="2">
        <v>637</v>
      </c>
      <c r="B638" s="2">
        <v>0</v>
      </c>
      <c r="C638" s="2" t="s">
        <v>16</v>
      </c>
    </row>
    <row r="639" spans="1:3" ht="16">
      <c r="A639" s="2">
        <v>638</v>
      </c>
      <c r="B639" s="2">
        <v>1</v>
      </c>
      <c r="C639" s="2" t="s">
        <v>14</v>
      </c>
    </row>
    <row r="640" spans="1:3" ht="16">
      <c r="A640" s="2">
        <v>639</v>
      </c>
      <c r="B640" s="2">
        <v>1</v>
      </c>
      <c r="C640" s="2" t="s">
        <v>16</v>
      </c>
    </row>
    <row r="641" spans="1:3" ht="16">
      <c r="A641" s="2">
        <v>640</v>
      </c>
      <c r="B641" s="2">
        <v>0</v>
      </c>
      <c r="C641" s="2" t="s">
        <v>14</v>
      </c>
    </row>
    <row r="642" spans="1:3" ht="16">
      <c r="A642" s="2">
        <v>641</v>
      </c>
      <c r="B642" s="2">
        <v>0</v>
      </c>
      <c r="C642" s="2" t="s">
        <v>26</v>
      </c>
    </row>
    <row r="643" spans="1:3" ht="16">
      <c r="A643" s="2">
        <v>642</v>
      </c>
      <c r="B643" s="2">
        <v>0</v>
      </c>
      <c r="C643" s="2" t="s">
        <v>16</v>
      </c>
    </row>
    <row r="644" spans="1:3" ht="16">
      <c r="A644" s="2">
        <v>643</v>
      </c>
      <c r="B644" s="2">
        <v>1</v>
      </c>
      <c r="C644" s="2" t="s">
        <v>28</v>
      </c>
    </row>
    <row r="645" spans="1:3" ht="16">
      <c r="A645" s="2">
        <v>644</v>
      </c>
      <c r="B645" s="2">
        <v>1</v>
      </c>
      <c r="C645" s="2" t="s">
        <v>16</v>
      </c>
    </row>
    <row r="646" spans="1:3" ht="16">
      <c r="A646" s="2">
        <v>645</v>
      </c>
      <c r="B646" s="2">
        <v>1</v>
      </c>
      <c r="C646" s="2" t="s">
        <v>26</v>
      </c>
    </row>
    <row r="647" spans="1:3" ht="16">
      <c r="A647" s="2">
        <v>646</v>
      </c>
      <c r="B647" s="2">
        <v>0</v>
      </c>
      <c r="C647" s="2" t="s">
        <v>8</v>
      </c>
    </row>
    <row r="648" spans="1:3" ht="16">
      <c r="A648" s="2">
        <v>647</v>
      </c>
      <c r="B648" s="2">
        <v>1</v>
      </c>
      <c r="C648" s="2" t="s">
        <v>8</v>
      </c>
    </row>
    <row r="649" spans="1:3" ht="16">
      <c r="A649" s="2">
        <v>648</v>
      </c>
      <c r="B649" s="2">
        <v>0</v>
      </c>
      <c r="C649" s="2" t="s">
        <v>11</v>
      </c>
    </row>
    <row r="650" spans="1:3" ht="16">
      <c r="A650" s="2">
        <v>649</v>
      </c>
      <c r="B650" s="2">
        <v>1</v>
      </c>
      <c r="C650" s="2" t="s">
        <v>16</v>
      </c>
    </row>
    <row r="651" spans="1:3" ht="16">
      <c r="A651" s="2">
        <v>650</v>
      </c>
      <c r="B651" s="2">
        <v>1</v>
      </c>
      <c r="C651" s="2" t="s">
        <v>16</v>
      </c>
    </row>
    <row r="652" spans="1:3" ht="16">
      <c r="A652" s="2">
        <v>651</v>
      </c>
      <c r="B652" s="2">
        <v>0</v>
      </c>
      <c r="C652" s="2" t="s">
        <v>16</v>
      </c>
    </row>
    <row r="653" spans="1:3" ht="16">
      <c r="A653" s="2">
        <v>652</v>
      </c>
      <c r="B653" s="2">
        <v>0</v>
      </c>
      <c r="C653" s="2" t="s">
        <v>16</v>
      </c>
    </row>
    <row r="654" spans="1:3" ht="16">
      <c r="A654" s="2">
        <v>653</v>
      </c>
      <c r="B654" s="2">
        <v>0</v>
      </c>
      <c r="C654" s="2" t="s">
        <v>16</v>
      </c>
    </row>
    <row r="655" spans="1:3" ht="16">
      <c r="A655" s="2">
        <v>654</v>
      </c>
      <c r="B655" s="2">
        <v>0</v>
      </c>
      <c r="C655" s="2" t="s">
        <v>30</v>
      </c>
    </row>
    <row r="656" spans="1:3" ht="16">
      <c r="A656" s="2">
        <v>655</v>
      </c>
      <c r="B656" s="2">
        <v>0</v>
      </c>
      <c r="C656" s="2" t="s">
        <v>8</v>
      </c>
    </row>
    <row r="657" spans="1:3" ht="16">
      <c r="A657" s="2">
        <v>656</v>
      </c>
      <c r="B657" s="2">
        <v>1</v>
      </c>
      <c r="C657" s="2" t="s">
        <v>28</v>
      </c>
    </row>
    <row r="658" spans="1:3" ht="16">
      <c r="A658" s="2">
        <v>657</v>
      </c>
      <c r="B658" s="2">
        <v>1</v>
      </c>
      <c r="C658" s="2" t="s">
        <v>8</v>
      </c>
    </row>
    <row r="659" spans="1:3" ht="16">
      <c r="A659" s="2">
        <v>658</v>
      </c>
      <c r="B659" s="2">
        <v>1</v>
      </c>
      <c r="C659" s="2" t="s">
        <v>28</v>
      </c>
    </row>
    <row r="660" spans="1:3" ht="16">
      <c r="A660" s="2">
        <v>659</v>
      </c>
      <c r="B660" s="2">
        <v>0</v>
      </c>
      <c r="C660" s="2" t="s">
        <v>16</v>
      </c>
    </row>
    <row r="661" spans="1:3" ht="16">
      <c r="A661" s="2">
        <v>660</v>
      </c>
      <c r="B661" s="2">
        <v>1</v>
      </c>
      <c r="C661" s="2" t="s">
        <v>16</v>
      </c>
    </row>
    <row r="662" spans="1:3" ht="16">
      <c r="A662" s="2">
        <v>661</v>
      </c>
      <c r="B662" s="2">
        <v>1</v>
      </c>
      <c r="C662" s="2" t="s">
        <v>16</v>
      </c>
    </row>
    <row r="663" spans="1:3" ht="16">
      <c r="A663" s="2">
        <v>662</v>
      </c>
      <c r="B663" s="2">
        <v>1</v>
      </c>
      <c r="C663" s="2" t="s">
        <v>16</v>
      </c>
    </row>
    <row r="664" spans="1:3" ht="16">
      <c r="A664" s="2">
        <v>663</v>
      </c>
      <c r="B664" s="2">
        <v>0</v>
      </c>
      <c r="C664" s="2" t="s">
        <v>28</v>
      </c>
    </row>
    <row r="665" spans="1:3" ht="16">
      <c r="A665" s="2">
        <v>664</v>
      </c>
      <c r="B665" s="2">
        <v>0</v>
      </c>
      <c r="C665" s="2" t="s">
        <v>16</v>
      </c>
    </row>
    <row r="666" spans="1:3" ht="16">
      <c r="A666" s="2">
        <v>665</v>
      </c>
      <c r="B666" s="2">
        <v>0</v>
      </c>
      <c r="C666" s="2" t="s">
        <v>26</v>
      </c>
    </row>
    <row r="667" spans="1:3" ht="16">
      <c r="A667" s="2">
        <v>666</v>
      </c>
      <c r="B667" s="2">
        <v>0</v>
      </c>
      <c r="C667" s="2" t="s">
        <v>16</v>
      </c>
    </row>
    <row r="668" spans="1:3" ht="16">
      <c r="A668" s="2">
        <v>667</v>
      </c>
      <c r="B668" s="2">
        <v>1</v>
      </c>
      <c r="C668" s="2" t="s">
        <v>14</v>
      </c>
    </row>
    <row r="669" spans="1:3" ht="16">
      <c r="A669" s="2">
        <v>668</v>
      </c>
      <c r="B669" s="2">
        <v>0</v>
      </c>
      <c r="C669" s="2" t="s">
        <v>16</v>
      </c>
    </row>
    <row r="670" spans="1:3" ht="16">
      <c r="A670" s="2">
        <v>669</v>
      </c>
      <c r="B670" s="2">
        <v>0</v>
      </c>
      <c r="C670" s="2" t="s">
        <v>26</v>
      </c>
    </row>
    <row r="671" spans="1:3" ht="16">
      <c r="A671" s="2">
        <v>670</v>
      </c>
      <c r="B671" s="2">
        <v>1</v>
      </c>
      <c r="C671" s="2" t="s">
        <v>28</v>
      </c>
    </row>
    <row r="672" spans="1:3" ht="16">
      <c r="A672" s="2">
        <v>671</v>
      </c>
      <c r="B672" s="2">
        <v>0</v>
      </c>
      <c r="C672" s="2" t="s">
        <v>28</v>
      </c>
    </row>
    <row r="673" spans="1:3" ht="16">
      <c r="A673" s="2">
        <v>672</v>
      </c>
      <c r="B673" s="2">
        <v>1</v>
      </c>
      <c r="C673" s="2" t="s">
        <v>11</v>
      </c>
    </row>
    <row r="674" spans="1:3" ht="16">
      <c r="A674" s="2">
        <v>673</v>
      </c>
      <c r="B674" s="2">
        <v>0</v>
      </c>
      <c r="C674" s="2" t="s">
        <v>8</v>
      </c>
    </row>
    <row r="675" spans="1:3" ht="16">
      <c r="A675" s="2">
        <v>674</v>
      </c>
      <c r="B675" s="2">
        <v>1</v>
      </c>
      <c r="C675" s="2" t="s">
        <v>14</v>
      </c>
    </row>
    <row r="676" spans="1:3" ht="16">
      <c r="A676" s="2">
        <v>675</v>
      </c>
      <c r="B676" s="2">
        <v>1</v>
      </c>
      <c r="C676" s="2" t="s">
        <v>26</v>
      </c>
    </row>
    <row r="677" spans="1:3" ht="16">
      <c r="A677" s="2">
        <v>676</v>
      </c>
      <c r="B677" s="2">
        <v>1</v>
      </c>
      <c r="C677" s="2" t="s">
        <v>26</v>
      </c>
    </row>
    <row r="678" spans="1:3" ht="16">
      <c r="A678" s="2">
        <v>677</v>
      </c>
      <c r="B678" s="2">
        <v>0</v>
      </c>
      <c r="C678" s="2" t="s">
        <v>8</v>
      </c>
    </row>
    <row r="679" spans="1:3" ht="16">
      <c r="A679" s="2">
        <v>678</v>
      </c>
      <c r="B679" s="2">
        <v>1</v>
      </c>
      <c r="C679" s="2" t="s">
        <v>11</v>
      </c>
    </row>
    <row r="680" spans="1:3" ht="16">
      <c r="A680" s="2">
        <v>679</v>
      </c>
      <c r="B680" s="2">
        <v>1</v>
      </c>
      <c r="C680" s="2" t="s">
        <v>16</v>
      </c>
    </row>
    <row r="681" spans="1:3" ht="16">
      <c r="A681" s="2">
        <v>680</v>
      </c>
      <c r="B681" s="2">
        <v>0</v>
      </c>
      <c r="C681" s="2" t="s">
        <v>28</v>
      </c>
    </row>
    <row r="682" spans="1:3" ht="16">
      <c r="A682" s="2">
        <v>681</v>
      </c>
      <c r="B682" s="2">
        <v>0</v>
      </c>
      <c r="C682" s="2" t="s">
        <v>28</v>
      </c>
    </row>
    <row r="683" spans="1:3" ht="16">
      <c r="A683" s="2">
        <v>682</v>
      </c>
      <c r="B683" s="2">
        <v>1</v>
      </c>
      <c r="C683" s="2" t="s">
        <v>26</v>
      </c>
    </row>
    <row r="684" spans="1:3" ht="16">
      <c r="A684" s="2">
        <v>683</v>
      </c>
      <c r="B684" s="2">
        <v>1</v>
      </c>
      <c r="C684" s="2" t="s">
        <v>26</v>
      </c>
    </row>
    <row r="685" spans="1:3" ht="16">
      <c r="A685" s="2">
        <v>684</v>
      </c>
      <c r="B685" s="2">
        <v>1</v>
      </c>
      <c r="C685" s="2" t="s">
        <v>11</v>
      </c>
    </row>
    <row r="686" spans="1:3" ht="16">
      <c r="A686" s="2">
        <v>685</v>
      </c>
      <c r="B686" s="2">
        <v>0</v>
      </c>
      <c r="C686" s="2" t="s">
        <v>8</v>
      </c>
    </row>
    <row r="687" spans="1:3" ht="16">
      <c r="A687" s="2">
        <v>686</v>
      </c>
      <c r="B687" s="2">
        <v>1</v>
      </c>
      <c r="C687" s="2" t="s">
        <v>16</v>
      </c>
    </row>
    <row r="688" spans="1:3" ht="16">
      <c r="A688" s="2">
        <v>687</v>
      </c>
      <c r="B688" s="2">
        <v>1</v>
      </c>
      <c r="C688" s="2" t="s">
        <v>16</v>
      </c>
    </row>
    <row r="689" spans="1:3" ht="16">
      <c r="A689" s="2">
        <v>688</v>
      </c>
      <c r="B689" s="2">
        <v>1</v>
      </c>
      <c r="C689" s="2" t="s">
        <v>26</v>
      </c>
    </row>
    <row r="690" spans="1:3" ht="16">
      <c r="A690" s="2">
        <v>689</v>
      </c>
      <c r="B690" s="2">
        <v>1</v>
      </c>
      <c r="C690" s="2" t="s">
        <v>28</v>
      </c>
    </row>
    <row r="691" spans="1:3" ht="16">
      <c r="A691" s="2">
        <v>690</v>
      </c>
      <c r="B691" s="2">
        <v>0</v>
      </c>
      <c r="C691" s="2" t="s">
        <v>26</v>
      </c>
    </row>
    <row r="692" spans="1:3" ht="16">
      <c r="A692" s="2">
        <v>691</v>
      </c>
      <c r="B692" s="2">
        <v>0</v>
      </c>
      <c r="C692" s="2" t="s">
        <v>16</v>
      </c>
    </row>
    <row r="693" spans="1:3" ht="16">
      <c r="A693" s="2">
        <v>692</v>
      </c>
      <c r="B693" s="2">
        <v>0</v>
      </c>
      <c r="C693" s="2" t="s">
        <v>16</v>
      </c>
    </row>
    <row r="694" spans="1:3" ht="16">
      <c r="A694" s="2">
        <v>693</v>
      </c>
      <c r="B694" s="2">
        <v>0</v>
      </c>
      <c r="C694" s="2" t="s">
        <v>11</v>
      </c>
    </row>
    <row r="695" spans="1:3" ht="16">
      <c r="A695" s="2">
        <v>694</v>
      </c>
      <c r="B695" s="2">
        <v>0</v>
      </c>
      <c r="C695" s="2" t="s">
        <v>11</v>
      </c>
    </row>
    <row r="696" spans="1:3" ht="16">
      <c r="A696" s="2">
        <v>695</v>
      </c>
      <c r="B696" s="2">
        <v>1</v>
      </c>
      <c r="C696" s="2" t="s">
        <v>11</v>
      </c>
    </row>
    <row r="697" spans="1:3" ht="16">
      <c r="A697" s="2">
        <v>696</v>
      </c>
      <c r="B697" s="2">
        <v>0</v>
      </c>
      <c r="C697" s="2" t="s">
        <v>16</v>
      </c>
    </row>
    <row r="698" spans="1:3" ht="16">
      <c r="A698" s="2">
        <v>697</v>
      </c>
      <c r="B698" s="2">
        <v>0</v>
      </c>
      <c r="C698" s="2" t="s">
        <v>16</v>
      </c>
    </row>
    <row r="699" spans="1:3" ht="16">
      <c r="A699" s="2">
        <v>698</v>
      </c>
      <c r="B699" s="2">
        <v>0</v>
      </c>
      <c r="C699" s="2" t="s">
        <v>8</v>
      </c>
    </row>
    <row r="700" spans="1:3" ht="16">
      <c r="A700" s="2">
        <v>699</v>
      </c>
      <c r="B700" s="2">
        <v>0</v>
      </c>
      <c r="C700" s="2" t="s">
        <v>16</v>
      </c>
    </row>
    <row r="701" spans="1:3" ht="16">
      <c r="A701" s="2">
        <v>700</v>
      </c>
      <c r="B701" s="2">
        <v>1</v>
      </c>
      <c r="C701" s="2" t="s">
        <v>14</v>
      </c>
    </row>
    <row r="702" spans="1:3" ht="16">
      <c r="A702" s="2">
        <v>701</v>
      </c>
      <c r="B702" s="2">
        <v>0</v>
      </c>
      <c r="C702" s="2" t="s">
        <v>11</v>
      </c>
    </row>
    <row r="703" spans="1:3" ht="16">
      <c r="A703" s="2">
        <v>702</v>
      </c>
      <c r="B703" s="2">
        <v>1</v>
      </c>
      <c r="C703" s="2" t="s">
        <v>8</v>
      </c>
    </row>
    <row r="704" spans="1:3" ht="16">
      <c r="A704" s="2">
        <v>703</v>
      </c>
      <c r="B704" s="2">
        <v>0</v>
      </c>
      <c r="C704" s="2" t="s">
        <v>8</v>
      </c>
    </row>
    <row r="705" spans="1:3" ht="16">
      <c r="A705" s="2">
        <v>704</v>
      </c>
      <c r="B705" s="2">
        <v>0</v>
      </c>
      <c r="C705" s="2" t="s">
        <v>16</v>
      </c>
    </row>
    <row r="706" spans="1:3" ht="16">
      <c r="A706" s="2">
        <v>705</v>
      </c>
      <c r="B706" s="2">
        <v>1</v>
      </c>
      <c r="C706" s="2" t="s">
        <v>16</v>
      </c>
    </row>
    <row r="707" spans="1:3" ht="16">
      <c r="A707" s="2">
        <v>706</v>
      </c>
      <c r="B707" s="2">
        <v>0</v>
      </c>
      <c r="C707" s="2" t="s">
        <v>16</v>
      </c>
    </row>
    <row r="708" spans="1:3" ht="16">
      <c r="A708" s="2">
        <v>707</v>
      </c>
      <c r="B708" s="2">
        <v>0</v>
      </c>
      <c r="C708" s="2" t="s">
        <v>8</v>
      </c>
    </row>
    <row r="709" spans="1:3" ht="16">
      <c r="A709" s="2">
        <v>708</v>
      </c>
      <c r="B709" s="2">
        <v>1</v>
      </c>
      <c r="C709" s="2" t="s">
        <v>16</v>
      </c>
    </row>
    <row r="710" spans="1:3" ht="16">
      <c r="A710" s="2">
        <v>709</v>
      </c>
      <c r="B710" s="2">
        <v>0</v>
      </c>
      <c r="C710" s="2" t="s">
        <v>28</v>
      </c>
    </row>
    <row r="711" spans="1:3" ht="16">
      <c r="A711" s="2">
        <v>710</v>
      </c>
      <c r="B711" s="2">
        <v>1</v>
      </c>
      <c r="C711" s="2" t="s">
        <v>16</v>
      </c>
    </row>
    <row r="712" spans="1:3" ht="16">
      <c r="A712" s="2">
        <v>711</v>
      </c>
      <c r="B712" s="2">
        <v>0</v>
      </c>
      <c r="C712" s="2" t="s">
        <v>28</v>
      </c>
    </row>
    <row r="713" spans="1:3" ht="16">
      <c r="A713" s="2">
        <v>712</v>
      </c>
      <c r="B713" s="2">
        <v>1</v>
      </c>
      <c r="C713" s="2" t="s">
        <v>14</v>
      </c>
    </row>
    <row r="714" spans="1:3" ht="16">
      <c r="A714" s="2">
        <v>713</v>
      </c>
      <c r="B714" s="2">
        <v>1</v>
      </c>
      <c r="C714" s="2" t="s">
        <v>11</v>
      </c>
    </row>
    <row r="715" spans="1:3" ht="16">
      <c r="A715" s="2">
        <v>714</v>
      </c>
      <c r="B715" s="2">
        <v>1</v>
      </c>
      <c r="C715" s="2" t="s">
        <v>14</v>
      </c>
    </row>
    <row r="716" spans="1:3" ht="16">
      <c r="A716" s="2">
        <v>715</v>
      </c>
      <c r="B716" s="2">
        <v>0</v>
      </c>
      <c r="C716" s="2" t="s">
        <v>8</v>
      </c>
    </row>
    <row r="717" spans="1:3" ht="16">
      <c r="A717" s="2">
        <v>716</v>
      </c>
      <c r="B717" s="2">
        <v>1</v>
      </c>
      <c r="C717" s="2" t="s">
        <v>26</v>
      </c>
    </row>
    <row r="718" spans="1:3" ht="16">
      <c r="A718" s="2">
        <v>717</v>
      </c>
      <c r="B718" s="2">
        <v>1</v>
      </c>
      <c r="C718" s="2" t="s">
        <v>11</v>
      </c>
    </row>
    <row r="719" spans="1:3" ht="16">
      <c r="A719" s="2">
        <v>718</v>
      </c>
      <c r="B719" s="2">
        <v>0</v>
      </c>
      <c r="C719" s="2" t="s">
        <v>16</v>
      </c>
    </row>
    <row r="720" spans="1:3" ht="16">
      <c r="A720" s="2">
        <v>719</v>
      </c>
      <c r="B720" s="2">
        <v>1</v>
      </c>
      <c r="C720" s="2" t="s">
        <v>16</v>
      </c>
    </row>
    <row r="721" spans="1:3" ht="16">
      <c r="A721" s="2">
        <v>720</v>
      </c>
      <c r="B721" s="2">
        <v>0</v>
      </c>
      <c r="C721" s="2" t="s">
        <v>16</v>
      </c>
    </row>
    <row r="722" spans="1:3" ht="16">
      <c r="A722" s="2">
        <v>721</v>
      </c>
      <c r="B722" s="2">
        <v>1</v>
      </c>
      <c r="C722" s="2" t="s">
        <v>16</v>
      </c>
    </row>
    <row r="723" spans="1:3" ht="16">
      <c r="A723" s="2">
        <v>722</v>
      </c>
      <c r="B723" s="2">
        <v>0</v>
      </c>
      <c r="C723" s="2" t="s">
        <v>16</v>
      </c>
    </row>
    <row r="724" spans="1:3" ht="16">
      <c r="A724" s="2">
        <v>723</v>
      </c>
      <c r="B724" s="2">
        <v>0</v>
      </c>
      <c r="C724" s="2" t="s">
        <v>16</v>
      </c>
    </row>
    <row r="725" spans="1:3" ht="16">
      <c r="A725" s="2">
        <v>724</v>
      </c>
      <c r="B725" s="2">
        <v>0</v>
      </c>
      <c r="C725" s="2" t="s">
        <v>11</v>
      </c>
    </row>
    <row r="726" spans="1:3" ht="16">
      <c r="A726" s="2">
        <v>725</v>
      </c>
      <c r="B726" s="2">
        <v>1</v>
      </c>
      <c r="C726" s="2" t="s">
        <v>26</v>
      </c>
    </row>
    <row r="727" spans="1:3" ht="16">
      <c r="A727" s="2">
        <v>726</v>
      </c>
      <c r="B727" s="2">
        <v>1</v>
      </c>
      <c r="C727" s="2" t="s">
        <v>16</v>
      </c>
    </row>
    <row r="728" spans="1:3" ht="16">
      <c r="A728" s="2">
        <v>727</v>
      </c>
      <c r="B728" s="2">
        <v>0</v>
      </c>
      <c r="C728" s="2" t="s">
        <v>11</v>
      </c>
    </row>
    <row r="729" spans="1:3" ht="16">
      <c r="A729" s="2">
        <v>728</v>
      </c>
      <c r="B729" s="2">
        <v>1</v>
      </c>
      <c r="C729" s="2" t="s">
        <v>16</v>
      </c>
    </row>
    <row r="730" spans="1:3" ht="16">
      <c r="A730" s="2">
        <v>729</v>
      </c>
      <c r="B730" s="2">
        <v>1</v>
      </c>
      <c r="C730" s="2" t="s">
        <v>8</v>
      </c>
    </row>
    <row r="731" spans="1:3" ht="16">
      <c r="A731" s="2">
        <v>730</v>
      </c>
      <c r="B731" s="2">
        <v>1</v>
      </c>
      <c r="C731" s="2" t="s">
        <v>16</v>
      </c>
    </row>
    <row r="732" spans="1:3" ht="16">
      <c r="A732" s="2">
        <v>731</v>
      </c>
      <c r="B732" s="2">
        <v>1</v>
      </c>
      <c r="C732" s="2" t="s">
        <v>16</v>
      </c>
    </row>
    <row r="733" spans="1:3" ht="16">
      <c r="A733" s="2">
        <v>732</v>
      </c>
      <c r="B733" s="2">
        <v>0</v>
      </c>
      <c r="C733" s="2" t="s">
        <v>16</v>
      </c>
    </row>
    <row r="734" spans="1:3" ht="16">
      <c r="A734" s="2">
        <v>733</v>
      </c>
      <c r="B734" s="2">
        <v>1</v>
      </c>
      <c r="C734" s="2" t="s">
        <v>26</v>
      </c>
    </row>
    <row r="735" spans="1:3" ht="16">
      <c r="A735" s="2">
        <v>734</v>
      </c>
      <c r="B735" s="2">
        <v>0</v>
      </c>
      <c r="C735" s="2" t="s">
        <v>8</v>
      </c>
    </row>
    <row r="736" spans="1:3" ht="16">
      <c r="A736" s="2">
        <v>735</v>
      </c>
      <c r="B736" s="2">
        <v>0</v>
      </c>
      <c r="C736" s="2" t="s">
        <v>16</v>
      </c>
    </row>
    <row r="737" spans="1:3" ht="16">
      <c r="A737" s="2">
        <v>736</v>
      </c>
      <c r="B737" s="2">
        <v>0</v>
      </c>
      <c r="C737" s="2" t="s">
        <v>28</v>
      </c>
    </row>
    <row r="738" spans="1:3" ht="16">
      <c r="A738" s="2">
        <v>737</v>
      </c>
      <c r="B738" s="2">
        <v>0</v>
      </c>
      <c r="C738" s="2" t="s">
        <v>16</v>
      </c>
    </row>
    <row r="739" spans="1:3" ht="16">
      <c r="A739" s="2">
        <v>738</v>
      </c>
      <c r="B739" s="2">
        <v>1</v>
      </c>
      <c r="C739" s="2" t="s">
        <v>11</v>
      </c>
    </row>
    <row r="740" spans="1:3" ht="16">
      <c r="A740" s="2">
        <v>739</v>
      </c>
      <c r="B740" s="2">
        <v>1</v>
      </c>
      <c r="C740" s="2" t="s">
        <v>16</v>
      </c>
    </row>
    <row r="741" spans="1:3" ht="16">
      <c r="A741" s="2">
        <v>740</v>
      </c>
      <c r="B741" s="2">
        <v>1</v>
      </c>
      <c r="C741" s="2" t="s">
        <v>26</v>
      </c>
    </row>
    <row r="742" spans="1:3" ht="16">
      <c r="A742" s="2">
        <v>741</v>
      </c>
      <c r="B742" s="2">
        <v>0</v>
      </c>
      <c r="C742" s="2" t="s">
        <v>16</v>
      </c>
    </row>
    <row r="743" spans="1:3" ht="16">
      <c r="A743" s="2">
        <v>742</v>
      </c>
      <c r="B743" s="2">
        <v>0</v>
      </c>
      <c r="C743" s="2" t="s">
        <v>8</v>
      </c>
    </row>
    <row r="744" spans="1:3" ht="16">
      <c r="A744" s="2">
        <v>743</v>
      </c>
      <c r="B744" s="2">
        <v>0</v>
      </c>
      <c r="C744" s="2" t="s">
        <v>16</v>
      </c>
    </row>
    <row r="745" spans="1:3" ht="16">
      <c r="A745" s="2">
        <v>744</v>
      </c>
      <c r="B745" s="2">
        <v>1</v>
      </c>
      <c r="C745" s="2" t="s">
        <v>16</v>
      </c>
    </row>
    <row r="746" spans="1:3" ht="16">
      <c r="A746" s="2">
        <v>745</v>
      </c>
      <c r="B746" s="2">
        <v>1</v>
      </c>
      <c r="C746" s="2" t="s">
        <v>28</v>
      </c>
    </row>
    <row r="747" spans="1:3" ht="16">
      <c r="A747" s="2">
        <v>746</v>
      </c>
      <c r="B747" s="2">
        <v>1</v>
      </c>
      <c r="C747" s="2" t="s">
        <v>16</v>
      </c>
    </row>
    <row r="748" spans="1:3" ht="16">
      <c r="A748" s="2">
        <v>747</v>
      </c>
      <c r="B748" s="2">
        <v>1</v>
      </c>
      <c r="C748" s="2" t="s">
        <v>16</v>
      </c>
    </row>
    <row r="749" spans="1:3" ht="16">
      <c r="A749" s="2">
        <v>748</v>
      </c>
      <c r="B749" s="2">
        <v>1</v>
      </c>
      <c r="C749" s="2" t="s">
        <v>28</v>
      </c>
    </row>
    <row r="750" spans="1:3" ht="16">
      <c r="A750" s="2">
        <v>749</v>
      </c>
      <c r="B750" s="2">
        <v>1</v>
      </c>
      <c r="C750" s="2" t="s">
        <v>16</v>
      </c>
    </row>
    <row r="751" spans="1:3" ht="16">
      <c r="A751" s="2">
        <v>750</v>
      </c>
      <c r="B751" s="2">
        <v>0</v>
      </c>
      <c r="C751" s="2" t="s">
        <v>16</v>
      </c>
    </row>
    <row r="752" spans="1:3" ht="16">
      <c r="A752" s="2">
        <v>751</v>
      </c>
      <c r="B752" s="2">
        <v>1</v>
      </c>
      <c r="C752" s="2" t="s">
        <v>16</v>
      </c>
    </row>
    <row r="753" spans="1:3" ht="16">
      <c r="A753" s="2">
        <v>752</v>
      </c>
      <c r="B753" s="2">
        <v>1</v>
      </c>
      <c r="C753" s="2" t="s">
        <v>16</v>
      </c>
    </row>
    <row r="754" spans="1:3" ht="16">
      <c r="A754" s="2">
        <v>753</v>
      </c>
      <c r="B754" s="2">
        <v>1</v>
      </c>
      <c r="C754" s="2" t="s">
        <v>30</v>
      </c>
    </row>
    <row r="755" spans="1:3" ht="16">
      <c r="A755" s="2">
        <v>754</v>
      </c>
      <c r="B755" s="2">
        <v>1</v>
      </c>
      <c r="C755" s="2" t="s">
        <v>11</v>
      </c>
    </row>
    <row r="756" spans="1:3" ht="16">
      <c r="A756" s="2">
        <v>755</v>
      </c>
      <c r="B756" s="2">
        <v>0</v>
      </c>
      <c r="C756" s="2" t="s">
        <v>16</v>
      </c>
    </row>
    <row r="757" spans="1:3" ht="16">
      <c r="A757" s="2">
        <v>756</v>
      </c>
      <c r="B757" s="2">
        <v>1</v>
      </c>
      <c r="C757" s="2" t="s">
        <v>16</v>
      </c>
    </row>
    <row r="758" spans="1:3" ht="16">
      <c r="A758" s="2">
        <v>757</v>
      </c>
      <c r="B758" s="2">
        <v>1</v>
      </c>
      <c r="C758" s="2" t="s">
        <v>26</v>
      </c>
    </row>
    <row r="759" spans="1:3" ht="16">
      <c r="A759" s="2">
        <v>758</v>
      </c>
      <c r="B759" s="2">
        <v>0</v>
      </c>
      <c r="C759" s="2" t="s">
        <v>11</v>
      </c>
    </row>
    <row r="760" spans="1:3" ht="16">
      <c r="A760" s="2">
        <v>759</v>
      </c>
      <c r="B760" s="2">
        <v>1</v>
      </c>
      <c r="C760" s="2" t="s">
        <v>16</v>
      </c>
    </row>
    <row r="761" spans="1:3" ht="16">
      <c r="A761" s="2">
        <v>760</v>
      </c>
      <c r="B761" s="2">
        <v>0</v>
      </c>
      <c r="C761" s="2" t="s">
        <v>11</v>
      </c>
    </row>
    <row r="762" spans="1:3" ht="16">
      <c r="A762" s="2">
        <v>761</v>
      </c>
      <c r="B762" s="2">
        <v>0</v>
      </c>
      <c r="C762" s="2" t="s">
        <v>28</v>
      </c>
    </row>
    <row r="763" spans="1:3" ht="16">
      <c r="A763" s="2">
        <v>762</v>
      </c>
      <c r="B763" s="2">
        <v>1</v>
      </c>
      <c r="C763" s="2" t="s">
        <v>8</v>
      </c>
    </row>
    <row r="764" spans="1:3" ht="16">
      <c r="A764" s="2">
        <v>763</v>
      </c>
      <c r="B764" s="2">
        <v>0</v>
      </c>
      <c r="C764" s="2" t="s">
        <v>16</v>
      </c>
    </row>
    <row r="765" spans="1:3" ht="16">
      <c r="A765" s="2">
        <v>764</v>
      </c>
      <c r="B765" s="2">
        <v>1</v>
      </c>
      <c r="C765" s="2" t="s">
        <v>28</v>
      </c>
    </row>
    <row r="766" spans="1:3" ht="16">
      <c r="A766" s="2">
        <v>765</v>
      </c>
      <c r="B766" s="2">
        <v>0</v>
      </c>
      <c r="C766" s="2" t="s">
        <v>28</v>
      </c>
    </row>
    <row r="767" spans="1:3" ht="16">
      <c r="A767" s="2">
        <v>766</v>
      </c>
      <c r="B767" s="2">
        <v>1</v>
      </c>
      <c r="C767" s="2" t="s">
        <v>28</v>
      </c>
    </row>
    <row r="768" spans="1:3" ht="16">
      <c r="A768" s="2">
        <v>767</v>
      </c>
      <c r="B768" s="2">
        <v>0</v>
      </c>
      <c r="C768" s="2" t="s">
        <v>26</v>
      </c>
    </row>
    <row r="769" spans="1:3" ht="16">
      <c r="A769" s="2">
        <v>768</v>
      </c>
      <c r="B769" s="2">
        <v>0</v>
      </c>
      <c r="C769" s="2" t="s">
        <v>16</v>
      </c>
    </row>
    <row r="770" spans="1:3" ht="16">
      <c r="A770" s="2">
        <v>769</v>
      </c>
      <c r="B770" s="2">
        <v>1</v>
      </c>
      <c r="C770" s="2" t="s">
        <v>26</v>
      </c>
    </row>
    <row r="771" spans="1:3" ht="16">
      <c r="A771" s="2">
        <v>770</v>
      </c>
      <c r="B771" s="2">
        <v>0</v>
      </c>
      <c r="C771" s="2" t="s">
        <v>16</v>
      </c>
    </row>
    <row r="772" spans="1:3" ht="16">
      <c r="A772" s="2">
        <v>771</v>
      </c>
      <c r="B772" s="2">
        <v>1</v>
      </c>
      <c r="C772" s="2" t="s">
        <v>26</v>
      </c>
    </row>
    <row r="773" spans="1:3" ht="16">
      <c r="A773" s="2">
        <v>772</v>
      </c>
      <c r="B773" s="2">
        <v>0</v>
      </c>
      <c r="C773" s="2" t="s">
        <v>16</v>
      </c>
    </row>
    <row r="774" spans="1:3" ht="16">
      <c r="A774" s="2">
        <v>773</v>
      </c>
      <c r="B774" s="2">
        <v>0</v>
      </c>
      <c r="C774" s="2" t="s">
        <v>28</v>
      </c>
    </row>
    <row r="775" spans="1:3" ht="16">
      <c r="A775" s="2">
        <v>774</v>
      </c>
      <c r="B775" s="2">
        <v>1</v>
      </c>
      <c r="C775" s="2" t="s">
        <v>16</v>
      </c>
    </row>
    <row r="776" spans="1:3" ht="16">
      <c r="A776" s="2">
        <v>775</v>
      </c>
      <c r="B776" s="2">
        <v>0</v>
      </c>
      <c r="C776" s="2" t="s">
        <v>28</v>
      </c>
    </row>
    <row r="777" spans="1:3" ht="16">
      <c r="A777" s="2">
        <v>776</v>
      </c>
      <c r="B777" s="2">
        <v>1</v>
      </c>
      <c r="C777" s="2" t="s">
        <v>8</v>
      </c>
    </row>
    <row r="778" spans="1:3" ht="16">
      <c r="A778" s="2">
        <v>777</v>
      </c>
      <c r="B778" s="2">
        <v>1</v>
      </c>
      <c r="C778" s="2" t="s">
        <v>8</v>
      </c>
    </row>
    <row r="779" spans="1:3" ht="16">
      <c r="A779" s="2">
        <v>778</v>
      </c>
      <c r="B779" s="2">
        <v>1</v>
      </c>
      <c r="C779" s="2" t="s">
        <v>11</v>
      </c>
    </row>
    <row r="780" spans="1:3" ht="16">
      <c r="A780" s="2">
        <v>779</v>
      </c>
      <c r="B780" s="2">
        <v>0</v>
      </c>
      <c r="C780" s="2" t="s">
        <v>8</v>
      </c>
    </row>
    <row r="781" spans="1:3" ht="16">
      <c r="A781" s="2">
        <v>780</v>
      </c>
      <c r="B781" s="2">
        <v>0</v>
      </c>
      <c r="C781" s="2" t="s">
        <v>28</v>
      </c>
    </row>
    <row r="782" spans="1:3" ht="16">
      <c r="A782" s="2">
        <v>781</v>
      </c>
      <c r="B782" s="2">
        <v>1</v>
      </c>
      <c r="C782" s="2" t="s">
        <v>16</v>
      </c>
    </row>
    <row r="783" spans="1:3" ht="16">
      <c r="A783" s="2">
        <v>782</v>
      </c>
      <c r="B783" s="2">
        <v>1</v>
      </c>
      <c r="C783" s="2" t="s">
        <v>16</v>
      </c>
    </row>
    <row r="784" spans="1:3" ht="16">
      <c r="A784" s="2">
        <v>783</v>
      </c>
      <c r="B784" s="2">
        <v>1</v>
      </c>
      <c r="C784" s="2" t="s">
        <v>16</v>
      </c>
    </row>
    <row r="785" spans="1:3" ht="16">
      <c r="A785" s="2">
        <v>784</v>
      </c>
      <c r="B785" s="2">
        <v>0</v>
      </c>
      <c r="C785" s="2" t="s">
        <v>28</v>
      </c>
    </row>
    <row r="786" spans="1:3" ht="16">
      <c r="A786" s="2">
        <v>785</v>
      </c>
      <c r="B786" s="2">
        <v>1</v>
      </c>
      <c r="C786" s="2" t="s">
        <v>16</v>
      </c>
    </row>
    <row r="787" spans="1:3" ht="16">
      <c r="A787" s="2">
        <v>786</v>
      </c>
      <c r="B787" s="2">
        <v>0</v>
      </c>
      <c r="C787" s="2" t="s">
        <v>26</v>
      </c>
    </row>
    <row r="788" spans="1:3" ht="16">
      <c r="A788" s="2">
        <v>787</v>
      </c>
      <c r="B788" s="2">
        <v>1</v>
      </c>
      <c r="C788" s="2" t="s">
        <v>16</v>
      </c>
    </row>
    <row r="789" spans="1:3" ht="16">
      <c r="A789" s="2">
        <v>788</v>
      </c>
      <c r="B789" s="2">
        <v>0</v>
      </c>
      <c r="C789" s="2" t="s">
        <v>16</v>
      </c>
    </row>
    <row r="790" spans="1:3" ht="16">
      <c r="A790" s="2">
        <v>789</v>
      </c>
      <c r="B790" s="2">
        <v>1</v>
      </c>
      <c r="C790" s="2" t="s">
        <v>11</v>
      </c>
    </row>
    <row r="791" spans="1:3" ht="16">
      <c r="A791" s="2">
        <v>790</v>
      </c>
      <c r="B791" s="2">
        <v>0</v>
      </c>
      <c r="C791" s="2" t="s">
        <v>16</v>
      </c>
    </row>
    <row r="792" spans="1:3" ht="16">
      <c r="A792" s="2">
        <v>791</v>
      </c>
      <c r="B792" s="2">
        <v>1</v>
      </c>
      <c r="C792" s="2" t="s">
        <v>11</v>
      </c>
    </row>
    <row r="793" spans="1:3" ht="16">
      <c r="A793" s="2">
        <v>792</v>
      </c>
      <c r="B793" s="2">
        <v>0</v>
      </c>
      <c r="C793" s="2" t="s">
        <v>8</v>
      </c>
    </row>
    <row r="794" spans="1:3" ht="16">
      <c r="A794" s="2">
        <v>793</v>
      </c>
      <c r="B794" s="2">
        <v>1</v>
      </c>
      <c r="C794" s="2" t="s">
        <v>16</v>
      </c>
    </row>
    <row r="795" spans="1:3" ht="16">
      <c r="A795" s="2">
        <v>794</v>
      </c>
      <c r="B795" s="2">
        <v>1</v>
      </c>
      <c r="C795" s="2" t="s">
        <v>11</v>
      </c>
    </row>
    <row r="796" spans="1:3" ht="16">
      <c r="A796" s="2">
        <v>795</v>
      </c>
      <c r="B796" s="2">
        <v>1</v>
      </c>
      <c r="C796" s="2" t="s">
        <v>16</v>
      </c>
    </row>
    <row r="797" spans="1:3" ht="16">
      <c r="A797" s="2">
        <v>796</v>
      </c>
      <c r="B797" s="2">
        <v>0</v>
      </c>
      <c r="C797" s="2" t="s">
        <v>8</v>
      </c>
    </row>
    <row r="798" spans="1:3" ht="16">
      <c r="A798" s="2">
        <v>797</v>
      </c>
      <c r="B798" s="2">
        <v>0</v>
      </c>
      <c r="C798" s="2" t="s">
        <v>16</v>
      </c>
    </row>
    <row r="799" spans="1:3" ht="16">
      <c r="A799" s="2">
        <v>798</v>
      </c>
      <c r="B799" s="2">
        <v>1</v>
      </c>
      <c r="C799" s="2" t="s">
        <v>16</v>
      </c>
    </row>
    <row r="800" spans="1:3" ht="16">
      <c r="A800" s="2">
        <v>799</v>
      </c>
      <c r="B800" s="2">
        <v>1</v>
      </c>
      <c r="C800" s="2" t="s">
        <v>16</v>
      </c>
    </row>
    <row r="801" spans="1:3" ht="16">
      <c r="A801" s="2">
        <v>800</v>
      </c>
      <c r="B801" s="2">
        <v>1</v>
      </c>
      <c r="C801" s="2" t="s">
        <v>16</v>
      </c>
    </row>
    <row r="802" spans="1:3" ht="16">
      <c r="A802" s="2">
        <v>801</v>
      </c>
      <c r="B802" s="2">
        <v>1</v>
      </c>
      <c r="C802" s="2" t="s">
        <v>16</v>
      </c>
    </row>
    <row r="803" spans="1:3" ht="16">
      <c r="A803" s="2">
        <v>802</v>
      </c>
      <c r="B803" s="2">
        <v>1</v>
      </c>
      <c r="C803" s="2" t="s">
        <v>16</v>
      </c>
    </row>
    <row r="804" spans="1:3" ht="16">
      <c r="A804" s="2">
        <v>803</v>
      </c>
      <c r="B804" s="2">
        <v>1</v>
      </c>
      <c r="C804" s="2" t="s">
        <v>16</v>
      </c>
    </row>
    <row r="805" spans="1:3" ht="16">
      <c r="A805" s="2">
        <v>804</v>
      </c>
      <c r="B805" s="2">
        <v>0</v>
      </c>
      <c r="C805" s="2" t="s">
        <v>16</v>
      </c>
    </row>
    <row r="806" spans="1:3" ht="16">
      <c r="A806" s="2">
        <v>805</v>
      </c>
      <c r="B806" s="2">
        <v>0</v>
      </c>
      <c r="C806" s="2" t="s">
        <v>16</v>
      </c>
    </row>
    <row r="807" spans="1:3" ht="16">
      <c r="A807" s="2">
        <v>806</v>
      </c>
      <c r="B807" s="2">
        <v>0</v>
      </c>
      <c r="C807" s="2" t="s">
        <v>16</v>
      </c>
    </row>
    <row r="808" spans="1:3" ht="16">
      <c r="A808" s="2">
        <v>807</v>
      </c>
      <c r="B808" s="2">
        <v>1</v>
      </c>
      <c r="C808" s="2" t="s">
        <v>16</v>
      </c>
    </row>
    <row r="809" spans="1:3" ht="16">
      <c r="A809" s="2">
        <v>808</v>
      </c>
      <c r="B809" s="2">
        <v>1</v>
      </c>
      <c r="C809" s="2" t="s">
        <v>11</v>
      </c>
    </row>
    <row r="810" spans="1:3" ht="16">
      <c r="A810" s="2">
        <v>809</v>
      </c>
      <c r="B810" s="2">
        <v>0</v>
      </c>
      <c r="C810" s="2" t="s">
        <v>11</v>
      </c>
    </row>
    <row r="811" spans="1:3" ht="16">
      <c r="A811" s="2">
        <v>810</v>
      </c>
      <c r="B811" s="2">
        <v>1</v>
      </c>
      <c r="C811" s="2" t="s">
        <v>11</v>
      </c>
    </row>
    <row r="812" spans="1:3" ht="16">
      <c r="A812" s="2">
        <v>811</v>
      </c>
      <c r="B812" s="2">
        <v>1</v>
      </c>
      <c r="C812" s="2" t="s">
        <v>16</v>
      </c>
    </row>
    <row r="813" spans="1:3" ht="16">
      <c r="A813" s="2">
        <v>812</v>
      </c>
      <c r="B813" s="2">
        <v>0</v>
      </c>
      <c r="C813" s="2" t="s">
        <v>30</v>
      </c>
    </row>
    <row r="814" spans="1:3" ht="16">
      <c r="A814" s="2">
        <v>813</v>
      </c>
      <c r="B814" s="2">
        <v>0</v>
      </c>
      <c r="C814" s="2" t="s">
        <v>16</v>
      </c>
    </row>
    <row r="815" spans="1:3" ht="16">
      <c r="A815" s="2">
        <v>814</v>
      </c>
      <c r="B815" s="2">
        <v>1</v>
      </c>
      <c r="C815" s="2" t="s">
        <v>16</v>
      </c>
    </row>
    <row r="816" spans="1:3" ht="16">
      <c r="A816" s="2">
        <v>815</v>
      </c>
      <c r="B816" s="2">
        <v>1</v>
      </c>
      <c r="C816" s="2" t="s">
        <v>28</v>
      </c>
    </row>
    <row r="817" spans="1:3" ht="16">
      <c r="A817" s="2">
        <v>816</v>
      </c>
      <c r="B817" s="2">
        <v>1</v>
      </c>
      <c r="C817" s="2" t="s">
        <v>8</v>
      </c>
    </row>
    <row r="818" spans="1:3" ht="16">
      <c r="A818" s="2">
        <v>817</v>
      </c>
      <c r="B818" s="2">
        <v>0</v>
      </c>
      <c r="C818" s="2" t="s">
        <v>16</v>
      </c>
    </row>
    <row r="819" spans="1:3" ht="16">
      <c r="A819" s="2">
        <v>818</v>
      </c>
      <c r="B819" s="2">
        <v>1</v>
      </c>
      <c r="C819" s="2" t="s">
        <v>16</v>
      </c>
    </row>
    <row r="820" spans="1:3" ht="16">
      <c r="A820" s="2">
        <v>819</v>
      </c>
      <c r="B820" s="2">
        <v>0</v>
      </c>
      <c r="C820" s="2" t="s">
        <v>8</v>
      </c>
    </row>
    <row r="821" spans="1:3" ht="16">
      <c r="A821" s="2">
        <v>820</v>
      </c>
      <c r="B821" s="2">
        <v>0</v>
      </c>
      <c r="C821" s="2" t="s">
        <v>8</v>
      </c>
    </row>
    <row r="822" spans="1:3" ht="16">
      <c r="A822" s="2">
        <v>821</v>
      </c>
      <c r="B822" s="2">
        <v>1</v>
      </c>
      <c r="C822" s="2" t="s">
        <v>8</v>
      </c>
    </row>
    <row r="823" spans="1:3" ht="16">
      <c r="A823" s="2">
        <v>822</v>
      </c>
      <c r="B823" s="2">
        <v>0</v>
      </c>
      <c r="C823" s="2" t="s">
        <v>16</v>
      </c>
    </row>
    <row r="824" spans="1:3" ht="16">
      <c r="A824" s="2">
        <v>823</v>
      </c>
      <c r="B824" s="2">
        <v>1</v>
      </c>
      <c r="C824" s="2" t="s">
        <v>16</v>
      </c>
    </row>
    <row r="825" spans="1:3" ht="16">
      <c r="A825" s="2">
        <v>824</v>
      </c>
      <c r="B825" s="2">
        <v>1</v>
      </c>
      <c r="C825" s="2" t="s">
        <v>16</v>
      </c>
    </row>
    <row r="826" spans="1:3" ht="16">
      <c r="A826" s="2">
        <v>825</v>
      </c>
      <c r="B826" s="2">
        <v>0</v>
      </c>
      <c r="C826" s="2" t="s">
        <v>11</v>
      </c>
    </row>
    <row r="827" spans="1:3" ht="16">
      <c r="A827" s="2">
        <v>826</v>
      </c>
      <c r="B827" s="2">
        <v>0</v>
      </c>
      <c r="C827" s="2" t="s">
        <v>16</v>
      </c>
    </row>
    <row r="828" spans="1:3" ht="16">
      <c r="A828" s="2">
        <v>827</v>
      </c>
      <c r="B828" s="2">
        <v>1</v>
      </c>
      <c r="C828" s="2" t="s">
        <v>16</v>
      </c>
    </row>
    <row r="829" spans="1:3" ht="16">
      <c r="A829" s="2">
        <v>828</v>
      </c>
      <c r="B829" s="2">
        <v>1</v>
      </c>
      <c r="C829" s="2" t="s">
        <v>11</v>
      </c>
    </row>
    <row r="830" spans="1:3" ht="16">
      <c r="A830" s="2">
        <v>829</v>
      </c>
      <c r="B830" s="2">
        <v>0</v>
      </c>
      <c r="C830" s="2" t="s">
        <v>28</v>
      </c>
    </row>
    <row r="831" spans="1:3" ht="16">
      <c r="A831" s="2">
        <v>830</v>
      </c>
      <c r="B831" s="2">
        <v>0</v>
      </c>
      <c r="C831" s="2" t="s">
        <v>14</v>
      </c>
    </row>
    <row r="832" spans="1:3" ht="16">
      <c r="A832" s="2">
        <v>831</v>
      </c>
      <c r="B832" s="2">
        <v>1</v>
      </c>
      <c r="C832" s="2" t="s">
        <v>28</v>
      </c>
    </row>
    <row r="833" spans="1:3" ht="16">
      <c r="A833" s="2">
        <v>832</v>
      </c>
      <c r="B833" s="2">
        <v>0</v>
      </c>
      <c r="C833" s="2" t="s">
        <v>8</v>
      </c>
    </row>
    <row r="834" spans="1:3" ht="16">
      <c r="A834" s="2">
        <v>833</v>
      </c>
      <c r="B834" s="2">
        <v>1</v>
      </c>
      <c r="C834" s="2" t="s">
        <v>16</v>
      </c>
    </row>
    <row r="835" spans="1:3" ht="16">
      <c r="A835" s="2">
        <v>834</v>
      </c>
      <c r="B835" s="2">
        <v>1</v>
      </c>
      <c r="C835" s="2" t="s">
        <v>11</v>
      </c>
    </row>
    <row r="836" spans="1:3" ht="16">
      <c r="A836" s="2">
        <v>835</v>
      </c>
      <c r="B836" s="2">
        <v>0</v>
      </c>
      <c r="C836" s="2" t="s">
        <v>11</v>
      </c>
    </row>
    <row r="837" spans="1:3" ht="16">
      <c r="A837" s="2">
        <v>836</v>
      </c>
      <c r="B837" s="2">
        <v>1</v>
      </c>
      <c r="C837" s="2" t="s">
        <v>11</v>
      </c>
    </row>
    <row r="838" spans="1:3" ht="16">
      <c r="A838" s="2">
        <v>837</v>
      </c>
      <c r="B838" s="2">
        <v>0</v>
      </c>
      <c r="C838" s="2" t="s">
        <v>28</v>
      </c>
    </row>
    <row r="839" spans="1:3" ht="16">
      <c r="A839" s="2">
        <v>838</v>
      </c>
      <c r="B839" s="2">
        <v>0</v>
      </c>
      <c r="C839" s="2" t="s">
        <v>16</v>
      </c>
    </row>
    <row r="840" spans="1:3" ht="16">
      <c r="A840" s="2">
        <v>839</v>
      </c>
      <c r="B840" s="2">
        <v>1</v>
      </c>
      <c r="C840" s="2" t="s">
        <v>16</v>
      </c>
    </row>
    <row r="841" spans="1:3" ht="16">
      <c r="A841" s="2">
        <v>840</v>
      </c>
      <c r="B841" s="2">
        <v>1</v>
      </c>
      <c r="C841" s="2" t="s">
        <v>16</v>
      </c>
    </row>
    <row r="842" spans="1:3" ht="16">
      <c r="A842" s="2">
        <v>841</v>
      </c>
      <c r="B842" s="2">
        <v>0</v>
      </c>
      <c r="C842" s="2" t="s">
        <v>16</v>
      </c>
    </row>
    <row r="843" spans="1:3" ht="16">
      <c r="A843" s="2">
        <v>842</v>
      </c>
      <c r="B843" s="2">
        <v>1</v>
      </c>
      <c r="C843" s="2" t="s">
        <v>16</v>
      </c>
    </row>
    <row r="844" spans="1:3" ht="16">
      <c r="A844" s="2">
        <v>843</v>
      </c>
      <c r="B844" s="2">
        <v>0</v>
      </c>
      <c r="C844" s="2" t="s">
        <v>16</v>
      </c>
    </row>
    <row r="845" spans="1:3" ht="16">
      <c r="A845" s="2">
        <v>844</v>
      </c>
      <c r="B845" s="2">
        <v>1</v>
      </c>
      <c r="C845" s="2" t="s">
        <v>26</v>
      </c>
    </row>
    <row r="846" spans="1:3" ht="16">
      <c r="A846" s="2">
        <v>845</v>
      </c>
      <c r="B846" s="2">
        <v>0</v>
      </c>
      <c r="C846" s="2" t="s">
        <v>26</v>
      </c>
    </row>
    <row r="847" spans="1:3" ht="16">
      <c r="A847" s="2">
        <v>846</v>
      </c>
      <c r="B847" s="2">
        <v>1</v>
      </c>
      <c r="C847" s="2" t="s">
        <v>16</v>
      </c>
    </row>
    <row r="848" spans="1:3" ht="16">
      <c r="A848" s="2">
        <v>847</v>
      </c>
      <c r="B848" s="2">
        <v>1</v>
      </c>
      <c r="C848" s="2" t="s">
        <v>16</v>
      </c>
    </row>
    <row r="849" spans="1:3" ht="16">
      <c r="A849" s="2">
        <v>848</v>
      </c>
      <c r="B849" s="2">
        <v>0</v>
      </c>
      <c r="C849" s="2" t="s">
        <v>26</v>
      </c>
    </row>
    <row r="850" spans="1:3" ht="16">
      <c r="A850" s="2">
        <v>849</v>
      </c>
      <c r="B850" s="2">
        <v>0</v>
      </c>
      <c r="C850" s="2" t="s">
        <v>16</v>
      </c>
    </row>
    <row r="851" spans="1:3" ht="16">
      <c r="A851" s="2">
        <v>850</v>
      </c>
      <c r="B851" s="2">
        <v>1</v>
      </c>
      <c r="C851" s="2" t="s">
        <v>28</v>
      </c>
    </row>
    <row r="852" spans="1:3" ht="16">
      <c r="A852" s="2">
        <v>851</v>
      </c>
      <c r="B852" s="2">
        <v>0</v>
      </c>
      <c r="C852" s="2" t="s">
        <v>26</v>
      </c>
    </row>
    <row r="853" spans="1:3" ht="16">
      <c r="A853" s="2">
        <v>852</v>
      </c>
      <c r="B853" s="2">
        <v>0</v>
      </c>
      <c r="C853" s="2" t="s">
        <v>16</v>
      </c>
    </row>
    <row r="854" spans="1:3" ht="16">
      <c r="A854" s="2">
        <v>853</v>
      </c>
      <c r="B854" s="2">
        <v>1</v>
      </c>
      <c r="C854" s="2" t="s">
        <v>30</v>
      </c>
    </row>
    <row r="855" spans="1:3" ht="16">
      <c r="A855" s="2">
        <v>854</v>
      </c>
      <c r="B855" s="2">
        <v>0</v>
      </c>
      <c r="C855" s="2" t="s">
        <v>26</v>
      </c>
    </row>
    <row r="856" spans="1:3" ht="16">
      <c r="A856" s="2">
        <v>855</v>
      </c>
      <c r="B856" s="2">
        <v>1</v>
      </c>
      <c r="C856" s="2" t="s">
        <v>8</v>
      </c>
    </row>
    <row r="857" spans="1:3" ht="16">
      <c r="A857" s="2">
        <v>856</v>
      </c>
      <c r="B857" s="2">
        <v>0</v>
      </c>
      <c r="C857" s="2" t="s">
        <v>28</v>
      </c>
    </row>
    <row r="858" spans="1:3" ht="16">
      <c r="A858" s="2">
        <v>857</v>
      </c>
      <c r="B858" s="2">
        <v>1</v>
      </c>
      <c r="C858" s="2" t="s">
        <v>16</v>
      </c>
    </row>
    <row r="859" spans="1:3" ht="16">
      <c r="A859" s="2">
        <v>858</v>
      </c>
      <c r="B859" s="2">
        <v>1</v>
      </c>
      <c r="C859" s="2" t="s">
        <v>16</v>
      </c>
    </row>
    <row r="860" spans="1:3" ht="16">
      <c r="A860" s="2">
        <v>859</v>
      </c>
      <c r="B860" s="2">
        <v>0</v>
      </c>
      <c r="C860" s="2" t="s">
        <v>16</v>
      </c>
    </row>
    <row r="861" spans="1:3" ht="16">
      <c r="A861" s="2">
        <v>860</v>
      </c>
      <c r="B861" s="2">
        <v>0</v>
      </c>
      <c r="C861" s="2" t="s">
        <v>16</v>
      </c>
    </row>
    <row r="862" spans="1:3" ht="16">
      <c r="A862" s="2">
        <v>861</v>
      </c>
      <c r="B862" s="2">
        <v>0</v>
      </c>
      <c r="C862" s="2" t="s">
        <v>26</v>
      </c>
    </row>
    <row r="863" spans="1:3" ht="16">
      <c r="A863" s="2">
        <v>862</v>
      </c>
      <c r="B863" s="2">
        <v>1</v>
      </c>
      <c r="C863" s="2" t="s">
        <v>8</v>
      </c>
    </row>
    <row r="864" spans="1:3" ht="16">
      <c r="A864" s="2">
        <v>863</v>
      </c>
      <c r="B864" s="2">
        <v>0</v>
      </c>
      <c r="C864" s="2" t="s">
        <v>28</v>
      </c>
    </row>
    <row r="865" spans="1:3" ht="16">
      <c r="A865" s="2">
        <v>864</v>
      </c>
      <c r="B865" s="2">
        <v>1</v>
      </c>
      <c r="C865" s="2" t="s">
        <v>16</v>
      </c>
    </row>
    <row r="866" spans="1:3" ht="16">
      <c r="A866" s="2">
        <v>865</v>
      </c>
      <c r="B866" s="2">
        <v>0</v>
      </c>
      <c r="C866" s="2" t="s">
        <v>11</v>
      </c>
    </row>
    <row r="867" spans="1:3" ht="16">
      <c r="A867" s="2">
        <v>866</v>
      </c>
      <c r="B867" s="2">
        <v>1</v>
      </c>
      <c r="C867" s="2" t="s">
        <v>28</v>
      </c>
    </row>
    <row r="868" spans="1:3" ht="16">
      <c r="A868" s="2">
        <v>867</v>
      </c>
      <c r="B868" s="2">
        <v>1</v>
      </c>
      <c r="C868" s="2" t="s">
        <v>16</v>
      </c>
    </row>
    <row r="869" spans="1:3" ht="16">
      <c r="A869" s="2">
        <v>868</v>
      </c>
      <c r="B869" s="2">
        <v>0</v>
      </c>
      <c r="C869" s="2" t="s">
        <v>16</v>
      </c>
    </row>
    <row r="870" spans="1:3" ht="16">
      <c r="A870" s="2">
        <v>869</v>
      </c>
      <c r="B870" s="2">
        <v>1</v>
      </c>
      <c r="C870" s="2" t="s">
        <v>16</v>
      </c>
    </row>
    <row r="871" spans="1:3" ht="16">
      <c r="A871" s="2">
        <v>870</v>
      </c>
      <c r="B871" s="2">
        <v>1</v>
      </c>
      <c r="C871" s="2" t="s">
        <v>28</v>
      </c>
    </row>
    <row r="872" spans="1:3" ht="16">
      <c r="A872" s="2">
        <v>871</v>
      </c>
      <c r="B872" s="2">
        <v>0</v>
      </c>
      <c r="C872" s="2" t="s">
        <v>16</v>
      </c>
    </row>
    <row r="873" spans="1:3" ht="16">
      <c r="A873" s="2">
        <v>872</v>
      </c>
      <c r="B873" s="2">
        <v>0</v>
      </c>
      <c r="C873" s="2" t="s">
        <v>28</v>
      </c>
    </row>
    <row r="874" spans="1:3" ht="16">
      <c r="A874" s="2">
        <v>873</v>
      </c>
      <c r="B874" s="2">
        <v>1</v>
      </c>
      <c r="C874" s="2" t="s">
        <v>28</v>
      </c>
    </row>
    <row r="875" spans="1:3" ht="16">
      <c r="A875" s="2">
        <v>874</v>
      </c>
      <c r="B875" s="2">
        <v>0</v>
      </c>
      <c r="C875" s="2" t="s">
        <v>8</v>
      </c>
    </row>
    <row r="876" spans="1:3" ht="16">
      <c r="A876" s="2">
        <v>875</v>
      </c>
      <c r="B876" s="2">
        <v>0</v>
      </c>
      <c r="C876" s="2" t="s">
        <v>16</v>
      </c>
    </row>
    <row r="877" spans="1:3" ht="16">
      <c r="A877" s="2">
        <v>876</v>
      </c>
      <c r="B877" s="2">
        <v>1</v>
      </c>
      <c r="C877" s="2" t="s">
        <v>11</v>
      </c>
    </row>
    <row r="878" spans="1:3" ht="16">
      <c r="A878" s="2">
        <v>877</v>
      </c>
      <c r="B878" s="2">
        <v>0</v>
      </c>
      <c r="C878" s="2" t="s">
        <v>16</v>
      </c>
    </row>
    <row r="879" spans="1:3" ht="16">
      <c r="A879" s="2">
        <v>878</v>
      </c>
      <c r="B879" s="2">
        <v>1</v>
      </c>
      <c r="C879" s="2" t="s">
        <v>14</v>
      </c>
    </row>
    <row r="880" spans="1:3" ht="16">
      <c r="A880" s="2">
        <v>879</v>
      </c>
      <c r="B880" s="2">
        <v>1</v>
      </c>
      <c r="C880" s="2" t="s">
        <v>14</v>
      </c>
    </row>
    <row r="881" spans="1:3" ht="16">
      <c r="A881" s="2">
        <v>880</v>
      </c>
      <c r="B881" s="2">
        <v>1</v>
      </c>
      <c r="C881" s="2" t="s">
        <v>26</v>
      </c>
    </row>
    <row r="882" spans="1:3" ht="16">
      <c r="A882" s="2">
        <v>881</v>
      </c>
      <c r="B882" s="2">
        <v>0</v>
      </c>
      <c r="C882" s="2" t="s">
        <v>16</v>
      </c>
    </row>
    <row r="883" spans="1:3" ht="16">
      <c r="A883" s="2">
        <v>882</v>
      </c>
      <c r="B883" s="2">
        <v>1</v>
      </c>
      <c r="C883" s="2" t="s">
        <v>28</v>
      </c>
    </row>
    <row r="884" spans="1:3" ht="16">
      <c r="A884" s="2">
        <v>883</v>
      </c>
      <c r="B884" s="2">
        <v>1</v>
      </c>
      <c r="C884" s="2" t="s">
        <v>16</v>
      </c>
    </row>
    <row r="885" spans="1:3" ht="16">
      <c r="A885" s="2">
        <v>884</v>
      </c>
      <c r="B885" s="2">
        <v>1</v>
      </c>
      <c r="C885" s="2" t="s">
        <v>11</v>
      </c>
    </row>
    <row r="886" spans="1:3" ht="16">
      <c r="A886" s="2">
        <v>885</v>
      </c>
      <c r="B886" s="2">
        <v>0</v>
      </c>
      <c r="C886" s="2" t="s">
        <v>16</v>
      </c>
    </row>
    <row r="887" spans="1:3" ht="16">
      <c r="A887" s="2">
        <v>886</v>
      </c>
      <c r="B887" s="2">
        <v>1</v>
      </c>
      <c r="C887" s="2" t="s">
        <v>28</v>
      </c>
    </row>
    <row r="888" spans="1:3" ht="16">
      <c r="A888" s="2">
        <v>887</v>
      </c>
      <c r="B888" s="2">
        <v>1</v>
      </c>
      <c r="C888" s="2" t="s">
        <v>16</v>
      </c>
    </row>
    <row r="889" spans="1:3" ht="16">
      <c r="A889" s="2">
        <v>888</v>
      </c>
      <c r="B889" s="2">
        <v>1</v>
      </c>
      <c r="C889" s="2" t="s">
        <v>8</v>
      </c>
    </row>
    <row r="890" spans="1:3" ht="16">
      <c r="A890" s="2">
        <v>889</v>
      </c>
      <c r="B890" s="2">
        <v>0</v>
      </c>
      <c r="C890" s="2" t="s">
        <v>16</v>
      </c>
    </row>
    <row r="891" spans="1:3" ht="16">
      <c r="A891" s="2">
        <v>890</v>
      </c>
      <c r="B891" s="2">
        <v>0</v>
      </c>
      <c r="C891" s="2" t="s">
        <v>11</v>
      </c>
    </row>
    <row r="892" spans="1:3" ht="16">
      <c r="A892" s="2">
        <v>891</v>
      </c>
      <c r="B892" s="2">
        <v>1</v>
      </c>
      <c r="C892" s="2" t="s">
        <v>16</v>
      </c>
    </row>
    <row r="893" spans="1:3" ht="16">
      <c r="A893" s="2">
        <v>892</v>
      </c>
      <c r="B893" s="2">
        <v>1</v>
      </c>
      <c r="C893" s="2" t="s">
        <v>11</v>
      </c>
    </row>
    <row r="894" spans="1:3" ht="16">
      <c r="A894" s="2">
        <v>893</v>
      </c>
      <c r="B894" s="2">
        <v>1</v>
      </c>
      <c r="C894" s="2" t="s">
        <v>16</v>
      </c>
    </row>
    <row r="895" spans="1:3" ht="16">
      <c r="A895" s="2">
        <v>894</v>
      </c>
      <c r="B895" s="2">
        <v>0</v>
      </c>
      <c r="C895" s="2" t="s">
        <v>11</v>
      </c>
    </row>
    <row r="896" spans="1:3" ht="16">
      <c r="A896" s="2">
        <v>895</v>
      </c>
      <c r="B896" s="2">
        <v>0</v>
      </c>
      <c r="C896" s="2" t="s">
        <v>11</v>
      </c>
    </row>
    <row r="897" spans="1:3" ht="16">
      <c r="A897" s="2">
        <v>896</v>
      </c>
      <c r="B897" s="2">
        <v>1</v>
      </c>
      <c r="C897" s="2" t="s">
        <v>28</v>
      </c>
    </row>
    <row r="898" spans="1:3" ht="16">
      <c r="A898" s="2">
        <v>897</v>
      </c>
      <c r="B898" s="2">
        <v>1</v>
      </c>
      <c r="C898" s="2" t="s">
        <v>26</v>
      </c>
    </row>
    <row r="899" spans="1:3" ht="16">
      <c r="A899" s="2">
        <v>898</v>
      </c>
      <c r="B899" s="2">
        <v>0</v>
      </c>
      <c r="C899" s="2" t="s">
        <v>8</v>
      </c>
    </row>
    <row r="900" spans="1:3" ht="16">
      <c r="A900" s="2">
        <v>899</v>
      </c>
      <c r="B900" s="2">
        <v>1</v>
      </c>
      <c r="C900" s="2" t="s">
        <v>16</v>
      </c>
    </row>
    <row r="901" spans="1:3" ht="16">
      <c r="A901" s="2">
        <v>900</v>
      </c>
      <c r="B901" s="2">
        <v>1</v>
      </c>
      <c r="C901" s="2" t="s">
        <v>11</v>
      </c>
    </row>
    <row r="902" spans="1:3" ht="16">
      <c r="A902" s="2">
        <v>901</v>
      </c>
      <c r="B902" s="2">
        <v>1</v>
      </c>
      <c r="C902" s="2" t="s">
        <v>16</v>
      </c>
    </row>
    <row r="903" spans="1:3" ht="16">
      <c r="A903" s="2">
        <v>902</v>
      </c>
      <c r="B903" s="2">
        <v>1</v>
      </c>
      <c r="C903" s="2" t="s">
        <v>16</v>
      </c>
    </row>
    <row r="904" spans="1:3" ht="16">
      <c r="A904" s="2">
        <v>903</v>
      </c>
      <c r="B904" s="2">
        <v>0</v>
      </c>
      <c r="C904" s="2" t="s">
        <v>26</v>
      </c>
    </row>
    <row r="905" spans="1:3" ht="16">
      <c r="A905" s="2">
        <v>904</v>
      </c>
      <c r="B905" s="2">
        <v>0</v>
      </c>
      <c r="C905" s="2" t="s">
        <v>28</v>
      </c>
    </row>
    <row r="906" spans="1:3" ht="16">
      <c r="A906" s="2">
        <v>905</v>
      </c>
      <c r="B906" s="2">
        <v>0</v>
      </c>
      <c r="C906" s="2" t="s">
        <v>8</v>
      </c>
    </row>
    <row r="907" spans="1:3" ht="16">
      <c r="A907" s="2">
        <v>906</v>
      </c>
      <c r="B907" s="2">
        <v>0</v>
      </c>
      <c r="C907" s="2" t="s">
        <v>14</v>
      </c>
    </row>
    <row r="908" spans="1:3" ht="16">
      <c r="A908" s="2">
        <v>907</v>
      </c>
      <c r="B908" s="2">
        <v>1</v>
      </c>
      <c r="C908" s="2" t="s">
        <v>8</v>
      </c>
    </row>
    <row r="909" spans="1:3" ht="16">
      <c r="A909" s="2">
        <v>908</v>
      </c>
      <c r="B909" s="2">
        <v>1</v>
      </c>
      <c r="C909" s="2" t="s">
        <v>16</v>
      </c>
    </row>
    <row r="910" spans="1:3" ht="16">
      <c r="A910" s="2">
        <v>909</v>
      </c>
      <c r="B910" s="2">
        <v>0</v>
      </c>
      <c r="C910" s="2" t="s">
        <v>8</v>
      </c>
    </row>
    <row r="911" spans="1:3" ht="16">
      <c r="A911" s="2">
        <v>910</v>
      </c>
      <c r="B911" s="2">
        <v>1</v>
      </c>
      <c r="C911" s="2" t="s">
        <v>11</v>
      </c>
    </row>
    <row r="912" spans="1:3" ht="16">
      <c r="A912" s="2">
        <v>911</v>
      </c>
      <c r="B912" s="2">
        <v>0</v>
      </c>
      <c r="C912" s="2" t="s">
        <v>26</v>
      </c>
    </row>
    <row r="913" spans="1:3" ht="16">
      <c r="A913" s="2">
        <v>912</v>
      </c>
      <c r="B913" s="2">
        <v>0</v>
      </c>
      <c r="C913" s="2" t="s">
        <v>16</v>
      </c>
    </row>
    <row r="914" spans="1:3" ht="16">
      <c r="A914" s="2">
        <v>913</v>
      </c>
      <c r="B914" s="2">
        <v>0</v>
      </c>
      <c r="C914" s="2" t="s">
        <v>16</v>
      </c>
    </row>
    <row r="915" spans="1:3" ht="16">
      <c r="A915" s="2">
        <v>914</v>
      </c>
      <c r="B915" s="2">
        <v>0</v>
      </c>
      <c r="C915" s="2" t="s">
        <v>28</v>
      </c>
    </row>
    <row r="916" spans="1:3" ht="16">
      <c r="A916" s="2">
        <v>915</v>
      </c>
      <c r="B916" s="2">
        <v>0</v>
      </c>
      <c r="C916" s="2" t="s">
        <v>16</v>
      </c>
    </row>
    <row r="917" spans="1:3" ht="16">
      <c r="A917" s="2">
        <v>916</v>
      </c>
      <c r="B917" s="2">
        <v>0</v>
      </c>
      <c r="C917" s="2" t="s">
        <v>8</v>
      </c>
    </row>
    <row r="918" spans="1:3" ht="16">
      <c r="A918" s="2">
        <v>917</v>
      </c>
      <c r="B918" s="2">
        <v>0</v>
      </c>
      <c r="C918" s="2" t="s">
        <v>28</v>
      </c>
    </row>
    <row r="919" spans="1:3" ht="16">
      <c r="A919" s="2">
        <v>918</v>
      </c>
      <c r="B919" s="2">
        <v>0</v>
      </c>
      <c r="C919" s="2" t="s">
        <v>30</v>
      </c>
    </row>
    <row r="920" spans="1:3" ht="16">
      <c r="A920" s="2">
        <v>919</v>
      </c>
      <c r="B920" s="2">
        <v>1</v>
      </c>
      <c r="C920" s="2" t="s">
        <v>8</v>
      </c>
    </row>
    <row r="921" spans="1:3" ht="16">
      <c r="A921" s="2">
        <v>920</v>
      </c>
      <c r="B921" s="2">
        <v>1</v>
      </c>
      <c r="C921" s="2" t="s">
        <v>8</v>
      </c>
    </row>
    <row r="922" spans="1:3" ht="16">
      <c r="A922" s="2">
        <v>921</v>
      </c>
      <c r="B922" s="2">
        <v>1</v>
      </c>
      <c r="C922" s="2" t="s">
        <v>11</v>
      </c>
    </row>
    <row r="923" spans="1:3" ht="16">
      <c r="A923" s="2">
        <v>922</v>
      </c>
      <c r="B923" s="2">
        <v>0</v>
      </c>
      <c r="C923" s="2" t="s">
        <v>16</v>
      </c>
    </row>
    <row r="924" spans="1:3" ht="16">
      <c r="A924" s="2">
        <v>923</v>
      </c>
      <c r="B924" s="2">
        <v>1</v>
      </c>
      <c r="C924" s="2" t="s">
        <v>11</v>
      </c>
    </row>
    <row r="925" spans="1:3" ht="16">
      <c r="A925" s="2">
        <v>924</v>
      </c>
      <c r="B925" s="2">
        <v>0</v>
      </c>
      <c r="C925" s="2" t="s">
        <v>16</v>
      </c>
    </row>
    <row r="926" spans="1:3" ht="16">
      <c r="A926" s="2">
        <v>925</v>
      </c>
      <c r="B926" s="2">
        <v>0</v>
      </c>
      <c r="C926" s="2" t="s">
        <v>26</v>
      </c>
    </row>
    <row r="927" spans="1:3" ht="16">
      <c r="A927" s="2">
        <v>926</v>
      </c>
      <c r="B927" s="2">
        <v>1</v>
      </c>
      <c r="C927" s="2" t="s">
        <v>8</v>
      </c>
    </row>
    <row r="928" spans="1:3" ht="16">
      <c r="A928" s="2">
        <v>927</v>
      </c>
      <c r="B928" s="2">
        <v>1</v>
      </c>
      <c r="C928" s="2" t="s">
        <v>26</v>
      </c>
    </row>
    <row r="929" spans="1:3" ht="16">
      <c r="A929" s="2">
        <v>928</v>
      </c>
      <c r="B929" s="2">
        <v>0</v>
      </c>
      <c r="C929" s="2" t="s">
        <v>28</v>
      </c>
    </row>
    <row r="930" spans="1:3" ht="16">
      <c r="A930" s="2">
        <v>929</v>
      </c>
      <c r="B930" s="2">
        <v>1</v>
      </c>
      <c r="C930" s="2" t="s">
        <v>11</v>
      </c>
    </row>
    <row r="931" spans="1:3" ht="16">
      <c r="A931" s="2">
        <v>930</v>
      </c>
      <c r="B931" s="2">
        <v>0</v>
      </c>
      <c r="C931" s="2" t="s">
        <v>16</v>
      </c>
    </row>
    <row r="932" spans="1:3" ht="16">
      <c r="A932" s="2">
        <v>931</v>
      </c>
      <c r="B932" s="2">
        <v>0</v>
      </c>
      <c r="C932" s="2" t="s">
        <v>11</v>
      </c>
    </row>
    <row r="933" spans="1:3" ht="16">
      <c r="A933" s="2">
        <v>932</v>
      </c>
      <c r="B933" s="2">
        <v>0</v>
      </c>
      <c r="C933" s="2" t="s">
        <v>16</v>
      </c>
    </row>
    <row r="934" spans="1:3" ht="16">
      <c r="A934" s="2">
        <v>933</v>
      </c>
      <c r="B934" s="2">
        <v>1</v>
      </c>
      <c r="C934" s="2" t="s">
        <v>11</v>
      </c>
    </row>
    <row r="935" spans="1:3" ht="16">
      <c r="A935" s="2">
        <v>934</v>
      </c>
      <c r="B935" s="2">
        <v>0</v>
      </c>
      <c r="C935" s="2" t="s">
        <v>8</v>
      </c>
    </row>
    <row r="936" spans="1:3" ht="16">
      <c r="A936" s="2">
        <v>935</v>
      </c>
      <c r="B936" s="2">
        <v>1</v>
      </c>
      <c r="C936" s="2" t="s">
        <v>16</v>
      </c>
    </row>
    <row r="937" spans="1:3" ht="16">
      <c r="A937" s="2">
        <v>936</v>
      </c>
      <c r="B937" s="2">
        <v>0</v>
      </c>
      <c r="C937" s="2" t="s">
        <v>16</v>
      </c>
    </row>
    <row r="938" spans="1:3" ht="16">
      <c r="A938" s="2">
        <v>937</v>
      </c>
      <c r="B938" s="2">
        <v>1</v>
      </c>
      <c r="C938" s="2" t="s">
        <v>28</v>
      </c>
    </row>
    <row r="939" spans="1:3" ht="16">
      <c r="A939" s="2">
        <v>938</v>
      </c>
      <c r="B939" s="2">
        <v>0</v>
      </c>
      <c r="C939" s="2" t="s">
        <v>16</v>
      </c>
    </row>
    <row r="940" spans="1:3" ht="16">
      <c r="A940" s="2">
        <v>939</v>
      </c>
      <c r="B940" s="2">
        <v>1</v>
      </c>
      <c r="C940" s="2" t="s">
        <v>16</v>
      </c>
    </row>
    <row r="941" spans="1:3" ht="16">
      <c r="A941" s="2">
        <v>940</v>
      </c>
      <c r="B941" s="2">
        <v>1</v>
      </c>
      <c r="C941" s="2" t="s">
        <v>16</v>
      </c>
    </row>
    <row r="942" spans="1:3" ht="16">
      <c r="A942" s="2">
        <v>941</v>
      </c>
      <c r="B942" s="2">
        <v>0</v>
      </c>
      <c r="C942" s="2" t="s">
        <v>16</v>
      </c>
    </row>
    <row r="943" spans="1:3" ht="16">
      <c r="A943" s="2">
        <v>942</v>
      </c>
      <c r="B943" s="2">
        <v>1</v>
      </c>
      <c r="C943" s="2" t="s">
        <v>26</v>
      </c>
    </row>
    <row r="944" spans="1:3" ht="16">
      <c r="A944" s="2">
        <v>943</v>
      </c>
      <c r="B944" s="2">
        <v>1</v>
      </c>
      <c r="C944" s="2" t="s">
        <v>16</v>
      </c>
    </row>
    <row r="945" spans="1:3" ht="16">
      <c r="A945" s="2">
        <v>944</v>
      </c>
      <c r="B945" s="2">
        <v>1</v>
      </c>
      <c r="C945" s="2" t="s">
        <v>26</v>
      </c>
    </row>
    <row r="946" spans="1:3" ht="16">
      <c r="A946" s="2">
        <v>945</v>
      </c>
      <c r="B946" s="2">
        <v>0</v>
      </c>
      <c r="C946" s="2" t="s">
        <v>8</v>
      </c>
    </row>
    <row r="947" spans="1:3" ht="16">
      <c r="A947" s="2">
        <v>946</v>
      </c>
      <c r="B947" s="2">
        <v>1</v>
      </c>
      <c r="C947" s="2" t="s">
        <v>28</v>
      </c>
    </row>
    <row r="948" spans="1:3" ht="16">
      <c r="A948" s="2">
        <v>947</v>
      </c>
      <c r="B948" s="2">
        <v>0</v>
      </c>
      <c r="C948" s="2" t="s">
        <v>28</v>
      </c>
    </row>
    <row r="949" spans="1:3" ht="16">
      <c r="A949" s="2">
        <v>948</v>
      </c>
      <c r="B949" s="2">
        <v>0</v>
      </c>
      <c r="C949" s="2" t="s">
        <v>16</v>
      </c>
    </row>
    <row r="950" spans="1:3" ht="16">
      <c r="A950" s="2">
        <v>949</v>
      </c>
      <c r="B950" s="2">
        <v>1</v>
      </c>
      <c r="C950" s="2" t="s">
        <v>26</v>
      </c>
    </row>
    <row r="951" spans="1:3" ht="16">
      <c r="A951" s="2">
        <v>950</v>
      </c>
      <c r="B951" s="2">
        <v>0</v>
      </c>
      <c r="C951" s="2" t="s">
        <v>16</v>
      </c>
    </row>
    <row r="952" spans="1:3" ht="16">
      <c r="A952" s="2">
        <v>951</v>
      </c>
      <c r="B952" s="2">
        <v>1</v>
      </c>
      <c r="C952" s="2" t="s">
        <v>26</v>
      </c>
    </row>
    <row r="953" spans="1:3" ht="16">
      <c r="A953" s="2">
        <v>952</v>
      </c>
      <c r="B953" s="2">
        <v>1</v>
      </c>
      <c r="C953" s="2" t="s">
        <v>16</v>
      </c>
    </row>
    <row r="954" spans="1:3" ht="16">
      <c r="A954" s="2">
        <v>953</v>
      </c>
      <c r="B954" s="2">
        <v>0</v>
      </c>
      <c r="C954" s="2" t="s">
        <v>16</v>
      </c>
    </row>
    <row r="955" spans="1:3" ht="16">
      <c r="A955" s="2">
        <v>954</v>
      </c>
      <c r="B955" s="2">
        <v>0</v>
      </c>
      <c r="C955" s="2" t="s">
        <v>16</v>
      </c>
    </row>
    <row r="956" spans="1:3" ht="16">
      <c r="A956" s="2">
        <v>955</v>
      </c>
      <c r="B956" s="2">
        <v>0</v>
      </c>
      <c r="C956" s="2" t="s">
        <v>16</v>
      </c>
    </row>
    <row r="957" spans="1:3" ht="16">
      <c r="A957" s="2">
        <v>956</v>
      </c>
      <c r="B957" s="2">
        <v>0</v>
      </c>
      <c r="C957" s="2" t="s">
        <v>26</v>
      </c>
    </row>
    <row r="958" spans="1:3" ht="16">
      <c r="A958" s="2">
        <v>957</v>
      </c>
      <c r="B958" s="2">
        <v>0</v>
      </c>
      <c r="C958" s="2" t="s">
        <v>16</v>
      </c>
    </row>
    <row r="959" spans="1:3" ht="16">
      <c r="A959" s="2">
        <v>958</v>
      </c>
      <c r="B959" s="2">
        <v>0</v>
      </c>
      <c r="C959" s="2" t="s">
        <v>16</v>
      </c>
    </row>
    <row r="960" spans="1:3" ht="16">
      <c r="A960" s="2">
        <v>959</v>
      </c>
      <c r="B960" s="2">
        <v>0</v>
      </c>
      <c r="C960" s="2" t="s">
        <v>11</v>
      </c>
    </row>
    <row r="961" spans="1:3" ht="16">
      <c r="A961" s="2">
        <v>960</v>
      </c>
      <c r="B961" s="2">
        <v>0</v>
      </c>
      <c r="C961" s="2" t="s">
        <v>28</v>
      </c>
    </row>
    <row r="962" spans="1:3" ht="16">
      <c r="A962" s="2">
        <v>961</v>
      </c>
      <c r="B962" s="2">
        <v>0</v>
      </c>
      <c r="C962" s="2" t="s">
        <v>11</v>
      </c>
    </row>
    <row r="963" spans="1:3" ht="16">
      <c r="A963" s="2">
        <v>962</v>
      </c>
      <c r="B963" s="2">
        <v>1</v>
      </c>
      <c r="C963" s="2" t="s">
        <v>28</v>
      </c>
    </row>
    <row r="964" spans="1:3" ht="16">
      <c r="A964" s="2">
        <v>963</v>
      </c>
      <c r="B964" s="2">
        <v>0</v>
      </c>
      <c r="C964" s="2" t="s">
        <v>8</v>
      </c>
    </row>
    <row r="965" spans="1:3" ht="16">
      <c r="A965" s="2">
        <v>964</v>
      </c>
      <c r="B965" s="2">
        <v>1</v>
      </c>
      <c r="C965" s="2" t="s">
        <v>28</v>
      </c>
    </row>
    <row r="966" spans="1:3" ht="16">
      <c r="A966" s="2">
        <v>965</v>
      </c>
      <c r="B966" s="2">
        <v>0</v>
      </c>
      <c r="C966" s="2" t="s">
        <v>16</v>
      </c>
    </row>
    <row r="967" spans="1:3" ht="16">
      <c r="A967" s="2">
        <v>966</v>
      </c>
      <c r="B967" s="2">
        <v>0</v>
      </c>
      <c r="C967" s="2" t="s">
        <v>8</v>
      </c>
    </row>
    <row r="968" spans="1:3" ht="16">
      <c r="A968" s="2">
        <v>967</v>
      </c>
      <c r="B968" s="2">
        <v>0</v>
      </c>
      <c r="C968" s="2" t="s">
        <v>30</v>
      </c>
    </row>
    <row r="969" spans="1:3" ht="16">
      <c r="A969" s="2">
        <v>968</v>
      </c>
      <c r="B969" s="2">
        <v>1</v>
      </c>
      <c r="C969" s="2" t="s">
        <v>16</v>
      </c>
    </row>
    <row r="970" spans="1:3" ht="16">
      <c r="A970" s="2">
        <v>969</v>
      </c>
      <c r="B970" s="2">
        <v>0</v>
      </c>
      <c r="C970" s="2" t="s">
        <v>16</v>
      </c>
    </row>
    <row r="971" spans="1:3" ht="16">
      <c r="A971" s="2">
        <v>970</v>
      </c>
      <c r="B971" s="2">
        <v>0</v>
      </c>
      <c r="C971" s="2" t="s">
        <v>8</v>
      </c>
    </row>
    <row r="972" spans="1:3" ht="16">
      <c r="A972" s="2">
        <v>971</v>
      </c>
      <c r="B972" s="2">
        <v>1</v>
      </c>
      <c r="C972" s="2" t="s">
        <v>11</v>
      </c>
    </row>
    <row r="973" spans="1:3" ht="16">
      <c r="A973" s="2">
        <v>972</v>
      </c>
      <c r="B973" s="2">
        <v>1</v>
      </c>
      <c r="C973" s="2" t="s">
        <v>16</v>
      </c>
    </row>
    <row r="974" spans="1:3" ht="16">
      <c r="A974" s="2">
        <v>973</v>
      </c>
      <c r="B974" s="2">
        <v>1</v>
      </c>
      <c r="C974" s="2" t="s">
        <v>30</v>
      </c>
    </row>
    <row r="975" spans="1:3" ht="16">
      <c r="A975" s="2">
        <v>974</v>
      </c>
      <c r="B975" s="2">
        <v>1</v>
      </c>
      <c r="C975" s="2" t="s">
        <v>28</v>
      </c>
    </row>
    <row r="976" spans="1:3" ht="16">
      <c r="A976" s="2">
        <v>975</v>
      </c>
      <c r="B976" s="2">
        <v>1</v>
      </c>
      <c r="C976" s="2" t="s">
        <v>16</v>
      </c>
    </row>
    <row r="977" spans="1:3" ht="16">
      <c r="A977" s="2">
        <v>976</v>
      </c>
      <c r="B977" s="2">
        <v>1</v>
      </c>
      <c r="C977" s="2" t="s">
        <v>16</v>
      </c>
    </row>
    <row r="978" spans="1:3" ht="16">
      <c r="A978" s="2">
        <v>977</v>
      </c>
      <c r="B978" s="2">
        <v>0</v>
      </c>
      <c r="C978" s="2" t="s">
        <v>16</v>
      </c>
    </row>
    <row r="979" spans="1:3" ht="16">
      <c r="A979" s="2">
        <v>978</v>
      </c>
      <c r="B979" s="2">
        <v>0</v>
      </c>
      <c r="C979" s="2" t="s">
        <v>16</v>
      </c>
    </row>
    <row r="980" spans="1:3" ht="16">
      <c r="A980" s="2">
        <v>979</v>
      </c>
      <c r="B980" s="2">
        <v>1</v>
      </c>
      <c r="C980" s="2" t="s">
        <v>11</v>
      </c>
    </row>
    <row r="981" spans="1:3" ht="16">
      <c r="A981" s="2">
        <v>980</v>
      </c>
      <c r="B981" s="2">
        <v>0</v>
      </c>
      <c r="C981" s="2" t="s">
        <v>14</v>
      </c>
    </row>
    <row r="982" spans="1:3" ht="16">
      <c r="A982" s="2">
        <v>981</v>
      </c>
      <c r="B982" s="2">
        <v>0</v>
      </c>
      <c r="C982" s="2" t="s">
        <v>8</v>
      </c>
    </row>
    <row r="983" spans="1:3" ht="16">
      <c r="A983" s="2">
        <v>982</v>
      </c>
      <c r="B983" s="2">
        <v>1</v>
      </c>
      <c r="C983" s="2" t="s">
        <v>28</v>
      </c>
    </row>
    <row r="984" spans="1:3" ht="16">
      <c r="A984" s="2">
        <v>983</v>
      </c>
      <c r="B984" s="2">
        <v>0</v>
      </c>
      <c r="C984" s="2" t="s">
        <v>16</v>
      </c>
    </row>
    <row r="985" spans="1:3" ht="16">
      <c r="A985" s="2">
        <v>984</v>
      </c>
      <c r="B985" s="2">
        <v>0</v>
      </c>
      <c r="C985" s="2" t="s">
        <v>26</v>
      </c>
    </row>
    <row r="986" spans="1:3" ht="16">
      <c r="A986" s="2">
        <v>985</v>
      </c>
      <c r="B986" s="2">
        <v>0</v>
      </c>
      <c r="C986" s="2" t="s">
        <v>26</v>
      </c>
    </row>
    <row r="987" spans="1:3" ht="16">
      <c r="A987" s="2">
        <v>986</v>
      </c>
      <c r="B987" s="2">
        <v>1</v>
      </c>
      <c r="C987" s="2" t="s">
        <v>16</v>
      </c>
    </row>
    <row r="988" spans="1:3" ht="16">
      <c r="A988" s="2">
        <v>987</v>
      </c>
      <c r="B988" s="2">
        <v>0</v>
      </c>
      <c r="C988" s="2" t="s">
        <v>16</v>
      </c>
    </row>
    <row r="989" spans="1:3" ht="16">
      <c r="A989" s="2">
        <v>988</v>
      </c>
      <c r="B989" s="2">
        <v>1</v>
      </c>
      <c r="C989" s="2" t="s">
        <v>16</v>
      </c>
    </row>
    <row r="990" spans="1:3" ht="16">
      <c r="A990" s="2">
        <v>989</v>
      </c>
      <c r="B990" s="2">
        <v>0</v>
      </c>
      <c r="C990" s="2" t="s">
        <v>16</v>
      </c>
    </row>
    <row r="991" spans="1:3" ht="16">
      <c r="A991" s="2">
        <v>990</v>
      </c>
      <c r="B991" s="2">
        <v>1</v>
      </c>
      <c r="C991" s="2" t="s">
        <v>28</v>
      </c>
    </row>
    <row r="992" spans="1:3" ht="16">
      <c r="A992" s="2">
        <v>991</v>
      </c>
      <c r="B992" s="2">
        <v>0</v>
      </c>
      <c r="C992" s="2" t="s">
        <v>28</v>
      </c>
    </row>
    <row r="993" spans="1:3" ht="16">
      <c r="A993" s="2">
        <v>992</v>
      </c>
      <c r="B993" s="2">
        <v>0</v>
      </c>
      <c r="C993" s="2" t="s">
        <v>8</v>
      </c>
    </row>
    <row r="994" spans="1:3" ht="16">
      <c r="A994" s="2">
        <v>993</v>
      </c>
      <c r="B994" s="2">
        <v>0</v>
      </c>
      <c r="C994" s="2" t="s">
        <v>16</v>
      </c>
    </row>
    <row r="995" spans="1:3" ht="16">
      <c r="A995" s="2">
        <v>994</v>
      </c>
      <c r="B995" s="2">
        <v>0</v>
      </c>
      <c r="C995" s="2" t="s">
        <v>26</v>
      </c>
    </row>
    <row r="996" spans="1:3" ht="16">
      <c r="A996" s="2">
        <v>995</v>
      </c>
      <c r="B996" s="2">
        <v>0</v>
      </c>
      <c r="C996" s="2" t="s">
        <v>28</v>
      </c>
    </row>
    <row r="997" spans="1:3" ht="16">
      <c r="A997" s="2">
        <v>996</v>
      </c>
      <c r="B997" s="2">
        <v>1</v>
      </c>
      <c r="C997" s="2" t="s">
        <v>26</v>
      </c>
    </row>
    <row r="998" spans="1:3" ht="16">
      <c r="A998" s="2">
        <v>997</v>
      </c>
      <c r="B998" s="2">
        <v>0</v>
      </c>
      <c r="C998" s="2" t="s">
        <v>16</v>
      </c>
    </row>
    <row r="999" spans="1:3" ht="16">
      <c r="A999" s="2">
        <v>998</v>
      </c>
      <c r="B999" s="2">
        <v>0</v>
      </c>
      <c r="C999" s="2" t="s">
        <v>11</v>
      </c>
    </row>
    <row r="1000" spans="1:3" ht="16">
      <c r="A1000" s="2">
        <v>999</v>
      </c>
      <c r="B1000" s="2">
        <v>1</v>
      </c>
      <c r="C1000" s="2" t="s">
        <v>16</v>
      </c>
    </row>
    <row r="1001" spans="1:3" ht="16">
      <c r="A1001" s="2">
        <v>1000</v>
      </c>
      <c r="B1001" s="2">
        <v>1</v>
      </c>
      <c r="C1001" s="2" t="s">
        <v>11</v>
      </c>
    </row>
  </sheetData>
  <autoFilter ref="A1:C1001" xr:uid="{10A36A94-721E-A648-B706-2DA5C3DC3D41}"/>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73D4B-C0D9-3A42-80A1-7B3436158F2D}">
  <dimension ref="A1:L1001"/>
  <sheetViews>
    <sheetView topLeftCell="A5" workbookViewId="0">
      <selection activeCell="I30" sqref="I30"/>
    </sheetView>
  </sheetViews>
  <sheetFormatPr baseColWidth="10" defaultColWidth="10.83203125" defaultRowHeight="15"/>
  <cols>
    <col min="1" max="1" width="17.1640625" customWidth="1"/>
    <col min="2" max="2" width="20" customWidth="1"/>
    <col min="3" max="3" width="13.33203125" customWidth="1"/>
    <col min="5" max="5" width="13.1640625" bestFit="1" customWidth="1"/>
    <col min="8" max="8" width="19" customWidth="1"/>
    <col min="9" max="9" width="11.83203125" bestFit="1" customWidth="1"/>
  </cols>
  <sheetData>
    <row r="1" spans="1:12" ht="34">
      <c r="A1" s="3" t="s">
        <v>0</v>
      </c>
      <c r="B1" s="3" t="s">
        <v>2</v>
      </c>
      <c r="C1" s="3" t="s">
        <v>45</v>
      </c>
      <c r="E1" s="20" t="s">
        <v>102</v>
      </c>
      <c r="F1" s="3" t="s">
        <v>103</v>
      </c>
    </row>
    <row r="2" spans="1:12" ht="16">
      <c r="A2" s="2">
        <v>1</v>
      </c>
      <c r="B2" s="2" t="s">
        <v>11</v>
      </c>
      <c r="C2" s="2">
        <v>10.29</v>
      </c>
      <c r="E2" s="2">
        <v>10.29</v>
      </c>
      <c r="F2" s="2">
        <v>5.25</v>
      </c>
    </row>
    <row r="3" spans="1:12" ht="16">
      <c r="A3" s="2">
        <v>2</v>
      </c>
      <c r="B3" s="2" t="s">
        <v>16</v>
      </c>
      <c r="C3" s="2">
        <v>11.42</v>
      </c>
      <c r="E3" s="2">
        <v>6.82</v>
      </c>
      <c r="F3" s="2">
        <v>7.3</v>
      </c>
      <c r="H3" s="82" t="s">
        <v>111</v>
      </c>
      <c r="I3" s="83"/>
      <c r="J3" s="83"/>
      <c r="K3" s="84"/>
      <c r="L3" s="6">
        <f>AVERAGE(E:E)</f>
        <v>8.0304761904761879</v>
      </c>
    </row>
    <row r="4" spans="1:12" ht="16">
      <c r="A4" s="2">
        <v>3</v>
      </c>
      <c r="B4" s="2" t="s">
        <v>16</v>
      </c>
      <c r="C4" s="2">
        <v>5.63</v>
      </c>
      <c r="E4" s="2">
        <v>7.35</v>
      </c>
      <c r="F4" s="2">
        <v>9.69</v>
      </c>
      <c r="H4" s="82" t="s">
        <v>106</v>
      </c>
      <c r="I4" s="83"/>
      <c r="J4" s="83"/>
      <c r="K4" s="84"/>
      <c r="L4" s="6">
        <f>_xlfn.VAR.S(E:E)</f>
        <v>3.2766973714286287</v>
      </c>
    </row>
    <row r="5" spans="1:12" ht="16">
      <c r="A5" s="2">
        <v>4</v>
      </c>
      <c r="B5" s="2" t="s">
        <v>16</v>
      </c>
      <c r="C5" s="2">
        <v>10.17</v>
      </c>
      <c r="E5" s="2">
        <v>10.69</v>
      </c>
      <c r="F5" s="2">
        <v>5.5</v>
      </c>
      <c r="H5" s="82" t="s">
        <v>104</v>
      </c>
      <c r="I5" s="83"/>
      <c r="J5" s="83"/>
      <c r="K5" s="84"/>
      <c r="L5" s="6">
        <f>COUNT(E:E)</f>
        <v>126</v>
      </c>
    </row>
    <row r="6" spans="1:12" ht="16">
      <c r="A6" s="2">
        <v>5</v>
      </c>
      <c r="B6" s="2" t="s">
        <v>16</v>
      </c>
      <c r="C6" s="2">
        <v>10.6</v>
      </c>
      <c r="E6" s="2">
        <v>7.92</v>
      </c>
      <c r="F6" s="2">
        <v>6.08</v>
      </c>
      <c r="H6" s="21"/>
      <c r="I6" s="22"/>
      <c r="J6" s="22"/>
      <c r="K6" s="22"/>
      <c r="L6" s="23"/>
    </row>
    <row r="7" spans="1:12" ht="16">
      <c r="A7" s="2">
        <v>6</v>
      </c>
      <c r="B7" s="2" t="s">
        <v>26</v>
      </c>
      <c r="C7" s="2">
        <v>6.8</v>
      </c>
      <c r="E7" s="2">
        <v>10.48</v>
      </c>
      <c r="F7" s="2">
        <v>8.1199999999999992</v>
      </c>
      <c r="H7" s="82" t="s">
        <v>112</v>
      </c>
      <c r="I7" s="83"/>
      <c r="J7" s="83"/>
      <c r="K7" s="84"/>
      <c r="L7" s="6">
        <f>AVERAGE(F:F)</f>
        <v>7.8047863247863249</v>
      </c>
    </row>
    <row r="8" spans="1:12" ht="16">
      <c r="A8" s="2">
        <v>7</v>
      </c>
      <c r="B8" s="2" t="s">
        <v>8</v>
      </c>
      <c r="C8" s="2">
        <v>5.25</v>
      </c>
      <c r="E8" s="2">
        <v>7.87</v>
      </c>
      <c r="F8" s="2">
        <v>6.04</v>
      </c>
      <c r="H8" s="82" t="s">
        <v>107</v>
      </c>
      <c r="I8" s="83"/>
      <c r="J8" s="83"/>
      <c r="K8" s="84"/>
      <c r="L8" s="6">
        <f>_xlfn.VAR.S(F:F)</f>
        <v>3.8122717211906938</v>
      </c>
    </row>
    <row r="9" spans="1:12" ht="16">
      <c r="A9" s="2">
        <v>8</v>
      </c>
      <c r="B9" s="2" t="s">
        <v>8</v>
      </c>
      <c r="C9" s="2">
        <v>7.3</v>
      </c>
      <c r="E9" s="2">
        <v>8.2200000000000006</v>
      </c>
      <c r="F9" s="2">
        <v>4.97</v>
      </c>
      <c r="H9" s="82" t="s">
        <v>105</v>
      </c>
      <c r="I9" s="83"/>
      <c r="J9" s="83"/>
      <c r="K9" s="84"/>
      <c r="L9" s="6">
        <f>COUNT(F:F)</f>
        <v>117</v>
      </c>
    </row>
    <row r="10" spans="1:12" ht="16">
      <c r="A10" s="2">
        <v>9</v>
      </c>
      <c r="B10" s="2" t="s">
        <v>16</v>
      </c>
      <c r="C10" s="2">
        <v>6.53</v>
      </c>
      <c r="E10" s="2">
        <v>6.85</v>
      </c>
      <c r="F10" s="2">
        <v>10.18</v>
      </c>
    </row>
    <row r="11" spans="1:12" ht="16">
      <c r="A11" s="2">
        <v>10</v>
      </c>
      <c r="B11" s="2" t="s">
        <v>8</v>
      </c>
      <c r="C11" s="2">
        <v>9.69</v>
      </c>
      <c r="E11" s="2">
        <v>7.28</v>
      </c>
      <c r="F11" s="2">
        <v>7.38</v>
      </c>
    </row>
    <row r="12" spans="1:12" ht="16">
      <c r="A12" s="2">
        <v>11</v>
      </c>
      <c r="B12" s="2" t="s">
        <v>26</v>
      </c>
      <c r="C12" s="2">
        <v>6.74</v>
      </c>
      <c r="E12" s="2">
        <v>4.91</v>
      </c>
      <c r="F12" s="2">
        <v>8.31</v>
      </c>
    </row>
    <row r="13" spans="1:12" ht="16">
      <c r="A13" s="2">
        <v>12</v>
      </c>
      <c r="B13" s="2" t="s">
        <v>16</v>
      </c>
      <c r="C13" s="2">
        <v>11.45</v>
      </c>
      <c r="E13" s="2">
        <v>7.6</v>
      </c>
      <c r="F13" s="2">
        <v>4.49</v>
      </c>
      <c r="G13" s="6"/>
      <c r="H13" s="6" t="s">
        <v>87</v>
      </c>
      <c r="I13" s="6"/>
    </row>
    <row r="14" spans="1:12" ht="16">
      <c r="A14" s="2">
        <v>13</v>
      </c>
      <c r="B14" s="2" t="s">
        <v>28</v>
      </c>
      <c r="C14" s="2">
        <v>5.85</v>
      </c>
      <c r="E14" s="2">
        <v>9.81</v>
      </c>
      <c r="F14" s="2">
        <v>12.99</v>
      </c>
      <c r="G14" s="25">
        <v>1</v>
      </c>
      <c r="H14" s="6" t="s">
        <v>108</v>
      </c>
      <c r="I14" s="6">
        <f>L4/L5</f>
        <v>2.6005534693878004E-2</v>
      </c>
    </row>
    <row r="15" spans="1:12" ht="16">
      <c r="A15" s="2">
        <v>14</v>
      </c>
      <c r="B15" s="2" t="s">
        <v>16</v>
      </c>
      <c r="C15" s="2">
        <v>7.68</v>
      </c>
      <c r="E15" s="2">
        <v>7.02</v>
      </c>
      <c r="F15" s="2">
        <v>8.17</v>
      </c>
      <c r="G15" s="25">
        <v>2</v>
      </c>
      <c r="H15" s="6" t="s">
        <v>109</v>
      </c>
      <c r="I15" s="6">
        <f>L8/L9</f>
        <v>3.2583518984535847E-2</v>
      </c>
    </row>
    <row r="16" spans="1:12" ht="16">
      <c r="A16" s="2">
        <v>15</v>
      </c>
      <c r="B16" s="2" t="s">
        <v>16</v>
      </c>
      <c r="C16" s="2">
        <v>7.69</v>
      </c>
      <c r="E16" s="2">
        <v>11.31</v>
      </c>
      <c r="F16" s="2">
        <v>9.3000000000000007</v>
      </c>
      <c r="G16" s="25">
        <v>3</v>
      </c>
      <c r="H16" s="6" t="s">
        <v>110</v>
      </c>
      <c r="I16" s="6">
        <f>SUM(I14:I15)</f>
        <v>5.8589053678413855E-2</v>
      </c>
    </row>
    <row r="17" spans="1:10" ht="16">
      <c r="A17" s="2">
        <v>16</v>
      </c>
      <c r="B17" s="2" t="s">
        <v>16</v>
      </c>
      <c r="C17" s="2">
        <v>7.88</v>
      </c>
      <c r="E17" s="2">
        <v>7.18</v>
      </c>
      <c r="F17" s="2">
        <v>8.06</v>
      </c>
      <c r="G17" s="25">
        <v>4</v>
      </c>
      <c r="H17" s="6" t="s">
        <v>118</v>
      </c>
      <c r="I17" s="26">
        <f>SQRT(I16)</f>
        <v>0.24205175826342154</v>
      </c>
      <c r="J17" s="27"/>
    </row>
    <row r="18" spans="1:10" ht="16">
      <c r="A18" s="2">
        <v>17</v>
      </c>
      <c r="B18" s="2" t="s">
        <v>16</v>
      </c>
      <c r="C18" s="2">
        <v>9.67</v>
      </c>
      <c r="E18" s="2">
        <v>6.2</v>
      </c>
      <c r="F18" s="2">
        <v>6.15</v>
      </c>
      <c r="G18" s="25">
        <v>5</v>
      </c>
      <c r="H18" s="6" t="s">
        <v>113</v>
      </c>
      <c r="I18" s="6">
        <f>L3-L7</f>
        <v>0.22568986568986293</v>
      </c>
    </row>
    <row r="19" spans="1:10" ht="16">
      <c r="A19" s="2">
        <v>18</v>
      </c>
      <c r="B19" s="2" t="s">
        <v>16</v>
      </c>
      <c r="C19" s="2">
        <v>4.16</v>
      </c>
      <c r="E19" s="2">
        <v>10.58</v>
      </c>
      <c r="F19" s="2">
        <v>8.2799999999999994</v>
      </c>
      <c r="G19" s="25">
        <v>6</v>
      </c>
      <c r="H19" s="6" t="s">
        <v>114</v>
      </c>
      <c r="I19" s="26">
        <f>I18/I17</f>
        <v>0.93240333104396544</v>
      </c>
    </row>
    <row r="20" spans="1:10" ht="16">
      <c r="A20" s="2">
        <v>19</v>
      </c>
      <c r="B20" s="2" t="s">
        <v>16</v>
      </c>
      <c r="C20" s="2">
        <v>7.68</v>
      </c>
      <c r="E20" s="2">
        <v>7.38</v>
      </c>
      <c r="F20" s="2">
        <v>8.35</v>
      </c>
    </row>
    <row r="21" spans="1:10" ht="16">
      <c r="A21" s="2">
        <v>20</v>
      </c>
      <c r="B21" s="2" t="s">
        <v>16</v>
      </c>
      <c r="C21" s="2">
        <v>10.8</v>
      </c>
      <c r="E21" s="2">
        <v>9.26</v>
      </c>
      <c r="F21" s="2">
        <v>7.38</v>
      </c>
      <c r="G21" s="6"/>
      <c r="H21" s="6" t="s">
        <v>115</v>
      </c>
      <c r="I21" s="6"/>
    </row>
    <row r="22" spans="1:10" ht="16">
      <c r="A22" s="2">
        <v>21</v>
      </c>
      <c r="B22" s="2" t="s">
        <v>16</v>
      </c>
      <c r="C22" s="2">
        <v>6.89</v>
      </c>
      <c r="E22" s="2">
        <v>6.34</v>
      </c>
      <c r="F22" s="2">
        <v>7.47</v>
      </c>
      <c r="G22" s="25">
        <v>1</v>
      </c>
      <c r="H22" s="6" t="s">
        <v>116</v>
      </c>
      <c r="I22" s="6">
        <f>I17^4</f>
        <v>3.4326772109320599E-3</v>
      </c>
    </row>
    <row r="23" spans="1:10" ht="16">
      <c r="A23" s="2">
        <v>22</v>
      </c>
      <c r="B23" s="2" t="s">
        <v>16</v>
      </c>
      <c r="C23" s="2">
        <v>8.01</v>
      </c>
      <c r="E23" s="2">
        <v>5.59</v>
      </c>
      <c r="F23" s="2">
        <v>9.39</v>
      </c>
      <c r="G23" s="25">
        <v>2</v>
      </c>
      <c r="H23" s="6" t="s">
        <v>117</v>
      </c>
      <c r="I23" s="6">
        <f>I14^2</f>
        <v>6.7628783471449254E-4</v>
      </c>
    </row>
    <row r="24" spans="1:10" ht="16">
      <c r="A24" s="2">
        <v>23</v>
      </c>
      <c r="B24" s="2" t="s">
        <v>26</v>
      </c>
      <c r="C24" s="2">
        <v>9.36</v>
      </c>
      <c r="E24" s="2">
        <v>11.14</v>
      </c>
      <c r="F24" s="2">
        <v>9.5500000000000007</v>
      </c>
      <c r="G24" s="25">
        <v>3</v>
      </c>
      <c r="H24" s="6" t="s">
        <v>120</v>
      </c>
      <c r="I24" s="6">
        <f>I23/(L5-1)</f>
        <v>5.4103026777159402E-6</v>
      </c>
    </row>
    <row r="25" spans="1:10" ht="16">
      <c r="A25" s="2">
        <v>24</v>
      </c>
      <c r="B25" s="2" t="s">
        <v>16</v>
      </c>
      <c r="C25" s="2">
        <v>6.71</v>
      </c>
      <c r="E25" s="2">
        <v>9.2100000000000009</v>
      </c>
      <c r="F25" s="2">
        <v>7.52</v>
      </c>
      <c r="G25" s="25">
        <v>4</v>
      </c>
      <c r="H25" s="6" t="s">
        <v>119</v>
      </c>
      <c r="I25" s="6">
        <f>I15^2</f>
        <v>1.061685709415608E-3</v>
      </c>
    </row>
    <row r="26" spans="1:10" ht="16">
      <c r="A26" s="2">
        <v>25</v>
      </c>
      <c r="B26" s="2" t="s">
        <v>16</v>
      </c>
      <c r="C26" s="2">
        <v>9.85</v>
      </c>
      <c r="E26" s="2">
        <v>6.44</v>
      </c>
      <c r="F26" s="2">
        <v>7.76</v>
      </c>
      <c r="G26" s="25">
        <v>5</v>
      </c>
      <c r="H26" s="6" t="s">
        <v>121</v>
      </c>
      <c r="I26" s="6">
        <f>I25/(L9-1)</f>
        <v>9.1524630122035167E-6</v>
      </c>
    </row>
    <row r="27" spans="1:10" ht="16">
      <c r="A27" s="2">
        <v>26</v>
      </c>
      <c r="B27" s="2" t="s">
        <v>11</v>
      </c>
      <c r="C27" s="2">
        <v>6.82</v>
      </c>
      <c r="E27" s="2">
        <v>10.31</v>
      </c>
      <c r="F27" s="2">
        <v>6.54</v>
      </c>
      <c r="G27" s="25">
        <v>6</v>
      </c>
      <c r="H27" s="6" t="s">
        <v>122</v>
      </c>
      <c r="I27" s="6">
        <f>I24+I26</f>
        <v>1.4562765689919457E-5</v>
      </c>
    </row>
    <row r="28" spans="1:10" ht="16">
      <c r="A28" s="2">
        <v>27</v>
      </c>
      <c r="B28" s="2" t="s">
        <v>26</v>
      </c>
      <c r="C28" s="2">
        <v>5.96</v>
      </c>
      <c r="E28" s="2">
        <v>5.03</v>
      </c>
      <c r="F28" s="2">
        <v>5.76</v>
      </c>
      <c r="G28" s="6"/>
      <c r="H28" s="6" t="s">
        <v>123</v>
      </c>
      <c r="I28" s="28">
        <f>I22/I27</f>
        <v>235.71602290547085</v>
      </c>
    </row>
    <row r="29" spans="1:10" ht="16">
      <c r="A29" s="2">
        <v>28</v>
      </c>
      <c r="B29" s="2" t="s">
        <v>28</v>
      </c>
      <c r="C29" s="2">
        <v>8.36</v>
      </c>
      <c r="E29" s="2">
        <v>5.95</v>
      </c>
      <c r="F29" s="2">
        <v>10.83</v>
      </c>
    </row>
    <row r="30" spans="1:10" ht="16">
      <c r="A30" s="2">
        <v>29</v>
      </c>
      <c r="B30" s="2" t="s">
        <v>26</v>
      </c>
      <c r="C30" s="2">
        <v>9.43</v>
      </c>
      <c r="E30" s="2">
        <v>8.7799999999999994</v>
      </c>
      <c r="F30" s="2">
        <v>6.2</v>
      </c>
      <c r="H30" s="6" t="s">
        <v>124</v>
      </c>
      <c r="I30" s="6">
        <f>_xlfn.T.INV(0.95,I28)</f>
        <v>1.6513635435385146</v>
      </c>
    </row>
    <row r="31" spans="1:10" ht="16">
      <c r="A31" s="2">
        <v>30</v>
      </c>
      <c r="B31" s="2" t="s">
        <v>8</v>
      </c>
      <c r="C31" s="2">
        <v>5.5</v>
      </c>
      <c r="E31" s="2">
        <v>10.32</v>
      </c>
      <c r="F31" s="2">
        <v>7.58</v>
      </c>
    </row>
    <row r="32" spans="1:10" ht="16">
      <c r="A32" s="2">
        <v>31</v>
      </c>
      <c r="B32" s="2" t="s">
        <v>16</v>
      </c>
      <c r="C32" s="2">
        <v>6.97</v>
      </c>
      <c r="E32" s="2">
        <v>7.31</v>
      </c>
      <c r="F32" s="2">
        <v>8.7100000000000009</v>
      </c>
    </row>
    <row r="33" spans="1:6" ht="16">
      <c r="A33" s="2">
        <v>32</v>
      </c>
      <c r="B33" s="2" t="s">
        <v>16</v>
      </c>
      <c r="C33" s="2">
        <v>8.73</v>
      </c>
      <c r="E33" s="2">
        <v>8.25</v>
      </c>
      <c r="F33" s="2">
        <v>5.22</v>
      </c>
    </row>
    <row r="34" spans="1:6" ht="16">
      <c r="A34" s="2">
        <v>33</v>
      </c>
      <c r="B34" s="2" t="s">
        <v>8</v>
      </c>
      <c r="C34" s="2">
        <v>6.08</v>
      </c>
      <c r="E34" s="2">
        <v>6.02</v>
      </c>
      <c r="F34" s="2">
        <v>11.83</v>
      </c>
    </row>
    <row r="35" spans="1:6" ht="16">
      <c r="A35" s="2">
        <v>34</v>
      </c>
      <c r="B35" s="2" t="s">
        <v>16</v>
      </c>
      <c r="C35" s="2">
        <v>6.53</v>
      </c>
      <c r="E35" s="2">
        <v>6.01</v>
      </c>
      <c r="F35" s="2">
        <v>5.28</v>
      </c>
    </row>
    <row r="36" spans="1:6" ht="16">
      <c r="A36" s="2">
        <v>35</v>
      </c>
      <c r="B36" s="2" t="s">
        <v>16</v>
      </c>
      <c r="C36" s="2">
        <v>5.92</v>
      </c>
      <c r="E36" s="2">
        <v>10.96</v>
      </c>
      <c r="F36" s="2">
        <v>6.17</v>
      </c>
    </row>
    <row r="37" spans="1:6" ht="16">
      <c r="A37" s="2">
        <v>36</v>
      </c>
      <c r="B37" s="2" t="s">
        <v>26</v>
      </c>
      <c r="C37" s="2">
        <v>8.7200000000000006</v>
      </c>
      <c r="E37" s="2">
        <v>6.32</v>
      </c>
      <c r="F37" s="2">
        <v>7</v>
      </c>
    </row>
    <row r="38" spans="1:6" ht="16">
      <c r="A38" s="2">
        <v>37</v>
      </c>
      <c r="B38" s="2" t="s">
        <v>11</v>
      </c>
      <c r="C38" s="2">
        <v>7.35</v>
      </c>
      <c r="E38" s="2">
        <v>7.6</v>
      </c>
      <c r="F38" s="2">
        <v>11.8</v>
      </c>
    </row>
    <row r="39" spans="1:6" ht="16">
      <c r="A39" s="2">
        <v>38</v>
      </c>
      <c r="B39" s="2" t="s">
        <v>16</v>
      </c>
      <c r="C39" s="2">
        <v>6.35</v>
      </c>
      <c r="E39" s="2">
        <v>4.17</v>
      </c>
      <c r="F39" s="2">
        <v>11.3</v>
      </c>
    </row>
    <row r="40" spans="1:6" ht="16">
      <c r="A40" s="2">
        <v>39</v>
      </c>
      <c r="B40" s="2" t="s">
        <v>8</v>
      </c>
      <c r="C40" s="2">
        <v>8.1199999999999992</v>
      </c>
      <c r="E40" s="2">
        <v>10.82</v>
      </c>
      <c r="F40" s="2">
        <v>8.7100000000000009</v>
      </c>
    </row>
    <row r="41" spans="1:6" ht="16">
      <c r="A41" s="2">
        <v>40</v>
      </c>
      <c r="B41" s="2" t="s">
        <v>8</v>
      </c>
      <c r="C41" s="2">
        <v>6.04</v>
      </c>
      <c r="E41" s="2">
        <v>8.33</v>
      </c>
      <c r="F41" s="2">
        <v>7.81</v>
      </c>
    </row>
    <row r="42" spans="1:6" ht="16">
      <c r="A42" s="2">
        <v>41</v>
      </c>
      <c r="B42" s="2" t="s">
        <v>16</v>
      </c>
      <c r="C42" s="2">
        <v>6.14</v>
      </c>
      <c r="E42" s="2">
        <v>10.11</v>
      </c>
      <c r="F42" s="2">
        <v>8.34</v>
      </c>
    </row>
    <row r="43" spans="1:6" ht="16">
      <c r="A43" s="2">
        <v>42</v>
      </c>
      <c r="B43" s="2" t="s">
        <v>26</v>
      </c>
      <c r="C43" s="2">
        <v>9.32</v>
      </c>
      <c r="E43" s="2">
        <v>7.37</v>
      </c>
      <c r="F43" s="2">
        <v>9.39</v>
      </c>
    </row>
    <row r="44" spans="1:6" ht="16">
      <c r="A44" s="2">
        <v>43</v>
      </c>
      <c r="B44" s="2" t="s">
        <v>16</v>
      </c>
      <c r="C44" s="2">
        <v>7.32</v>
      </c>
      <c r="E44" s="2">
        <v>7.42</v>
      </c>
      <c r="F44" s="2">
        <v>7.98</v>
      </c>
    </row>
    <row r="45" spans="1:6" ht="16">
      <c r="A45" s="2">
        <v>44</v>
      </c>
      <c r="B45" s="2" t="s">
        <v>14</v>
      </c>
      <c r="C45" s="2">
        <v>7.42</v>
      </c>
      <c r="E45" s="2">
        <v>8.3699999999999992</v>
      </c>
      <c r="F45" s="2">
        <v>8.36</v>
      </c>
    </row>
    <row r="46" spans="1:6" ht="16">
      <c r="A46" s="2">
        <v>45</v>
      </c>
      <c r="B46" s="2" t="s">
        <v>16</v>
      </c>
      <c r="C46" s="2">
        <v>5.69</v>
      </c>
      <c r="E46" s="2">
        <v>7.33</v>
      </c>
      <c r="F46" s="2">
        <v>5.94</v>
      </c>
    </row>
    <row r="47" spans="1:6" ht="16">
      <c r="A47" s="2">
        <v>46</v>
      </c>
      <c r="B47" s="2" t="s">
        <v>26</v>
      </c>
      <c r="C47" s="2">
        <v>10.58</v>
      </c>
      <c r="E47" s="2">
        <v>6.66</v>
      </c>
      <c r="F47" s="2">
        <v>9.9700000000000006</v>
      </c>
    </row>
    <row r="48" spans="1:6" ht="16">
      <c r="A48" s="2">
        <v>47</v>
      </c>
      <c r="B48" s="2" t="s">
        <v>16</v>
      </c>
      <c r="C48" s="2">
        <v>6.07</v>
      </c>
      <c r="E48" s="2">
        <v>9.43</v>
      </c>
      <c r="F48" s="2">
        <v>5.15</v>
      </c>
    </row>
    <row r="49" spans="1:6" ht="16">
      <c r="A49" s="2">
        <v>48</v>
      </c>
      <c r="B49" s="2" t="s">
        <v>16</v>
      </c>
      <c r="C49" s="2">
        <v>5.77</v>
      </c>
      <c r="E49" s="2">
        <v>4.0199999999999996</v>
      </c>
      <c r="F49" s="2">
        <v>7.96</v>
      </c>
    </row>
    <row r="50" spans="1:6" ht="16">
      <c r="A50" s="2">
        <v>49</v>
      </c>
      <c r="B50" s="2" t="s">
        <v>28</v>
      </c>
      <c r="C50" s="2">
        <v>10.039999999999999</v>
      </c>
      <c r="E50" s="2">
        <v>8.4499999999999993</v>
      </c>
      <c r="F50" s="2">
        <v>10.07</v>
      </c>
    </row>
    <row r="51" spans="1:6" ht="16">
      <c r="A51" s="2">
        <v>50</v>
      </c>
      <c r="B51" s="2" t="s">
        <v>26</v>
      </c>
      <c r="C51" s="2">
        <v>7.19</v>
      </c>
      <c r="E51" s="2">
        <v>9.56</v>
      </c>
      <c r="F51" s="2">
        <v>6.11</v>
      </c>
    </row>
    <row r="52" spans="1:6" ht="16">
      <c r="A52" s="2">
        <v>51</v>
      </c>
      <c r="B52" s="2" t="s">
        <v>16</v>
      </c>
      <c r="C52" s="2">
        <v>7.18</v>
      </c>
      <c r="E52" s="2">
        <v>9.3699999999999992</v>
      </c>
      <c r="F52" s="2">
        <v>6.76</v>
      </c>
    </row>
    <row r="53" spans="1:6" ht="16">
      <c r="A53" s="2">
        <v>52</v>
      </c>
      <c r="B53" s="2" t="s">
        <v>28</v>
      </c>
      <c r="C53" s="2">
        <v>8.5500000000000007</v>
      </c>
      <c r="E53" s="2">
        <v>6.99</v>
      </c>
      <c r="F53" s="2">
        <v>8.34</v>
      </c>
    </row>
    <row r="54" spans="1:6" ht="16">
      <c r="A54" s="2">
        <v>53</v>
      </c>
      <c r="B54" s="2" t="s">
        <v>16</v>
      </c>
      <c r="C54" s="2">
        <v>8.86</v>
      </c>
      <c r="E54" s="2">
        <v>5.68</v>
      </c>
      <c r="F54" s="2">
        <v>7.77</v>
      </c>
    </row>
    <row r="55" spans="1:6" ht="16">
      <c r="A55" s="2">
        <v>54</v>
      </c>
      <c r="B55" s="2" t="s">
        <v>16</v>
      </c>
      <c r="C55" s="2">
        <v>9.8000000000000007</v>
      </c>
      <c r="E55" s="2">
        <v>7.25</v>
      </c>
      <c r="F55" s="2">
        <v>8.51</v>
      </c>
    </row>
    <row r="56" spans="1:6" ht="16">
      <c r="A56" s="2">
        <v>55</v>
      </c>
      <c r="B56" s="2" t="s">
        <v>16</v>
      </c>
      <c r="C56" s="2">
        <v>7.08</v>
      </c>
      <c r="E56" s="2">
        <v>5.62</v>
      </c>
      <c r="F56" s="2">
        <v>7.35</v>
      </c>
    </row>
    <row r="57" spans="1:6" ht="16">
      <c r="A57" s="2">
        <v>56</v>
      </c>
      <c r="B57" s="2" t="s">
        <v>16</v>
      </c>
      <c r="C57" s="2">
        <v>10.62</v>
      </c>
      <c r="E57" s="2">
        <v>6.74</v>
      </c>
      <c r="F57" s="2">
        <v>11.07</v>
      </c>
    </row>
    <row r="58" spans="1:6" ht="16">
      <c r="A58" s="2">
        <v>57</v>
      </c>
      <c r="B58" s="2" t="s">
        <v>16</v>
      </c>
      <c r="C58" s="2">
        <v>4.09</v>
      </c>
      <c r="E58" s="2">
        <v>11.06</v>
      </c>
      <c r="F58" s="2">
        <v>5.81</v>
      </c>
    </row>
    <row r="59" spans="1:6" ht="16">
      <c r="A59" s="2">
        <v>58</v>
      </c>
      <c r="B59" s="2" t="s">
        <v>11</v>
      </c>
      <c r="C59" s="2">
        <v>10.69</v>
      </c>
      <c r="E59" s="2">
        <v>8.33</v>
      </c>
      <c r="F59" s="2">
        <v>10.97</v>
      </c>
    </row>
    <row r="60" spans="1:6" ht="16">
      <c r="A60" s="2">
        <v>59</v>
      </c>
      <c r="B60" s="2" t="s">
        <v>28</v>
      </c>
      <c r="C60" s="2">
        <v>6.39</v>
      </c>
      <c r="E60" s="2">
        <v>8.5</v>
      </c>
      <c r="F60" s="2">
        <v>5.95</v>
      </c>
    </row>
    <row r="61" spans="1:6" ht="16">
      <c r="A61" s="2">
        <v>60</v>
      </c>
      <c r="B61" s="2" t="s">
        <v>28</v>
      </c>
      <c r="C61" s="2">
        <v>7.56</v>
      </c>
      <c r="E61" s="2">
        <v>5.55</v>
      </c>
      <c r="F61" s="2">
        <v>5.49</v>
      </c>
    </row>
    <row r="62" spans="1:6" ht="16">
      <c r="A62" s="2">
        <v>61</v>
      </c>
      <c r="B62" s="2" t="s">
        <v>8</v>
      </c>
      <c r="C62" s="2">
        <v>4.97</v>
      </c>
      <c r="E62" s="2">
        <v>9.6300000000000008</v>
      </c>
      <c r="F62" s="2">
        <v>5.72</v>
      </c>
    </row>
    <row r="63" spans="1:6" ht="16">
      <c r="A63" s="2">
        <v>62</v>
      </c>
      <c r="B63" s="2" t="s">
        <v>16</v>
      </c>
      <c r="C63" s="2">
        <v>10.09</v>
      </c>
      <c r="E63" s="2">
        <v>7.2</v>
      </c>
      <c r="F63" s="2">
        <v>7.7</v>
      </c>
    </row>
    <row r="64" spans="1:6" ht="16">
      <c r="A64" s="2">
        <v>63</v>
      </c>
      <c r="B64" s="2" t="s">
        <v>16</v>
      </c>
      <c r="C64" s="2">
        <v>8.43</v>
      </c>
      <c r="E64" s="2">
        <v>8.48</v>
      </c>
      <c r="F64" s="2">
        <v>6.09</v>
      </c>
    </row>
    <row r="65" spans="1:6" ht="16">
      <c r="A65" s="2">
        <v>64</v>
      </c>
      <c r="B65" s="2" t="s">
        <v>28</v>
      </c>
      <c r="C65" s="2">
        <v>5.85</v>
      </c>
      <c r="E65" s="2">
        <v>3.8</v>
      </c>
      <c r="F65" s="2">
        <v>6.04</v>
      </c>
    </row>
    <row r="66" spans="1:6" ht="16">
      <c r="A66" s="2">
        <v>65</v>
      </c>
      <c r="B66" s="2" t="s">
        <v>16</v>
      </c>
      <c r="C66" s="2">
        <v>7.48</v>
      </c>
      <c r="E66" s="2">
        <v>8.99</v>
      </c>
      <c r="F66" s="2">
        <v>7.06</v>
      </c>
    </row>
    <row r="67" spans="1:6" ht="16">
      <c r="A67" s="2">
        <v>66</v>
      </c>
      <c r="B67" s="2" t="s">
        <v>28</v>
      </c>
      <c r="C67" s="2">
        <v>11.7</v>
      </c>
      <c r="E67" s="2">
        <v>8.14</v>
      </c>
      <c r="F67" s="2">
        <v>8.4600000000000009</v>
      </c>
    </row>
    <row r="68" spans="1:6" ht="16">
      <c r="A68" s="2">
        <v>67</v>
      </c>
      <c r="B68" s="2" t="s">
        <v>8</v>
      </c>
      <c r="C68" s="2">
        <v>10.18</v>
      </c>
      <c r="E68" s="2">
        <v>5.46</v>
      </c>
      <c r="F68" s="2">
        <v>8.0500000000000007</v>
      </c>
    </row>
    <row r="69" spans="1:6" ht="16">
      <c r="A69" s="2">
        <v>68</v>
      </c>
      <c r="B69" s="2" t="s">
        <v>16</v>
      </c>
      <c r="C69" s="2">
        <v>11.17</v>
      </c>
      <c r="E69" s="2">
        <v>8.64</v>
      </c>
      <c r="F69" s="2">
        <v>9.41</v>
      </c>
    </row>
    <row r="70" spans="1:6" ht="16">
      <c r="A70" s="2">
        <v>69</v>
      </c>
      <c r="B70" s="2" t="s">
        <v>16</v>
      </c>
      <c r="C70" s="2">
        <v>6.1</v>
      </c>
      <c r="E70" s="2">
        <v>7.38</v>
      </c>
      <c r="F70" s="2">
        <v>10.5</v>
      </c>
    </row>
    <row r="71" spans="1:6" ht="16">
      <c r="A71" s="2">
        <v>70</v>
      </c>
      <c r="B71" s="2" t="s">
        <v>28</v>
      </c>
      <c r="C71" s="2">
        <v>9.25</v>
      </c>
      <c r="E71" s="2">
        <v>9.34</v>
      </c>
      <c r="F71" s="2">
        <v>9.44</v>
      </c>
    </row>
    <row r="72" spans="1:6" ht="16">
      <c r="A72" s="2">
        <v>71</v>
      </c>
      <c r="B72" s="2" t="s">
        <v>16</v>
      </c>
      <c r="C72" s="2">
        <v>10.79</v>
      </c>
      <c r="E72" s="2">
        <v>10.029999999999999</v>
      </c>
      <c r="F72" s="2">
        <v>6.91</v>
      </c>
    </row>
    <row r="73" spans="1:6" ht="16">
      <c r="A73" s="2">
        <v>72</v>
      </c>
      <c r="B73" s="2" t="s">
        <v>8</v>
      </c>
      <c r="C73" s="2">
        <v>7.38</v>
      </c>
      <c r="E73" s="2">
        <v>9.6999999999999993</v>
      </c>
      <c r="F73" s="2">
        <v>7.96</v>
      </c>
    </row>
    <row r="74" spans="1:6" ht="16">
      <c r="A74" s="2">
        <v>73</v>
      </c>
      <c r="B74" s="2" t="s">
        <v>11</v>
      </c>
      <c r="C74" s="2">
        <v>7.92</v>
      </c>
      <c r="E74" s="2">
        <v>8.4600000000000009</v>
      </c>
      <c r="F74" s="2">
        <v>8.61</v>
      </c>
    </row>
    <row r="75" spans="1:6" ht="16">
      <c r="A75" s="2">
        <v>74</v>
      </c>
      <c r="B75" s="2" t="s">
        <v>16</v>
      </c>
      <c r="C75" s="2">
        <v>8.19</v>
      </c>
      <c r="E75" s="2">
        <v>9.01</v>
      </c>
      <c r="F75" s="2">
        <v>8.2799999999999994</v>
      </c>
    </row>
    <row r="76" spans="1:6" ht="16">
      <c r="A76" s="2">
        <v>75</v>
      </c>
      <c r="B76" s="2" t="s">
        <v>28</v>
      </c>
      <c r="C76" s="2">
        <v>9.31</v>
      </c>
      <c r="E76" s="2">
        <v>11.09</v>
      </c>
      <c r="F76" s="2">
        <v>10.97</v>
      </c>
    </row>
    <row r="77" spans="1:6" ht="16">
      <c r="A77" s="2">
        <v>76</v>
      </c>
      <c r="B77" s="2" t="s">
        <v>16</v>
      </c>
      <c r="C77" s="2">
        <v>6.96</v>
      </c>
      <c r="E77" s="2">
        <v>6.11</v>
      </c>
      <c r="F77" s="2">
        <v>5.84</v>
      </c>
    </row>
    <row r="78" spans="1:6" ht="16">
      <c r="A78" s="2">
        <v>77</v>
      </c>
      <c r="B78" s="2" t="s">
        <v>26</v>
      </c>
      <c r="C78" s="2">
        <v>8.5</v>
      </c>
      <c r="E78" s="2">
        <v>7.42</v>
      </c>
      <c r="F78" s="2">
        <v>6.26</v>
      </c>
    </row>
    <row r="79" spans="1:6" ht="16">
      <c r="A79" s="2">
        <v>78</v>
      </c>
      <c r="B79" s="2" t="s">
        <v>16</v>
      </c>
      <c r="C79" s="2">
        <v>9.0299999999999994</v>
      </c>
      <c r="E79" s="2">
        <v>9.89</v>
      </c>
      <c r="F79" s="2">
        <v>4.22</v>
      </c>
    </row>
    <row r="80" spans="1:6" ht="16">
      <c r="A80" s="2">
        <v>79</v>
      </c>
      <c r="B80" s="2" t="s">
        <v>28</v>
      </c>
      <c r="C80" s="2">
        <v>9.39</v>
      </c>
      <c r="E80" s="2">
        <v>8</v>
      </c>
      <c r="F80" s="2">
        <v>9.64</v>
      </c>
    </row>
    <row r="81" spans="1:6" ht="16">
      <c r="A81" s="2">
        <v>80</v>
      </c>
      <c r="B81" s="2" t="s">
        <v>28</v>
      </c>
      <c r="C81" s="2">
        <v>4.8899999999999997</v>
      </c>
      <c r="E81" s="2">
        <v>9.7200000000000006</v>
      </c>
      <c r="F81" s="2">
        <v>4.9400000000000004</v>
      </c>
    </row>
    <row r="82" spans="1:6" ht="16">
      <c r="A82" s="2">
        <v>81</v>
      </c>
      <c r="B82" s="2" t="s">
        <v>11</v>
      </c>
      <c r="C82" s="2">
        <v>10.48</v>
      </c>
      <c r="E82" s="2">
        <v>6.7</v>
      </c>
      <c r="F82" s="2">
        <v>5.97</v>
      </c>
    </row>
    <row r="83" spans="1:6" ht="16">
      <c r="A83" s="2">
        <v>82</v>
      </c>
      <c r="B83" s="2" t="s">
        <v>8</v>
      </c>
      <c r="C83" s="2">
        <v>8.31</v>
      </c>
      <c r="E83" s="2">
        <v>8.7899999999999991</v>
      </c>
      <c r="F83" s="2">
        <v>8.0299999999999994</v>
      </c>
    </row>
    <row r="84" spans="1:6" ht="16">
      <c r="A84" s="2">
        <v>83</v>
      </c>
      <c r="B84" s="2" t="s">
        <v>16</v>
      </c>
      <c r="C84" s="2">
        <v>7.5</v>
      </c>
      <c r="E84" s="2">
        <v>9.6</v>
      </c>
      <c r="F84" s="2">
        <v>10.74</v>
      </c>
    </row>
    <row r="85" spans="1:6" ht="16">
      <c r="A85" s="2">
        <v>84</v>
      </c>
      <c r="B85" s="2" t="s">
        <v>16</v>
      </c>
      <c r="C85" s="2">
        <v>7.64</v>
      </c>
      <c r="E85" s="2">
        <v>6.29</v>
      </c>
      <c r="F85" s="2">
        <v>10.31</v>
      </c>
    </row>
    <row r="86" spans="1:6" ht="16">
      <c r="A86" s="2">
        <v>85</v>
      </c>
      <c r="B86" s="2" t="s">
        <v>28</v>
      </c>
      <c r="C86" s="2">
        <v>10.19</v>
      </c>
      <c r="E86" s="2">
        <v>6.3</v>
      </c>
      <c r="F86" s="2">
        <v>7.21</v>
      </c>
    </row>
    <row r="87" spans="1:6" ht="16">
      <c r="A87" s="2">
        <v>86</v>
      </c>
      <c r="B87" s="2" t="s">
        <v>16</v>
      </c>
      <c r="C87" s="2">
        <v>8.1999999999999993</v>
      </c>
      <c r="E87" s="2">
        <v>6.76</v>
      </c>
      <c r="F87" s="2">
        <v>8.3000000000000007</v>
      </c>
    </row>
    <row r="88" spans="1:6" ht="16">
      <c r="A88" s="2">
        <v>87</v>
      </c>
      <c r="B88" s="2" t="s">
        <v>8</v>
      </c>
      <c r="C88" s="2">
        <v>4.49</v>
      </c>
      <c r="E88" s="2">
        <v>10.91</v>
      </c>
      <c r="F88" s="2">
        <v>5.16</v>
      </c>
    </row>
    <row r="89" spans="1:6" ht="16">
      <c r="A89" s="2">
        <v>88</v>
      </c>
      <c r="B89" s="2" t="s">
        <v>26</v>
      </c>
      <c r="C89" s="2">
        <v>6.76</v>
      </c>
      <c r="E89" s="2">
        <v>7.69</v>
      </c>
      <c r="F89" s="2">
        <v>12.23</v>
      </c>
    </row>
    <row r="90" spans="1:6" ht="16">
      <c r="A90" s="2">
        <v>89</v>
      </c>
      <c r="B90" s="2" t="s">
        <v>8</v>
      </c>
      <c r="C90" s="2">
        <v>12.99</v>
      </c>
      <c r="E90" s="2">
        <v>8.6</v>
      </c>
      <c r="F90" s="2">
        <v>6.95</v>
      </c>
    </row>
    <row r="91" spans="1:6" ht="16">
      <c r="A91" s="2">
        <v>90</v>
      </c>
      <c r="B91" s="2" t="s">
        <v>16</v>
      </c>
      <c r="C91" s="2">
        <v>8.9600000000000009</v>
      </c>
      <c r="E91" s="2">
        <v>9.65</v>
      </c>
      <c r="F91" s="2">
        <v>9.16</v>
      </c>
    </row>
    <row r="92" spans="1:6" ht="16">
      <c r="A92" s="2">
        <v>91</v>
      </c>
      <c r="B92" s="2" t="s">
        <v>16</v>
      </c>
      <c r="C92" s="2">
        <v>9.61</v>
      </c>
      <c r="E92" s="2">
        <v>7.27</v>
      </c>
      <c r="F92" s="2">
        <v>8.1</v>
      </c>
    </row>
    <row r="93" spans="1:6" ht="16">
      <c r="A93" s="2">
        <v>92</v>
      </c>
      <c r="B93" s="2" t="s">
        <v>26</v>
      </c>
      <c r="C93" s="2">
        <v>5.96</v>
      </c>
      <c r="E93" s="2">
        <v>6.77</v>
      </c>
      <c r="F93" s="2">
        <v>6.22</v>
      </c>
    </row>
    <row r="94" spans="1:6" ht="16">
      <c r="A94" s="2">
        <v>93</v>
      </c>
      <c r="B94" s="2" t="s">
        <v>11</v>
      </c>
      <c r="C94" s="2">
        <v>7.87</v>
      </c>
      <c r="E94" s="2">
        <v>6.61</v>
      </c>
      <c r="F94" s="2">
        <v>6.16</v>
      </c>
    </row>
    <row r="95" spans="1:6" ht="16">
      <c r="A95" s="2">
        <v>94</v>
      </c>
      <c r="B95" s="2" t="s">
        <v>16</v>
      </c>
      <c r="C95" s="2">
        <v>11.7</v>
      </c>
      <c r="E95" s="2">
        <v>7.56</v>
      </c>
      <c r="F95" s="2">
        <v>6.14</v>
      </c>
    </row>
    <row r="96" spans="1:6" ht="16">
      <c r="A96" s="2">
        <v>95</v>
      </c>
      <c r="B96" s="2" t="s">
        <v>16</v>
      </c>
      <c r="C96" s="2">
        <v>6.69</v>
      </c>
      <c r="E96" s="2">
        <v>8.76</v>
      </c>
      <c r="F96" s="2">
        <v>8.2200000000000006</v>
      </c>
    </row>
    <row r="97" spans="1:6" ht="16">
      <c r="A97" s="2">
        <v>96</v>
      </c>
      <c r="B97" s="2" t="s">
        <v>8</v>
      </c>
      <c r="C97" s="2">
        <v>8.17</v>
      </c>
      <c r="E97" s="2">
        <v>5.14</v>
      </c>
      <c r="F97" s="2">
        <v>4.76</v>
      </c>
    </row>
    <row r="98" spans="1:6" ht="16">
      <c r="A98" s="2">
        <v>97</v>
      </c>
      <c r="B98" s="2" t="s">
        <v>8</v>
      </c>
      <c r="C98" s="2">
        <v>9.3000000000000007</v>
      </c>
      <c r="E98" s="2">
        <v>6.77</v>
      </c>
      <c r="F98" s="2">
        <v>12.5</v>
      </c>
    </row>
    <row r="99" spans="1:6" ht="16">
      <c r="A99" s="2">
        <v>98</v>
      </c>
      <c r="B99" s="2" t="s">
        <v>16</v>
      </c>
      <c r="C99" s="2">
        <v>5.52</v>
      </c>
      <c r="E99" s="2">
        <v>8.1999999999999993</v>
      </c>
      <c r="F99" s="2">
        <v>8.07</v>
      </c>
    </row>
    <row r="100" spans="1:6" ht="16">
      <c r="A100" s="2">
        <v>99</v>
      </c>
      <c r="B100" s="2" t="s">
        <v>26</v>
      </c>
      <c r="C100" s="2">
        <v>9.44</v>
      </c>
      <c r="E100" s="2">
        <v>7.67</v>
      </c>
      <c r="F100" s="2">
        <v>4.55</v>
      </c>
    </row>
    <row r="101" spans="1:6" ht="16">
      <c r="A101" s="2">
        <v>100</v>
      </c>
      <c r="B101" s="2" t="s">
        <v>16</v>
      </c>
      <c r="C101" s="2">
        <v>7.19</v>
      </c>
      <c r="E101" s="2">
        <v>6.65</v>
      </c>
      <c r="F101" s="2">
        <v>10.56</v>
      </c>
    </row>
    <row r="102" spans="1:6" ht="16">
      <c r="A102" s="2">
        <v>101</v>
      </c>
      <c r="B102" s="2" t="s">
        <v>16</v>
      </c>
      <c r="C102" s="2">
        <v>7.52</v>
      </c>
      <c r="E102" s="2">
        <v>6.06</v>
      </c>
      <c r="F102" s="2">
        <v>8.77</v>
      </c>
    </row>
    <row r="103" spans="1:6" ht="16">
      <c r="A103" s="2">
        <v>102</v>
      </c>
      <c r="B103" s="2" t="s">
        <v>16</v>
      </c>
      <c r="C103" s="2">
        <v>9.06</v>
      </c>
      <c r="E103" s="2">
        <v>8.3000000000000007</v>
      </c>
      <c r="F103" s="2">
        <v>6.91</v>
      </c>
    </row>
    <row r="104" spans="1:6" ht="16">
      <c r="A104" s="2">
        <v>103</v>
      </c>
      <c r="B104" s="2" t="s">
        <v>11</v>
      </c>
      <c r="C104" s="2">
        <v>8.2200000000000006</v>
      </c>
      <c r="E104" s="2">
        <v>9.1300000000000008</v>
      </c>
      <c r="F104" s="2">
        <v>6.47</v>
      </c>
    </row>
    <row r="105" spans="1:6" ht="16">
      <c r="A105" s="2">
        <v>104</v>
      </c>
      <c r="B105" s="2" t="s">
        <v>16</v>
      </c>
      <c r="C105" s="2">
        <v>5.78</v>
      </c>
      <c r="E105" s="2">
        <v>6.27</v>
      </c>
      <c r="F105" s="2">
        <v>5.7</v>
      </c>
    </row>
    <row r="106" spans="1:6" ht="16">
      <c r="A106" s="2">
        <v>105</v>
      </c>
      <c r="B106" s="2" t="s">
        <v>28</v>
      </c>
      <c r="C106" s="2">
        <v>12.18</v>
      </c>
      <c r="E106" s="2">
        <v>9.0500000000000007</v>
      </c>
      <c r="F106" s="2">
        <v>6.04</v>
      </c>
    </row>
    <row r="107" spans="1:6" ht="16">
      <c r="A107" s="2">
        <v>106</v>
      </c>
      <c r="B107" s="2" t="s">
        <v>14</v>
      </c>
      <c r="C107" s="2">
        <v>10.119999999999999</v>
      </c>
      <c r="E107" s="2">
        <v>7.64</v>
      </c>
      <c r="F107" s="2">
        <v>7.91</v>
      </c>
    </row>
    <row r="108" spans="1:6" ht="16">
      <c r="A108" s="2">
        <v>107</v>
      </c>
      <c r="B108" s="2" t="s">
        <v>28</v>
      </c>
      <c r="C108" s="2">
        <v>6.29</v>
      </c>
      <c r="E108" s="2">
        <v>5.79</v>
      </c>
      <c r="F108" s="2">
        <v>8.49</v>
      </c>
    </row>
    <row r="109" spans="1:6" ht="16">
      <c r="A109" s="2">
        <v>108</v>
      </c>
      <c r="B109" s="2" t="s">
        <v>11</v>
      </c>
      <c r="C109" s="2">
        <v>6.85</v>
      </c>
      <c r="E109" s="2">
        <v>6.75</v>
      </c>
      <c r="F109" s="2">
        <v>6.9</v>
      </c>
    </row>
    <row r="110" spans="1:6" ht="16">
      <c r="A110" s="2">
        <v>109</v>
      </c>
      <c r="B110" s="2" t="s">
        <v>8</v>
      </c>
      <c r="C110" s="2">
        <v>8.06</v>
      </c>
      <c r="E110" s="2">
        <v>11.38</v>
      </c>
      <c r="F110" s="2">
        <v>8.07</v>
      </c>
    </row>
    <row r="111" spans="1:6" ht="16">
      <c r="A111" s="2">
        <v>110</v>
      </c>
      <c r="B111" s="2" t="s">
        <v>26</v>
      </c>
      <c r="C111" s="2">
        <v>10.09</v>
      </c>
      <c r="E111" s="2">
        <v>9.84</v>
      </c>
      <c r="F111" s="2">
        <v>7.69</v>
      </c>
    </row>
    <row r="112" spans="1:6" ht="16">
      <c r="A112" s="2">
        <v>111</v>
      </c>
      <c r="B112" s="2" t="s">
        <v>11</v>
      </c>
      <c r="C112" s="2">
        <v>7.28</v>
      </c>
      <c r="E112" s="2">
        <v>6.96</v>
      </c>
      <c r="F112" s="2">
        <v>7.22</v>
      </c>
    </row>
    <row r="113" spans="1:6" ht="16">
      <c r="A113" s="2">
        <v>112</v>
      </c>
      <c r="B113" s="2" t="s">
        <v>26</v>
      </c>
      <c r="C113" s="2">
        <v>9.0299999999999994</v>
      </c>
      <c r="E113" s="2">
        <v>10.29</v>
      </c>
      <c r="F113" s="2">
        <v>5.38</v>
      </c>
    </row>
    <row r="114" spans="1:6" ht="16">
      <c r="A114" s="2">
        <v>113</v>
      </c>
      <c r="B114" s="2" t="s">
        <v>28</v>
      </c>
      <c r="C114" s="2">
        <v>8.1</v>
      </c>
      <c r="E114" s="2">
        <v>12.74</v>
      </c>
      <c r="F114" s="2">
        <v>8.02</v>
      </c>
    </row>
    <row r="115" spans="1:6" ht="16">
      <c r="A115" s="2">
        <v>114</v>
      </c>
      <c r="B115" s="2" t="s">
        <v>28</v>
      </c>
      <c r="C115" s="2">
        <v>7.16</v>
      </c>
      <c r="E115" s="2">
        <v>8.52</v>
      </c>
      <c r="F115" s="2">
        <v>8.7899999999999991</v>
      </c>
    </row>
    <row r="116" spans="1:6" ht="16">
      <c r="A116" s="2">
        <v>115</v>
      </c>
      <c r="B116" s="2" t="s">
        <v>26</v>
      </c>
      <c r="C116" s="2">
        <v>5.89</v>
      </c>
      <c r="E116" s="2">
        <v>8.9</v>
      </c>
      <c r="F116" s="2">
        <v>12.57</v>
      </c>
    </row>
    <row r="117" spans="1:6" ht="16">
      <c r="A117" s="2">
        <v>116</v>
      </c>
      <c r="B117" s="2" t="s">
        <v>16</v>
      </c>
      <c r="C117" s="2">
        <v>5.17</v>
      </c>
      <c r="E117" s="2">
        <v>5.51</v>
      </c>
      <c r="F117" s="2">
        <v>7.8</v>
      </c>
    </row>
    <row r="118" spans="1:6" ht="16">
      <c r="A118" s="2">
        <v>117</v>
      </c>
      <c r="B118" s="2" t="s">
        <v>16</v>
      </c>
      <c r="C118" s="2">
        <v>10.28</v>
      </c>
      <c r="E118" s="2">
        <v>10.45</v>
      </c>
      <c r="F118" s="2">
        <v>7.28</v>
      </c>
    </row>
    <row r="119" spans="1:6" ht="16">
      <c r="A119" s="2">
        <v>118</v>
      </c>
      <c r="B119" s="2" t="s">
        <v>26</v>
      </c>
      <c r="C119" s="2">
        <v>11.55</v>
      </c>
      <c r="E119" s="2">
        <v>10.039999999999999</v>
      </c>
    </row>
    <row r="120" spans="1:6" ht="16">
      <c r="A120" s="2">
        <v>119</v>
      </c>
      <c r="B120" s="2" t="s">
        <v>16</v>
      </c>
      <c r="C120" s="2">
        <v>6.06</v>
      </c>
      <c r="E120" s="2">
        <v>8.14</v>
      </c>
    </row>
    <row r="121" spans="1:6" ht="16">
      <c r="A121" s="2">
        <v>120</v>
      </c>
      <c r="B121" s="2" t="s">
        <v>28</v>
      </c>
      <c r="C121" s="2">
        <v>5.67</v>
      </c>
      <c r="E121" s="2">
        <v>6.76</v>
      </c>
    </row>
    <row r="122" spans="1:6" ht="16">
      <c r="A122" s="2">
        <v>121</v>
      </c>
      <c r="B122" s="2" t="s">
        <v>11</v>
      </c>
      <c r="C122" s="2">
        <v>4.91</v>
      </c>
      <c r="E122" s="2">
        <v>6.41</v>
      </c>
    </row>
    <row r="123" spans="1:6" ht="16">
      <c r="A123" s="2">
        <v>122</v>
      </c>
      <c r="B123" s="2" t="s">
        <v>26</v>
      </c>
      <c r="C123" s="2">
        <v>7.85</v>
      </c>
      <c r="E123" s="2">
        <v>10.58</v>
      </c>
    </row>
    <row r="124" spans="1:6" ht="16">
      <c r="A124" s="2">
        <v>123</v>
      </c>
      <c r="B124" s="2" t="s">
        <v>26</v>
      </c>
      <c r="C124" s="2">
        <v>9.2100000000000009</v>
      </c>
      <c r="E124" s="2">
        <v>8.2899999999999991</v>
      </c>
    </row>
    <row r="125" spans="1:6" ht="16">
      <c r="A125" s="2">
        <v>124</v>
      </c>
      <c r="B125" s="2" t="s">
        <v>8</v>
      </c>
      <c r="C125" s="2">
        <v>6.15</v>
      </c>
      <c r="E125" s="2">
        <v>10.98</v>
      </c>
    </row>
    <row r="126" spans="1:6" ht="16">
      <c r="A126" s="2">
        <v>125</v>
      </c>
      <c r="B126" s="2" t="s">
        <v>16</v>
      </c>
      <c r="C126" s="2">
        <v>3.77</v>
      </c>
      <c r="E126" s="2">
        <v>8.18</v>
      </c>
    </row>
    <row r="127" spans="1:6" ht="16">
      <c r="A127" s="2">
        <v>126</v>
      </c>
      <c r="B127" s="2" t="s">
        <v>16</v>
      </c>
      <c r="C127" s="2">
        <v>8.5</v>
      </c>
      <c r="E127" s="2">
        <v>5.97</v>
      </c>
    </row>
    <row r="128" spans="1:6" ht="16">
      <c r="A128" s="2">
        <v>127</v>
      </c>
      <c r="B128" s="2" t="s">
        <v>16</v>
      </c>
      <c r="C128" s="2">
        <v>6.8</v>
      </c>
    </row>
    <row r="129" spans="1:3" ht="16">
      <c r="A129" s="2">
        <v>128</v>
      </c>
      <c r="B129" s="2" t="s">
        <v>26</v>
      </c>
      <c r="C129" s="2">
        <v>5.54</v>
      </c>
    </row>
    <row r="130" spans="1:3" ht="16">
      <c r="A130" s="2">
        <v>129</v>
      </c>
      <c r="B130" s="2" t="s">
        <v>16</v>
      </c>
      <c r="C130" s="2">
        <v>9.02</v>
      </c>
    </row>
    <row r="131" spans="1:3" ht="16">
      <c r="A131" s="2">
        <v>130</v>
      </c>
      <c r="B131" s="2" t="s">
        <v>16</v>
      </c>
      <c r="C131" s="2">
        <v>9.5</v>
      </c>
    </row>
    <row r="132" spans="1:3" ht="16">
      <c r="A132" s="2">
        <v>131</v>
      </c>
      <c r="B132" s="2" t="s">
        <v>28</v>
      </c>
      <c r="C132" s="2">
        <v>6.88</v>
      </c>
    </row>
    <row r="133" spans="1:3" ht="16">
      <c r="A133" s="2">
        <v>132</v>
      </c>
      <c r="B133" s="2" t="s">
        <v>8</v>
      </c>
      <c r="C133" s="2">
        <v>8.2799999999999994</v>
      </c>
    </row>
    <row r="134" spans="1:3" ht="16">
      <c r="A134" s="2">
        <v>133</v>
      </c>
      <c r="B134" s="2" t="s">
        <v>16</v>
      </c>
      <c r="C134" s="2">
        <v>9.31</v>
      </c>
    </row>
    <row r="135" spans="1:3" ht="16">
      <c r="A135" s="2">
        <v>134</v>
      </c>
      <c r="B135" s="2" t="s">
        <v>8</v>
      </c>
      <c r="C135" s="2">
        <v>8.35</v>
      </c>
    </row>
    <row r="136" spans="1:3" ht="16">
      <c r="A136" s="2">
        <v>135</v>
      </c>
      <c r="B136" s="2" t="s">
        <v>16</v>
      </c>
      <c r="C136" s="2">
        <v>11.24</v>
      </c>
    </row>
    <row r="137" spans="1:3" ht="16">
      <c r="A137" s="2">
        <v>136</v>
      </c>
      <c r="B137" s="2" t="s">
        <v>11</v>
      </c>
      <c r="C137" s="2">
        <v>7.6</v>
      </c>
    </row>
    <row r="138" spans="1:3" ht="16">
      <c r="A138" s="2">
        <v>137</v>
      </c>
      <c r="B138" s="2" t="s">
        <v>11</v>
      </c>
      <c r="C138" s="2">
        <v>9.81</v>
      </c>
    </row>
    <row r="139" spans="1:3" ht="16">
      <c r="A139" s="2">
        <v>138</v>
      </c>
      <c r="B139" s="2" t="s">
        <v>16</v>
      </c>
      <c r="C139" s="2">
        <v>6.08</v>
      </c>
    </row>
    <row r="140" spans="1:3" ht="16">
      <c r="A140" s="2">
        <v>139</v>
      </c>
      <c r="B140" s="2" t="s">
        <v>16</v>
      </c>
      <c r="C140" s="2">
        <v>5.08</v>
      </c>
    </row>
    <row r="141" spans="1:3" ht="16">
      <c r="A141" s="2">
        <v>140</v>
      </c>
      <c r="B141" s="2" t="s">
        <v>16</v>
      </c>
      <c r="C141" s="2">
        <v>6.21</v>
      </c>
    </row>
    <row r="142" spans="1:3" ht="16">
      <c r="A142" s="2">
        <v>141</v>
      </c>
      <c r="B142" s="2" t="s">
        <v>16</v>
      </c>
      <c r="C142" s="2">
        <v>4.38</v>
      </c>
    </row>
    <row r="143" spans="1:3" ht="16">
      <c r="A143" s="2">
        <v>142</v>
      </c>
      <c r="B143" s="2" t="s">
        <v>16</v>
      </c>
      <c r="C143" s="2">
        <v>10.85</v>
      </c>
    </row>
    <row r="144" spans="1:3" ht="16">
      <c r="A144" s="2">
        <v>143</v>
      </c>
      <c r="B144" s="2" t="s">
        <v>16</v>
      </c>
      <c r="C144" s="2">
        <v>5.39</v>
      </c>
    </row>
    <row r="145" spans="1:3" ht="16">
      <c r="A145" s="2">
        <v>144</v>
      </c>
      <c r="B145" s="2" t="s">
        <v>28</v>
      </c>
      <c r="C145" s="2">
        <v>9.89</v>
      </c>
    </row>
    <row r="146" spans="1:3" ht="16">
      <c r="A146" s="2">
        <v>145</v>
      </c>
      <c r="B146" s="2" t="s">
        <v>16</v>
      </c>
      <c r="C146" s="2">
        <v>7.53</v>
      </c>
    </row>
    <row r="147" spans="1:3" ht="16">
      <c r="A147" s="2">
        <v>146</v>
      </c>
      <c r="B147" s="2" t="s">
        <v>28</v>
      </c>
      <c r="C147" s="2">
        <v>9.3699999999999992</v>
      </c>
    </row>
    <row r="148" spans="1:3" ht="16">
      <c r="A148" s="2">
        <v>147</v>
      </c>
      <c r="B148" s="2" t="s">
        <v>11</v>
      </c>
      <c r="C148" s="2">
        <v>7.02</v>
      </c>
    </row>
    <row r="149" spans="1:3" ht="16">
      <c r="A149" s="2">
        <v>148</v>
      </c>
      <c r="B149" s="2" t="s">
        <v>8</v>
      </c>
      <c r="C149" s="2">
        <v>7.38</v>
      </c>
    </row>
    <row r="150" spans="1:3" ht="16">
      <c r="A150" s="2">
        <v>149</v>
      </c>
      <c r="B150" s="2" t="s">
        <v>16</v>
      </c>
      <c r="C150" s="2">
        <v>9.57</v>
      </c>
    </row>
    <row r="151" spans="1:3" ht="16">
      <c r="A151" s="2">
        <v>150</v>
      </c>
      <c r="B151" s="2" t="s">
        <v>16</v>
      </c>
      <c r="C151" s="2">
        <v>10.42</v>
      </c>
    </row>
    <row r="152" spans="1:3" ht="16">
      <c r="A152" s="2">
        <v>151</v>
      </c>
      <c r="B152" s="2" t="s">
        <v>16</v>
      </c>
      <c r="C152" s="2">
        <v>8.74</v>
      </c>
    </row>
    <row r="153" spans="1:3" ht="16">
      <c r="A153" s="2">
        <v>152</v>
      </c>
      <c r="B153" s="2" t="s">
        <v>11</v>
      </c>
      <c r="C153" s="2">
        <v>11.31</v>
      </c>
    </row>
    <row r="154" spans="1:3" ht="16">
      <c r="A154" s="2">
        <v>153</v>
      </c>
      <c r="B154" s="2" t="s">
        <v>8</v>
      </c>
      <c r="C154" s="2">
        <v>7.47</v>
      </c>
    </row>
    <row r="155" spans="1:3" ht="16">
      <c r="A155" s="2">
        <v>154</v>
      </c>
      <c r="B155" s="2" t="s">
        <v>16</v>
      </c>
      <c r="C155" s="2">
        <v>9.6</v>
      </c>
    </row>
    <row r="156" spans="1:3" ht="16">
      <c r="A156" s="2">
        <v>155</v>
      </c>
      <c r="B156" s="2" t="s">
        <v>28</v>
      </c>
      <c r="C156" s="2">
        <v>8</v>
      </c>
    </row>
    <row r="157" spans="1:3" ht="16">
      <c r="A157" s="2">
        <v>156</v>
      </c>
      <c r="B157" s="2" t="s">
        <v>11</v>
      </c>
      <c r="C157" s="2">
        <v>7.18</v>
      </c>
    </row>
    <row r="158" spans="1:3" ht="16">
      <c r="A158" s="2">
        <v>157</v>
      </c>
      <c r="B158" s="2" t="s">
        <v>16</v>
      </c>
      <c r="C158" s="2">
        <v>7.73</v>
      </c>
    </row>
    <row r="159" spans="1:3" ht="16">
      <c r="A159" s="2">
        <v>158</v>
      </c>
      <c r="B159" s="2" t="s">
        <v>11</v>
      </c>
      <c r="C159" s="2">
        <v>6.2</v>
      </c>
    </row>
    <row r="160" spans="1:3" ht="16">
      <c r="A160" s="2">
        <v>159</v>
      </c>
      <c r="B160" s="2" t="s">
        <v>8</v>
      </c>
      <c r="C160" s="2">
        <v>9.39</v>
      </c>
    </row>
    <row r="161" spans="1:3" ht="16">
      <c r="A161" s="2">
        <v>160</v>
      </c>
      <c r="B161" s="2" t="s">
        <v>11</v>
      </c>
      <c r="C161" s="2">
        <v>10.58</v>
      </c>
    </row>
    <row r="162" spans="1:3" ht="16">
      <c r="A162" s="2">
        <v>161</v>
      </c>
      <c r="B162" s="2" t="s">
        <v>16</v>
      </c>
      <c r="C162" s="2">
        <v>4.7300000000000004</v>
      </c>
    </row>
    <row r="163" spans="1:3" ht="16">
      <c r="A163" s="2">
        <v>162</v>
      </c>
      <c r="B163" s="2" t="s">
        <v>26</v>
      </c>
      <c r="C163" s="2">
        <v>8.49</v>
      </c>
    </row>
    <row r="164" spans="1:3" ht="16">
      <c r="A164" s="2">
        <v>163</v>
      </c>
      <c r="B164" s="2" t="s">
        <v>28</v>
      </c>
      <c r="C164" s="2">
        <v>5.9</v>
      </c>
    </row>
    <row r="165" spans="1:3" ht="16">
      <c r="A165" s="2">
        <v>164</v>
      </c>
      <c r="B165" s="2" t="s">
        <v>16</v>
      </c>
      <c r="C165" s="2">
        <v>11.1</v>
      </c>
    </row>
    <row r="166" spans="1:3" ht="16">
      <c r="A166" s="2">
        <v>165</v>
      </c>
      <c r="B166" s="2" t="s">
        <v>11</v>
      </c>
      <c r="C166" s="2">
        <v>7.38</v>
      </c>
    </row>
    <row r="167" spans="1:3" ht="16">
      <c r="A167" s="2">
        <v>166</v>
      </c>
      <c r="B167" s="2" t="s">
        <v>16</v>
      </c>
      <c r="C167" s="2">
        <v>7.97</v>
      </c>
    </row>
    <row r="168" spans="1:3" ht="16">
      <c r="A168" s="2">
        <v>167</v>
      </c>
      <c r="B168" s="2" t="s">
        <v>28</v>
      </c>
      <c r="C168" s="2">
        <v>9.93</v>
      </c>
    </row>
    <row r="169" spans="1:3" ht="16">
      <c r="A169" s="2">
        <v>168</v>
      </c>
      <c r="B169" s="2" t="s">
        <v>28</v>
      </c>
      <c r="C169" s="2">
        <v>8.48</v>
      </c>
    </row>
    <row r="170" spans="1:3" ht="16">
      <c r="A170" s="2">
        <v>169</v>
      </c>
      <c r="B170" s="2" t="s">
        <v>8</v>
      </c>
      <c r="C170" s="2">
        <v>9.5500000000000007</v>
      </c>
    </row>
    <row r="171" spans="1:3" ht="16">
      <c r="A171" s="2">
        <v>170</v>
      </c>
      <c r="B171" s="2" t="s">
        <v>16</v>
      </c>
      <c r="C171" s="2">
        <v>6.79</v>
      </c>
    </row>
    <row r="172" spans="1:3" ht="16">
      <c r="A172" s="2">
        <v>171</v>
      </c>
      <c r="B172" s="2" t="s">
        <v>28</v>
      </c>
      <c r="C172" s="2">
        <v>3.08</v>
      </c>
    </row>
    <row r="173" spans="1:3" ht="16">
      <c r="A173" s="2">
        <v>172</v>
      </c>
      <c r="B173" s="2" t="s">
        <v>30</v>
      </c>
      <c r="C173" s="2">
        <v>8.7100000000000009</v>
      </c>
    </row>
    <row r="174" spans="1:3" ht="16">
      <c r="A174" s="2">
        <v>173</v>
      </c>
      <c r="B174" s="2" t="s">
        <v>28</v>
      </c>
      <c r="C174" s="2">
        <v>8.2200000000000006</v>
      </c>
    </row>
    <row r="175" spans="1:3" ht="16">
      <c r="A175" s="2">
        <v>174</v>
      </c>
      <c r="B175" s="2" t="s">
        <v>8</v>
      </c>
      <c r="C175" s="2">
        <v>7.52</v>
      </c>
    </row>
    <row r="176" spans="1:3" ht="16">
      <c r="A176" s="2">
        <v>175</v>
      </c>
      <c r="B176" s="2" t="s">
        <v>26</v>
      </c>
      <c r="C176" s="2">
        <v>10.220000000000001</v>
      </c>
    </row>
    <row r="177" spans="1:3" ht="16">
      <c r="A177" s="2">
        <v>176</v>
      </c>
      <c r="B177" s="2" t="s">
        <v>8</v>
      </c>
      <c r="C177" s="2">
        <v>7.76</v>
      </c>
    </row>
    <row r="178" spans="1:3" ht="16">
      <c r="A178" s="2">
        <v>177</v>
      </c>
      <c r="B178" s="2" t="s">
        <v>28</v>
      </c>
      <c r="C178" s="2">
        <v>7.35</v>
      </c>
    </row>
    <row r="179" spans="1:3" ht="16">
      <c r="A179" s="2">
        <v>178</v>
      </c>
      <c r="B179" s="2" t="s">
        <v>28</v>
      </c>
      <c r="C179" s="2">
        <v>8.33</v>
      </c>
    </row>
    <row r="180" spans="1:3" ht="16">
      <c r="A180" s="2">
        <v>179</v>
      </c>
      <c r="B180" s="2" t="s">
        <v>16</v>
      </c>
      <c r="C180" s="2">
        <v>9.8800000000000008</v>
      </c>
    </row>
    <row r="181" spans="1:3" ht="16">
      <c r="A181" s="2">
        <v>180</v>
      </c>
      <c r="B181" s="2" t="s">
        <v>26</v>
      </c>
      <c r="C181" s="2">
        <v>6.33</v>
      </c>
    </row>
    <row r="182" spans="1:3" ht="16">
      <c r="A182" s="2">
        <v>181</v>
      </c>
      <c r="B182" s="2" t="s">
        <v>16</v>
      </c>
      <c r="C182" s="2">
        <v>8.2200000000000006</v>
      </c>
    </row>
    <row r="183" spans="1:3" ht="16">
      <c r="A183" s="2">
        <v>182</v>
      </c>
      <c r="B183" s="2" t="s">
        <v>8</v>
      </c>
      <c r="C183" s="2">
        <v>6.54</v>
      </c>
    </row>
    <row r="184" spans="1:3" ht="16">
      <c r="A184" s="2">
        <v>183</v>
      </c>
      <c r="B184" s="2" t="s">
        <v>11</v>
      </c>
      <c r="C184" s="2">
        <v>9.26</v>
      </c>
    </row>
    <row r="185" spans="1:3" ht="16">
      <c r="A185" s="2">
        <v>184</v>
      </c>
      <c r="B185" s="2" t="s">
        <v>11</v>
      </c>
      <c r="C185" s="2">
        <v>6.34</v>
      </c>
    </row>
    <row r="186" spans="1:3" ht="16">
      <c r="A186" s="2">
        <v>185</v>
      </c>
      <c r="B186" s="2" t="s">
        <v>16</v>
      </c>
      <c r="C186" s="2">
        <v>6.63</v>
      </c>
    </row>
    <row r="187" spans="1:3" ht="16">
      <c r="A187" s="2">
        <v>186</v>
      </c>
      <c r="B187" s="2" t="s">
        <v>16</v>
      </c>
      <c r="C187" s="2">
        <v>5.42</v>
      </c>
    </row>
    <row r="188" spans="1:3" ht="16">
      <c r="A188" s="2">
        <v>187</v>
      </c>
      <c r="B188" s="2" t="s">
        <v>28</v>
      </c>
      <c r="C188" s="2">
        <v>3.09</v>
      </c>
    </row>
    <row r="189" spans="1:3" ht="16">
      <c r="A189" s="2">
        <v>188</v>
      </c>
      <c r="B189" s="2" t="s">
        <v>11</v>
      </c>
      <c r="C189" s="2">
        <v>5.59</v>
      </c>
    </row>
    <row r="190" spans="1:3" ht="16">
      <c r="A190" s="2">
        <v>189</v>
      </c>
      <c r="B190" s="2" t="s">
        <v>16</v>
      </c>
      <c r="C190" s="2">
        <v>8.02</v>
      </c>
    </row>
    <row r="191" spans="1:3" ht="16">
      <c r="A191" s="2">
        <v>190</v>
      </c>
      <c r="B191" s="2" t="s">
        <v>11</v>
      </c>
      <c r="C191" s="2">
        <v>11.14</v>
      </c>
    </row>
    <row r="192" spans="1:3" ht="16">
      <c r="A192" s="2">
        <v>191</v>
      </c>
      <c r="B192" s="2" t="s">
        <v>16</v>
      </c>
      <c r="C192" s="2">
        <v>10.6</v>
      </c>
    </row>
    <row r="193" spans="1:3" ht="16">
      <c r="A193" s="2">
        <v>192</v>
      </c>
      <c r="B193" s="2" t="s">
        <v>8</v>
      </c>
      <c r="C193" s="2">
        <v>5.76</v>
      </c>
    </row>
    <row r="194" spans="1:3" ht="16">
      <c r="A194" s="2">
        <v>193</v>
      </c>
      <c r="B194" s="2" t="s">
        <v>16</v>
      </c>
      <c r="C194" s="2">
        <v>7.05</v>
      </c>
    </row>
    <row r="195" spans="1:3" ht="16">
      <c r="A195" s="2">
        <v>194</v>
      </c>
      <c r="B195" s="2" t="s">
        <v>16</v>
      </c>
      <c r="C195" s="2">
        <v>6.95</v>
      </c>
    </row>
    <row r="196" spans="1:3" ht="16">
      <c r="A196" s="2">
        <v>195</v>
      </c>
      <c r="B196" s="2" t="s">
        <v>16</v>
      </c>
      <c r="C196" s="2">
        <v>7.05</v>
      </c>
    </row>
    <row r="197" spans="1:3" ht="16">
      <c r="A197" s="2">
        <v>196</v>
      </c>
      <c r="B197" s="2" t="s">
        <v>11</v>
      </c>
      <c r="C197" s="2">
        <v>9.2100000000000009</v>
      </c>
    </row>
    <row r="198" spans="1:3" ht="16">
      <c r="A198" s="2">
        <v>197</v>
      </c>
      <c r="B198" s="2" t="s">
        <v>16</v>
      </c>
      <c r="C198" s="2">
        <v>10.62</v>
      </c>
    </row>
    <row r="199" spans="1:3" ht="16">
      <c r="A199" s="2">
        <v>198</v>
      </c>
      <c r="B199" s="2" t="s">
        <v>16</v>
      </c>
      <c r="C199" s="2">
        <v>4.34</v>
      </c>
    </row>
    <row r="200" spans="1:3" ht="16">
      <c r="A200" s="2">
        <v>199</v>
      </c>
      <c r="B200" s="2" t="s">
        <v>28</v>
      </c>
      <c r="C200" s="2">
        <v>9.1</v>
      </c>
    </row>
    <row r="201" spans="1:3" ht="16">
      <c r="A201" s="2">
        <v>200</v>
      </c>
      <c r="B201" s="2" t="s">
        <v>28</v>
      </c>
      <c r="C201" s="2">
        <v>10.44</v>
      </c>
    </row>
    <row r="202" spans="1:3" ht="16">
      <c r="A202" s="2">
        <v>201</v>
      </c>
      <c r="B202" s="2" t="s">
        <v>8</v>
      </c>
      <c r="C202" s="2">
        <v>10.83</v>
      </c>
    </row>
    <row r="203" spans="1:3" ht="16">
      <c r="A203" s="2">
        <v>202</v>
      </c>
      <c r="B203" s="2" t="s">
        <v>26</v>
      </c>
      <c r="C203" s="2">
        <v>6.82</v>
      </c>
    </row>
    <row r="204" spans="1:3" ht="16">
      <c r="A204" s="2">
        <v>203</v>
      </c>
      <c r="B204" s="2" t="s">
        <v>28</v>
      </c>
      <c r="C204" s="2">
        <v>8.31</v>
      </c>
    </row>
    <row r="205" spans="1:3" ht="16">
      <c r="A205" s="2">
        <v>204</v>
      </c>
      <c r="B205" s="2" t="s">
        <v>16</v>
      </c>
      <c r="C205" s="2">
        <v>4.47</v>
      </c>
    </row>
    <row r="206" spans="1:3" ht="16">
      <c r="A206" s="2">
        <v>205</v>
      </c>
      <c r="B206" s="2" t="s">
        <v>16</v>
      </c>
      <c r="C206" s="2">
        <v>8.7899999999999991</v>
      </c>
    </row>
    <row r="207" spans="1:3" ht="16">
      <c r="A207" s="2">
        <v>206</v>
      </c>
      <c r="B207" s="2" t="s">
        <v>16</v>
      </c>
      <c r="C207" s="2">
        <v>8.0299999999999994</v>
      </c>
    </row>
    <row r="208" spans="1:3" ht="16">
      <c r="A208" s="2">
        <v>207</v>
      </c>
      <c r="B208" s="2" t="s">
        <v>16</v>
      </c>
      <c r="C208" s="2">
        <v>3.07</v>
      </c>
    </row>
    <row r="209" spans="1:3" ht="16">
      <c r="A209" s="2">
        <v>208</v>
      </c>
      <c r="B209" s="2" t="s">
        <v>26</v>
      </c>
      <c r="C209" s="2">
        <v>4.67</v>
      </c>
    </row>
    <row r="210" spans="1:3" ht="16">
      <c r="A210" s="2">
        <v>209</v>
      </c>
      <c r="B210" s="2" t="s">
        <v>16</v>
      </c>
      <c r="C210" s="2">
        <v>8.7899999999999991</v>
      </c>
    </row>
    <row r="211" spans="1:3" ht="16">
      <c r="A211" s="2">
        <v>210</v>
      </c>
      <c r="B211" s="2" t="s">
        <v>16</v>
      </c>
      <c r="C211" s="2">
        <v>8.4600000000000009</v>
      </c>
    </row>
    <row r="212" spans="1:3" ht="16">
      <c r="A212" s="2">
        <v>211</v>
      </c>
      <c r="B212" s="2" t="s">
        <v>28</v>
      </c>
      <c r="C212" s="2">
        <v>7.95</v>
      </c>
    </row>
    <row r="213" spans="1:3" ht="16">
      <c r="A213" s="2">
        <v>212</v>
      </c>
      <c r="B213" s="2" t="s">
        <v>8</v>
      </c>
      <c r="C213" s="2">
        <v>6.2</v>
      </c>
    </row>
    <row r="214" spans="1:3" ht="16">
      <c r="A214" s="2">
        <v>213</v>
      </c>
      <c r="B214" s="2" t="s">
        <v>11</v>
      </c>
      <c r="C214" s="2">
        <v>6.44</v>
      </c>
    </row>
    <row r="215" spans="1:3" ht="16">
      <c r="A215" s="2">
        <v>214</v>
      </c>
      <c r="B215" s="2" t="s">
        <v>30</v>
      </c>
      <c r="C215" s="2">
        <v>5.55</v>
      </c>
    </row>
    <row r="216" spans="1:3" ht="16">
      <c r="A216" s="2">
        <v>215</v>
      </c>
      <c r="B216" s="2" t="s">
        <v>11</v>
      </c>
      <c r="C216" s="2">
        <v>10.31</v>
      </c>
    </row>
    <row r="217" spans="1:3" ht="16">
      <c r="A217" s="2">
        <v>216</v>
      </c>
      <c r="B217" s="2" t="s">
        <v>26</v>
      </c>
      <c r="C217" s="2">
        <v>8.07</v>
      </c>
    </row>
    <row r="218" spans="1:3" ht="16">
      <c r="A218" s="2">
        <v>217</v>
      </c>
      <c r="B218" s="2" t="s">
        <v>16</v>
      </c>
      <c r="C218" s="2">
        <v>11.06</v>
      </c>
    </row>
    <row r="219" spans="1:3" ht="16">
      <c r="A219" s="2">
        <v>218</v>
      </c>
      <c r="B219" s="2" t="s">
        <v>30</v>
      </c>
      <c r="C219" s="2">
        <v>7.53</v>
      </c>
    </row>
    <row r="220" spans="1:3" ht="16">
      <c r="A220" s="2">
        <v>219</v>
      </c>
      <c r="B220" s="2" t="s">
        <v>16</v>
      </c>
      <c r="C220" s="2">
        <v>8.73</v>
      </c>
    </row>
    <row r="221" spans="1:3" ht="16">
      <c r="A221" s="2">
        <v>220</v>
      </c>
      <c r="B221" s="2" t="s">
        <v>16</v>
      </c>
      <c r="C221" s="2">
        <v>6.92</v>
      </c>
    </row>
    <row r="222" spans="1:3" ht="16">
      <c r="A222" s="2">
        <v>221</v>
      </c>
      <c r="B222" s="2" t="s">
        <v>16</v>
      </c>
      <c r="C222" s="2">
        <v>11.75</v>
      </c>
    </row>
    <row r="223" spans="1:3" ht="16">
      <c r="A223" s="2">
        <v>222</v>
      </c>
      <c r="B223" s="2" t="s">
        <v>30</v>
      </c>
      <c r="C223" s="2">
        <v>11.03</v>
      </c>
    </row>
    <row r="224" spans="1:3" ht="16">
      <c r="A224" s="2">
        <v>223</v>
      </c>
      <c r="B224" s="2" t="s">
        <v>16</v>
      </c>
      <c r="C224" s="2">
        <v>9.66</v>
      </c>
    </row>
    <row r="225" spans="1:3" ht="16">
      <c r="A225" s="2">
        <v>224</v>
      </c>
      <c r="B225" s="2" t="s">
        <v>16</v>
      </c>
      <c r="C225" s="2">
        <v>10.15</v>
      </c>
    </row>
    <row r="226" spans="1:3" ht="16">
      <c r="A226" s="2">
        <v>225</v>
      </c>
      <c r="B226" s="2" t="s">
        <v>28</v>
      </c>
      <c r="C226" s="2">
        <v>10.050000000000001</v>
      </c>
    </row>
    <row r="227" spans="1:3" ht="16">
      <c r="A227" s="2">
        <v>226</v>
      </c>
      <c r="B227" s="2" t="s">
        <v>16</v>
      </c>
      <c r="C227" s="2">
        <v>7.57</v>
      </c>
    </row>
    <row r="228" spans="1:3" ht="16">
      <c r="A228" s="2">
        <v>227</v>
      </c>
      <c r="B228" s="2" t="s">
        <v>16</v>
      </c>
      <c r="C228" s="2">
        <v>8.73</v>
      </c>
    </row>
    <row r="229" spans="1:3" ht="16">
      <c r="A229" s="2">
        <v>228</v>
      </c>
      <c r="B229" s="2" t="s">
        <v>16</v>
      </c>
      <c r="C229" s="2">
        <v>9.25</v>
      </c>
    </row>
    <row r="230" spans="1:3" ht="16">
      <c r="A230" s="2">
        <v>229</v>
      </c>
      <c r="B230" s="2" t="s">
        <v>11</v>
      </c>
      <c r="C230" s="2">
        <v>5.03</v>
      </c>
    </row>
    <row r="231" spans="1:3" ht="16">
      <c r="A231" s="2">
        <v>230</v>
      </c>
      <c r="B231" s="2" t="s">
        <v>28</v>
      </c>
      <c r="C231" s="2">
        <v>7.55</v>
      </c>
    </row>
    <row r="232" spans="1:3" ht="16">
      <c r="A232" s="2">
        <v>231</v>
      </c>
      <c r="B232" s="2" t="s">
        <v>8</v>
      </c>
      <c r="C232" s="2">
        <v>7.58</v>
      </c>
    </row>
    <row r="233" spans="1:3" ht="16">
      <c r="A233" s="2">
        <v>232</v>
      </c>
      <c r="B233" s="2" t="s">
        <v>16</v>
      </c>
      <c r="C233" s="2">
        <v>7.82</v>
      </c>
    </row>
    <row r="234" spans="1:3" ht="16">
      <c r="A234" s="2">
        <v>233</v>
      </c>
      <c r="B234" s="2" t="s">
        <v>11</v>
      </c>
      <c r="C234" s="2">
        <v>5.95</v>
      </c>
    </row>
    <row r="235" spans="1:3" ht="16">
      <c r="A235" s="2">
        <v>234</v>
      </c>
      <c r="B235" s="2" t="s">
        <v>11</v>
      </c>
      <c r="C235" s="2">
        <v>8.7799999999999994</v>
      </c>
    </row>
    <row r="236" spans="1:3" ht="16">
      <c r="A236" s="2">
        <v>235</v>
      </c>
      <c r="B236" s="2" t="s">
        <v>16</v>
      </c>
      <c r="C236" s="2">
        <v>5.66</v>
      </c>
    </row>
    <row r="237" spans="1:3" ht="16">
      <c r="A237" s="2">
        <v>236</v>
      </c>
      <c r="B237" s="2" t="s">
        <v>16</v>
      </c>
      <c r="C237" s="2">
        <v>9.19</v>
      </c>
    </row>
    <row r="238" spans="1:3" ht="16">
      <c r="A238" s="2">
        <v>237</v>
      </c>
      <c r="B238" s="2" t="s">
        <v>16</v>
      </c>
      <c r="C238" s="2">
        <v>4.62</v>
      </c>
    </row>
    <row r="239" spans="1:3" ht="16">
      <c r="A239" s="2">
        <v>238</v>
      </c>
      <c r="B239" s="2" t="s">
        <v>26</v>
      </c>
      <c r="C239" s="2">
        <v>7.18</v>
      </c>
    </row>
    <row r="240" spans="1:3" ht="16">
      <c r="A240" s="2">
        <v>239</v>
      </c>
      <c r="B240" s="2" t="s">
        <v>8</v>
      </c>
      <c r="C240" s="2">
        <v>8.7100000000000009</v>
      </c>
    </row>
    <row r="241" spans="1:3" ht="16">
      <c r="A241" s="2">
        <v>240</v>
      </c>
      <c r="B241" s="2" t="s">
        <v>16</v>
      </c>
      <c r="C241" s="2">
        <v>4.3499999999999996</v>
      </c>
    </row>
    <row r="242" spans="1:3" ht="16">
      <c r="A242" s="2">
        <v>241</v>
      </c>
      <c r="B242" s="2" t="s">
        <v>16</v>
      </c>
      <c r="C242" s="2">
        <v>8.48</v>
      </c>
    </row>
    <row r="243" spans="1:3" ht="16">
      <c r="A243" s="2">
        <v>242</v>
      </c>
      <c r="B243" s="2" t="s">
        <v>16</v>
      </c>
      <c r="C243" s="2">
        <v>9.85</v>
      </c>
    </row>
    <row r="244" spans="1:3" ht="16">
      <c r="A244" s="2">
        <v>243</v>
      </c>
      <c r="B244" s="2" t="s">
        <v>16</v>
      </c>
      <c r="C244" s="2">
        <v>4.13</v>
      </c>
    </row>
    <row r="245" spans="1:3" ht="16">
      <c r="A245" s="2">
        <v>244</v>
      </c>
      <c r="B245" s="2" t="s">
        <v>16</v>
      </c>
      <c r="C245" s="2">
        <v>6.59</v>
      </c>
    </row>
    <row r="246" spans="1:3" ht="16">
      <c r="A246" s="2">
        <v>245</v>
      </c>
      <c r="B246" s="2" t="s">
        <v>16</v>
      </c>
      <c r="C246" s="2">
        <v>9.65</v>
      </c>
    </row>
    <row r="247" spans="1:3" ht="16">
      <c r="A247" s="2">
        <v>246</v>
      </c>
      <c r="B247" s="2" t="s">
        <v>11</v>
      </c>
      <c r="C247" s="2">
        <v>10.32</v>
      </c>
    </row>
    <row r="248" spans="1:3" ht="16">
      <c r="A248" s="2">
        <v>247</v>
      </c>
      <c r="B248" s="2" t="s">
        <v>16</v>
      </c>
      <c r="C248" s="2">
        <v>8</v>
      </c>
    </row>
    <row r="249" spans="1:3" ht="16">
      <c r="A249" s="2">
        <v>248</v>
      </c>
      <c r="B249" s="2" t="s">
        <v>11</v>
      </c>
      <c r="C249" s="2">
        <v>7.31</v>
      </c>
    </row>
    <row r="250" spans="1:3" ht="16">
      <c r="A250" s="2">
        <v>249</v>
      </c>
      <c r="B250" s="2" t="s">
        <v>28</v>
      </c>
      <c r="C250" s="2">
        <v>8.9600000000000009</v>
      </c>
    </row>
    <row r="251" spans="1:3" ht="16">
      <c r="A251" s="2">
        <v>250</v>
      </c>
      <c r="B251" s="2" t="s">
        <v>8</v>
      </c>
      <c r="C251" s="2">
        <v>5.22</v>
      </c>
    </row>
    <row r="252" spans="1:3" ht="16">
      <c r="A252" s="2">
        <v>251</v>
      </c>
      <c r="B252" s="2" t="s">
        <v>16</v>
      </c>
      <c r="C252" s="2">
        <v>12.51</v>
      </c>
    </row>
    <row r="253" spans="1:3" ht="16">
      <c r="A253" s="2">
        <v>252</v>
      </c>
      <c r="B253" s="2" t="s">
        <v>16</v>
      </c>
      <c r="C253" s="2">
        <v>9.5299999999999994</v>
      </c>
    </row>
    <row r="254" spans="1:3" ht="16">
      <c r="A254" s="2">
        <v>253</v>
      </c>
      <c r="B254" s="2" t="s">
        <v>14</v>
      </c>
      <c r="C254" s="2">
        <v>7.05</v>
      </c>
    </row>
    <row r="255" spans="1:3" ht="16">
      <c r="A255" s="2">
        <v>254</v>
      </c>
      <c r="B255" s="2" t="s">
        <v>11</v>
      </c>
      <c r="C255" s="2">
        <v>8.25</v>
      </c>
    </row>
    <row r="256" spans="1:3" ht="16">
      <c r="A256" s="2">
        <v>255</v>
      </c>
      <c r="B256" s="2" t="s">
        <v>30</v>
      </c>
      <c r="C256" s="2">
        <v>5.87</v>
      </c>
    </row>
    <row r="257" spans="1:3" ht="16">
      <c r="A257" s="2">
        <v>256</v>
      </c>
      <c r="B257" s="2" t="s">
        <v>26</v>
      </c>
      <c r="C257" s="2">
        <v>11.62</v>
      </c>
    </row>
    <row r="258" spans="1:3" ht="16">
      <c r="A258" s="2">
        <v>257</v>
      </c>
      <c r="B258" s="2" t="s">
        <v>28</v>
      </c>
      <c r="C258" s="2">
        <v>8.8000000000000007</v>
      </c>
    </row>
    <row r="259" spans="1:3" ht="16">
      <c r="A259" s="2">
        <v>258</v>
      </c>
      <c r="B259" s="2" t="s">
        <v>16</v>
      </c>
      <c r="C259" s="2">
        <v>6.9</v>
      </c>
    </row>
    <row r="260" spans="1:3" ht="16">
      <c r="A260" s="2">
        <v>259</v>
      </c>
      <c r="B260" s="2" t="s">
        <v>16</v>
      </c>
      <c r="C260" s="2">
        <v>9.7799999999999994</v>
      </c>
    </row>
    <row r="261" spans="1:3" ht="16">
      <c r="A261" s="2">
        <v>260</v>
      </c>
      <c r="B261" s="2" t="s">
        <v>16</v>
      </c>
      <c r="C261" s="2">
        <v>8.2899999999999991</v>
      </c>
    </row>
    <row r="262" spans="1:3" ht="16">
      <c r="A262" s="2">
        <v>261</v>
      </c>
      <c r="B262" s="2" t="s">
        <v>26</v>
      </c>
      <c r="C262" s="2">
        <v>4.84</v>
      </c>
    </row>
    <row r="263" spans="1:3" ht="16">
      <c r="A263" s="2">
        <v>262</v>
      </c>
      <c r="B263" s="2" t="s">
        <v>28</v>
      </c>
      <c r="C263" s="2">
        <v>9.77</v>
      </c>
    </row>
    <row r="264" spans="1:3" ht="16">
      <c r="A264" s="2">
        <v>263</v>
      </c>
      <c r="B264" s="2" t="s">
        <v>8</v>
      </c>
      <c r="C264" s="2">
        <v>11.83</v>
      </c>
    </row>
    <row r="265" spans="1:3" ht="16">
      <c r="A265" s="2">
        <v>264</v>
      </c>
      <c r="B265" s="2" t="s">
        <v>11</v>
      </c>
      <c r="C265" s="2">
        <v>6.02</v>
      </c>
    </row>
    <row r="266" spans="1:3" ht="16">
      <c r="A266" s="2">
        <v>265</v>
      </c>
      <c r="B266" s="2" t="s">
        <v>14</v>
      </c>
      <c r="C266" s="2">
        <v>10.61</v>
      </c>
    </row>
    <row r="267" spans="1:3" ht="16">
      <c r="A267" s="2">
        <v>266</v>
      </c>
      <c r="B267" s="2" t="s">
        <v>16</v>
      </c>
      <c r="C267" s="2">
        <v>7.62</v>
      </c>
    </row>
    <row r="268" spans="1:3" ht="16">
      <c r="A268" s="2">
        <v>267</v>
      </c>
      <c r="B268" s="2" t="s">
        <v>30</v>
      </c>
      <c r="C268" s="2">
        <v>9.09</v>
      </c>
    </row>
    <row r="269" spans="1:3" ht="16">
      <c r="A269" s="2">
        <v>268</v>
      </c>
      <c r="B269" s="2" t="s">
        <v>16</v>
      </c>
      <c r="C269" s="2">
        <v>6.22</v>
      </c>
    </row>
    <row r="270" spans="1:3" ht="16">
      <c r="A270" s="2">
        <v>269</v>
      </c>
      <c r="B270" s="2" t="s">
        <v>16</v>
      </c>
      <c r="C270" s="2">
        <v>7.05</v>
      </c>
    </row>
    <row r="271" spans="1:3" ht="16">
      <c r="A271" s="2">
        <v>270</v>
      </c>
      <c r="B271" s="2" t="s">
        <v>11</v>
      </c>
      <c r="C271" s="2">
        <v>6.01</v>
      </c>
    </row>
    <row r="272" spans="1:3" ht="16">
      <c r="A272" s="2">
        <v>271</v>
      </c>
      <c r="B272" s="2" t="s">
        <v>28</v>
      </c>
      <c r="C272" s="2">
        <v>6.62</v>
      </c>
    </row>
    <row r="273" spans="1:3" ht="16">
      <c r="A273" s="2">
        <v>272</v>
      </c>
      <c r="B273" s="2" t="s">
        <v>16</v>
      </c>
      <c r="C273" s="2">
        <v>11.07</v>
      </c>
    </row>
    <row r="274" spans="1:3" ht="16">
      <c r="A274" s="2">
        <v>273</v>
      </c>
      <c r="B274" s="2" t="s">
        <v>26</v>
      </c>
      <c r="C274" s="2">
        <v>3.18</v>
      </c>
    </row>
    <row r="275" spans="1:3" ht="16">
      <c r="A275" s="2">
        <v>274</v>
      </c>
      <c r="B275" s="2" t="s">
        <v>14</v>
      </c>
      <c r="C275" s="2">
        <v>7.54</v>
      </c>
    </row>
    <row r="276" spans="1:3" ht="16">
      <c r="A276" s="2">
        <v>275</v>
      </c>
      <c r="B276" s="2" t="s">
        <v>16</v>
      </c>
      <c r="C276" s="2">
        <v>8.44</v>
      </c>
    </row>
    <row r="277" spans="1:3" ht="16">
      <c r="A277" s="2">
        <v>276</v>
      </c>
      <c r="B277" s="2" t="s">
        <v>11</v>
      </c>
      <c r="C277" s="2">
        <v>10.96</v>
      </c>
    </row>
    <row r="278" spans="1:3" ht="16">
      <c r="A278" s="2">
        <v>277</v>
      </c>
      <c r="B278" s="2" t="s">
        <v>11</v>
      </c>
      <c r="C278" s="2">
        <v>6.32</v>
      </c>
    </row>
    <row r="279" spans="1:3" ht="16">
      <c r="A279" s="2">
        <v>278</v>
      </c>
      <c r="B279" s="2" t="s">
        <v>28</v>
      </c>
      <c r="C279" s="2">
        <v>8.24</v>
      </c>
    </row>
    <row r="280" spans="1:3" ht="16">
      <c r="A280" s="2">
        <v>279</v>
      </c>
      <c r="B280" s="2" t="s">
        <v>28</v>
      </c>
      <c r="C280" s="2">
        <v>9.64</v>
      </c>
    </row>
    <row r="281" spans="1:3" ht="16">
      <c r="A281" s="2">
        <v>280</v>
      </c>
      <c r="B281" s="2" t="s">
        <v>26</v>
      </c>
      <c r="C281" s="2">
        <v>10.76</v>
      </c>
    </row>
    <row r="282" spans="1:3" ht="16">
      <c r="A282" s="2">
        <v>281</v>
      </c>
      <c r="B282" s="2" t="s">
        <v>16</v>
      </c>
      <c r="C282" s="2">
        <v>5.95</v>
      </c>
    </row>
    <row r="283" spans="1:3" ht="16">
      <c r="A283" s="2">
        <v>282</v>
      </c>
      <c r="B283" s="2" t="s">
        <v>26</v>
      </c>
      <c r="C283" s="2">
        <v>8.77</v>
      </c>
    </row>
    <row r="284" spans="1:3" ht="16">
      <c r="A284" s="2">
        <v>283</v>
      </c>
      <c r="B284" s="2" t="s">
        <v>26</v>
      </c>
      <c r="C284" s="2">
        <v>5.83</v>
      </c>
    </row>
    <row r="285" spans="1:3" ht="16">
      <c r="A285" s="2">
        <v>284</v>
      </c>
      <c r="B285" s="2" t="s">
        <v>16</v>
      </c>
      <c r="C285" s="2">
        <v>6.6</v>
      </c>
    </row>
    <row r="286" spans="1:3" ht="16">
      <c r="A286" s="2">
        <v>285</v>
      </c>
      <c r="B286" s="2" t="s">
        <v>28</v>
      </c>
      <c r="C286" s="2">
        <v>8.49</v>
      </c>
    </row>
    <row r="287" spans="1:3" ht="16">
      <c r="A287" s="2">
        <v>286</v>
      </c>
      <c r="B287" s="2" t="s">
        <v>26</v>
      </c>
      <c r="C287" s="2">
        <v>7.33</v>
      </c>
    </row>
    <row r="288" spans="1:3" ht="16">
      <c r="A288" s="2">
        <v>287</v>
      </c>
      <c r="B288" s="2" t="s">
        <v>28</v>
      </c>
      <c r="C288" s="2">
        <v>8.3000000000000007</v>
      </c>
    </row>
    <row r="289" spans="1:3" ht="16">
      <c r="A289" s="2">
        <v>288</v>
      </c>
      <c r="B289" s="2" t="s">
        <v>16</v>
      </c>
      <c r="C289" s="2">
        <v>9.27</v>
      </c>
    </row>
    <row r="290" spans="1:3" ht="16">
      <c r="A290" s="2">
        <v>289</v>
      </c>
      <c r="B290" s="2" t="s">
        <v>16</v>
      </c>
      <c r="C290" s="2">
        <v>9.2899999999999991</v>
      </c>
    </row>
    <row r="291" spans="1:3" ht="16">
      <c r="A291" s="2">
        <v>290</v>
      </c>
      <c r="B291" s="2" t="s">
        <v>11</v>
      </c>
      <c r="C291" s="2">
        <v>7.6</v>
      </c>
    </row>
    <row r="292" spans="1:3" ht="16">
      <c r="A292" s="2">
        <v>291</v>
      </c>
      <c r="B292" s="2" t="s">
        <v>16</v>
      </c>
      <c r="C292" s="2">
        <v>3.67</v>
      </c>
    </row>
    <row r="293" spans="1:3" ht="16">
      <c r="A293" s="2">
        <v>292</v>
      </c>
      <c r="B293" s="2" t="s">
        <v>16</v>
      </c>
      <c r="C293" s="2">
        <v>6.48</v>
      </c>
    </row>
    <row r="294" spans="1:3" ht="16">
      <c r="A294" s="2">
        <v>293</v>
      </c>
      <c r="B294" s="2" t="s">
        <v>16</v>
      </c>
      <c r="C294" s="2">
        <v>8.15</v>
      </c>
    </row>
    <row r="295" spans="1:3" ht="16">
      <c r="A295" s="2">
        <v>294</v>
      </c>
      <c r="B295" s="2" t="s">
        <v>11</v>
      </c>
      <c r="C295" s="2">
        <v>4.17</v>
      </c>
    </row>
    <row r="296" spans="1:3" ht="16">
      <c r="A296" s="2">
        <v>295</v>
      </c>
      <c r="B296" s="2" t="s">
        <v>11</v>
      </c>
      <c r="C296" s="2">
        <v>10.82</v>
      </c>
    </row>
    <row r="297" spans="1:3" ht="16">
      <c r="A297" s="2">
        <v>296</v>
      </c>
      <c r="B297" s="2" t="s">
        <v>8</v>
      </c>
      <c r="C297" s="2">
        <v>5.28</v>
      </c>
    </row>
    <row r="298" spans="1:3" ht="16">
      <c r="A298" s="2">
        <v>297</v>
      </c>
      <c r="B298" s="2" t="s">
        <v>16</v>
      </c>
      <c r="C298" s="2">
        <v>6.44</v>
      </c>
    </row>
    <row r="299" spans="1:3" ht="16">
      <c r="A299" s="2">
        <v>298</v>
      </c>
      <c r="B299" s="2" t="s">
        <v>26</v>
      </c>
      <c r="C299" s="2">
        <v>9.91</v>
      </c>
    </row>
    <row r="300" spans="1:3" ht="16">
      <c r="A300" s="2">
        <v>299</v>
      </c>
      <c r="B300" s="2" t="s">
        <v>26</v>
      </c>
      <c r="C300" s="2">
        <v>6.64</v>
      </c>
    </row>
    <row r="301" spans="1:3" ht="16">
      <c r="A301" s="2">
        <v>300</v>
      </c>
      <c r="B301" s="2" t="s">
        <v>28</v>
      </c>
      <c r="C301" s="2">
        <v>5.24</v>
      </c>
    </row>
    <row r="302" spans="1:3" ht="16">
      <c r="A302" s="2">
        <v>301</v>
      </c>
      <c r="B302" s="2" t="s">
        <v>26</v>
      </c>
      <c r="C302" s="2">
        <v>6.9</v>
      </c>
    </row>
    <row r="303" spans="1:3" ht="16">
      <c r="A303" s="2">
        <v>302</v>
      </c>
      <c r="B303" s="2" t="s">
        <v>16</v>
      </c>
      <c r="C303" s="2">
        <v>8.43</v>
      </c>
    </row>
    <row r="304" spans="1:3" ht="16">
      <c r="A304" s="2">
        <v>303</v>
      </c>
      <c r="B304" s="2" t="s">
        <v>8</v>
      </c>
      <c r="C304" s="2">
        <v>6.17</v>
      </c>
    </row>
    <row r="305" spans="1:3" ht="16">
      <c r="A305" s="2">
        <v>304</v>
      </c>
      <c r="B305" s="2" t="s">
        <v>16</v>
      </c>
      <c r="C305" s="2">
        <v>7.93</v>
      </c>
    </row>
    <row r="306" spans="1:3" ht="16">
      <c r="A306" s="2">
        <v>305</v>
      </c>
      <c r="B306" s="2" t="s">
        <v>26</v>
      </c>
      <c r="C306" s="2">
        <v>5</v>
      </c>
    </row>
    <row r="307" spans="1:3" ht="16">
      <c r="A307" s="2">
        <v>306</v>
      </c>
      <c r="B307" s="2" t="s">
        <v>16</v>
      </c>
      <c r="C307" s="2">
        <v>8.85</v>
      </c>
    </row>
    <row r="308" spans="1:3" ht="16">
      <c r="A308" s="2">
        <v>307</v>
      </c>
      <c r="B308" s="2" t="s">
        <v>16</v>
      </c>
      <c r="C308" s="2">
        <v>10.36</v>
      </c>
    </row>
    <row r="309" spans="1:3" ht="16">
      <c r="A309" s="2">
        <v>308</v>
      </c>
      <c r="B309" s="2" t="s">
        <v>16</v>
      </c>
      <c r="C309" s="2">
        <v>10.63</v>
      </c>
    </row>
    <row r="310" spans="1:3" ht="16">
      <c r="A310" s="2">
        <v>309</v>
      </c>
      <c r="B310" s="2" t="s">
        <v>16</v>
      </c>
      <c r="C310" s="2">
        <v>13.18</v>
      </c>
    </row>
    <row r="311" spans="1:3" ht="16">
      <c r="A311" s="2">
        <v>310</v>
      </c>
      <c r="B311" s="2" t="s">
        <v>26</v>
      </c>
      <c r="C311" s="2">
        <v>9.31</v>
      </c>
    </row>
    <row r="312" spans="1:3" ht="16">
      <c r="A312" s="2">
        <v>311</v>
      </c>
      <c r="B312" s="2" t="s">
        <v>16</v>
      </c>
      <c r="C312" s="2">
        <v>7.55</v>
      </c>
    </row>
    <row r="313" spans="1:3" ht="16">
      <c r="A313" s="2">
        <v>312</v>
      </c>
      <c r="B313" s="2" t="s">
        <v>16</v>
      </c>
      <c r="C313" s="2">
        <v>8.81</v>
      </c>
    </row>
    <row r="314" spans="1:3" ht="16">
      <c r="A314" s="2">
        <v>313</v>
      </c>
      <c r="B314" s="2" t="s">
        <v>16</v>
      </c>
      <c r="C314" s="2">
        <v>6.89</v>
      </c>
    </row>
    <row r="315" spans="1:3" ht="16">
      <c r="A315" s="2">
        <v>314</v>
      </c>
      <c r="B315" s="2" t="s">
        <v>26</v>
      </c>
      <c r="C315" s="2">
        <v>7.64</v>
      </c>
    </row>
    <row r="316" spans="1:3" ht="16">
      <c r="A316" s="2">
        <v>315</v>
      </c>
      <c r="B316" s="2" t="s">
        <v>28</v>
      </c>
      <c r="C316" s="2">
        <v>5.51</v>
      </c>
    </row>
    <row r="317" spans="1:3" ht="16">
      <c r="A317" s="2">
        <v>316</v>
      </c>
      <c r="B317" s="2" t="s">
        <v>26</v>
      </c>
      <c r="C317" s="2">
        <v>8.85</v>
      </c>
    </row>
    <row r="318" spans="1:3" ht="16">
      <c r="A318" s="2">
        <v>317</v>
      </c>
      <c r="B318" s="2" t="s">
        <v>28</v>
      </c>
      <c r="C318" s="2">
        <v>7.81</v>
      </c>
    </row>
    <row r="319" spans="1:3" ht="16">
      <c r="A319" s="2">
        <v>318</v>
      </c>
      <c r="B319" s="2" t="s">
        <v>28</v>
      </c>
      <c r="C319" s="2">
        <v>9.16</v>
      </c>
    </row>
    <row r="320" spans="1:3" ht="16">
      <c r="A320" s="2">
        <v>319</v>
      </c>
      <c r="B320" s="2" t="s">
        <v>16</v>
      </c>
      <c r="C320" s="2">
        <v>10.119999999999999</v>
      </c>
    </row>
    <row r="321" spans="1:3" ht="16">
      <c r="A321" s="2">
        <v>320</v>
      </c>
      <c r="B321" s="2" t="s">
        <v>11</v>
      </c>
      <c r="C321" s="2">
        <v>8.33</v>
      </c>
    </row>
    <row r="322" spans="1:3" ht="16">
      <c r="A322" s="2">
        <v>321</v>
      </c>
      <c r="B322" s="2" t="s">
        <v>16</v>
      </c>
      <c r="C322" s="2">
        <v>5.49</v>
      </c>
    </row>
    <row r="323" spans="1:3" ht="16">
      <c r="A323" s="2">
        <v>322</v>
      </c>
      <c r="B323" s="2" t="s">
        <v>8</v>
      </c>
      <c r="C323" s="2">
        <v>7</v>
      </c>
    </row>
    <row r="324" spans="1:3" ht="16">
      <c r="A324" s="2">
        <v>323</v>
      </c>
      <c r="B324" s="2" t="s">
        <v>14</v>
      </c>
      <c r="C324" s="2">
        <v>5.6</v>
      </c>
    </row>
    <row r="325" spans="1:3" ht="16">
      <c r="A325" s="2">
        <v>324</v>
      </c>
      <c r="B325" s="2" t="s">
        <v>16</v>
      </c>
      <c r="C325" s="2">
        <v>6.89</v>
      </c>
    </row>
    <row r="326" spans="1:3" ht="16">
      <c r="A326" s="2">
        <v>325</v>
      </c>
      <c r="B326" s="2" t="s">
        <v>8</v>
      </c>
      <c r="C326" s="2">
        <v>11.8</v>
      </c>
    </row>
    <row r="327" spans="1:3" ht="16">
      <c r="A327" s="2">
        <v>326</v>
      </c>
      <c r="B327" s="2" t="s">
        <v>30</v>
      </c>
      <c r="C327" s="2">
        <v>5.29</v>
      </c>
    </row>
    <row r="328" spans="1:3" ht="16">
      <c r="A328" s="2">
        <v>327</v>
      </c>
      <c r="B328" s="2" t="s">
        <v>11</v>
      </c>
      <c r="C328" s="2">
        <v>10.11</v>
      </c>
    </row>
    <row r="329" spans="1:3" ht="16">
      <c r="A329" s="2">
        <v>328</v>
      </c>
      <c r="B329" s="2" t="s">
        <v>28</v>
      </c>
      <c r="C329" s="2">
        <v>6.69</v>
      </c>
    </row>
    <row r="330" spans="1:3" ht="16">
      <c r="A330" s="2">
        <v>329</v>
      </c>
      <c r="B330" s="2" t="s">
        <v>16</v>
      </c>
      <c r="C330" s="2">
        <v>8.48</v>
      </c>
    </row>
    <row r="331" spans="1:3" ht="16">
      <c r="A331" s="2">
        <v>330</v>
      </c>
      <c r="B331" s="2" t="s">
        <v>11</v>
      </c>
      <c r="C331" s="2">
        <v>7.37</v>
      </c>
    </row>
    <row r="332" spans="1:3" ht="16">
      <c r="A332" s="2">
        <v>331</v>
      </c>
      <c r="B332" s="2" t="s">
        <v>16</v>
      </c>
      <c r="C332" s="2">
        <v>8.56</v>
      </c>
    </row>
    <row r="333" spans="1:3" ht="16">
      <c r="A333" s="2">
        <v>332</v>
      </c>
      <c r="B333" s="2" t="s">
        <v>11</v>
      </c>
      <c r="C333" s="2">
        <v>7.42</v>
      </c>
    </row>
    <row r="334" spans="1:3" ht="16">
      <c r="A334" s="2">
        <v>333</v>
      </c>
      <c r="B334" s="2" t="s">
        <v>26</v>
      </c>
      <c r="C334" s="2">
        <v>5.79</v>
      </c>
    </row>
    <row r="335" spans="1:3" ht="16">
      <c r="A335" s="2">
        <v>334</v>
      </c>
      <c r="B335" s="2" t="s">
        <v>28</v>
      </c>
      <c r="C335" s="2">
        <v>6.9</v>
      </c>
    </row>
    <row r="336" spans="1:3" ht="16">
      <c r="A336" s="2">
        <v>335</v>
      </c>
      <c r="B336" s="2" t="s">
        <v>16</v>
      </c>
      <c r="C336" s="2">
        <v>6.71</v>
      </c>
    </row>
    <row r="337" spans="1:3" ht="16">
      <c r="A337" s="2">
        <v>336</v>
      </c>
      <c r="B337" s="2" t="s">
        <v>16</v>
      </c>
      <c r="C337" s="2">
        <v>7.06</v>
      </c>
    </row>
    <row r="338" spans="1:3" ht="16">
      <c r="A338" s="2">
        <v>337</v>
      </c>
      <c r="B338" s="2" t="s">
        <v>26</v>
      </c>
      <c r="C338" s="2">
        <v>6.78</v>
      </c>
    </row>
    <row r="339" spans="1:3" ht="16">
      <c r="A339" s="2">
        <v>338</v>
      </c>
      <c r="B339" s="2" t="s">
        <v>16</v>
      </c>
      <c r="C339" s="2">
        <v>7.16</v>
      </c>
    </row>
    <row r="340" spans="1:3" ht="16">
      <c r="A340" s="2">
        <v>339</v>
      </c>
      <c r="B340" s="2" t="s">
        <v>11</v>
      </c>
      <c r="C340" s="2">
        <v>8.3699999999999992</v>
      </c>
    </row>
    <row r="341" spans="1:3" ht="16">
      <c r="A341" s="2">
        <v>340</v>
      </c>
      <c r="B341" s="2" t="s">
        <v>8</v>
      </c>
      <c r="C341" s="2">
        <v>11.3</v>
      </c>
    </row>
    <row r="342" spans="1:3" ht="16">
      <c r="A342" s="2">
        <v>341</v>
      </c>
      <c r="B342" s="2" t="s">
        <v>16</v>
      </c>
      <c r="C342" s="2">
        <v>10.78</v>
      </c>
    </row>
    <row r="343" spans="1:3" ht="16">
      <c r="A343" s="2">
        <v>342</v>
      </c>
      <c r="B343" s="2" t="s">
        <v>16</v>
      </c>
      <c r="C343" s="2">
        <v>12.11</v>
      </c>
    </row>
    <row r="344" spans="1:3" ht="16">
      <c r="A344" s="2">
        <v>343</v>
      </c>
      <c r="B344" s="2" t="s">
        <v>16</v>
      </c>
      <c r="C344" s="2">
        <v>9.5500000000000007</v>
      </c>
    </row>
    <row r="345" spans="1:3" ht="16">
      <c r="A345" s="2">
        <v>344</v>
      </c>
      <c r="B345" s="2" t="s">
        <v>16</v>
      </c>
      <c r="C345" s="2">
        <v>5.51</v>
      </c>
    </row>
    <row r="346" spans="1:3" ht="16">
      <c r="A346" s="2">
        <v>345</v>
      </c>
      <c r="B346" s="2" t="s">
        <v>14</v>
      </c>
      <c r="C346" s="2">
        <v>10.55</v>
      </c>
    </row>
    <row r="347" spans="1:3" ht="16">
      <c r="A347" s="2">
        <v>346</v>
      </c>
      <c r="B347" s="2" t="s">
        <v>16</v>
      </c>
      <c r="C347" s="2">
        <v>7.69</v>
      </c>
    </row>
    <row r="348" spans="1:3" ht="16">
      <c r="A348" s="2">
        <v>347</v>
      </c>
      <c r="B348" s="2" t="s">
        <v>16</v>
      </c>
      <c r="C348" s="2">
        <v>9.39</v>
      </c>
    </row>
    <row r="349" spans="1:3" ht="16">
      <c r="A349" s="2">
        <v>348</v>
      </c>
      <c r="B349" s="2" t="s">
        <v>16</v>
      </c>
      <c r="C349" s="2">
        <v>5.69</v>
      </c>
    </row>
    <row r="350" spans="1:3" ht="16">
      <c r="A350" s="2">
        <v>349</v>
      </c>
      <c r="B350" s="2" t="s">
        <v>26</v>
      </c>
      <c r="C350" s="2">
        <v>7.38</v>
      </c>
    </row>
    <row r="351" spans="1:3" ht="16">
      <c r="A351" s="2">
        <v>350</v>
      </c>
      <c r="B351" s="2" t="s">
        <v>16</v>
      </c>
      <c r="C351" s="2">
        <v>10.53</v>
      </c>
    </row>
    <row r="352" spans="1:3" ht="16">
      <c r="A352" s="2">
        <v>351</v>
      </c>
      <c r="B352" s="2" t="s">
        <v>26</v>
      </c>
      <c r="C352" s="2">
        <v>9.2899999999999991</v>
      </c>
    </row>
    <row r="353" spans="1:3" ht="16">
      <c r="A353" s="2">
        <v>352</v>
      </c>
      <c r="B353" s="2" t="s">
        <v>14</v>
      </c>
      <c r="C353" s="2">
        <v>8.31</v>
      </c>
    </row>
    <row r="354" spans="1:3" ht="16">
      <c r="A354" s="2">
        <v>353</v>
      </c>
      <c r="B354" s="2" t="s">
        <v>16</v>
      </c>
      <c r="C354" s="2">
        <v>10.220000000000001</v>
      </c>
    </row>
    <row r="355" spans="1:3" ht="16">
      <c r="A355" s="2">
        <v>354</v>
      </c>
      <c r="B355" s="2" t="s">
        <v>16</v>
      </c>
      <c r="C355" s="2">
        <v>8.07</v>
      </c>
    </row>
    <row r="356" spans="1:3" ht="16">
      <c r="A356" s="2">
        <v>355</v>
      </c>
      <c r="B356" s="2" t="s">
        <v>16</v>
      </c>
      <c r="C356" s="2">
        <v>6.5</v>
      </c>
    </row>
    <row r="357" spans="1:3" ht="16">
      <c r="A357" s="2">
        <v>356</v>
      </c>
      <c r="B357" s="2" t="s">
        <v>16</v>
      </c>
      <c r="C357" s="2">
        <v>6.81</v>
      </c>
    </row>
    <row r="358" spans="1:3" ht="16">
      <c r="A358" s="2">
        <v>357</v>
      </c>
      <c r="B358" s="2" t="s">
        <v>11</v>
      </c>
      <c r="C358" s="2">
        <v>7.33</v>
      </c>
    </row>
    <row r="359" spans="1:3" ht="16">
      <c r="A359" s="2">
        <v>358</v>
      </c>
      <c r="B359" s="2" t="s">
        <v>16</v>
      </c>
      <c r="C359" s="2">
        <v>6.48</v>
      </c>
    </row>
    <row r="360" spans="1:3" ht="16">
      <c r="A360" s="2">
        <v>359</v>
      </c>
      <c r="B360" s="2" t="s">
        <v>8</v>
      </c>
      <c r="C360" s="2">
        <v>8.7100000000000009</v>
      </c>
    </row>
    <row r="361" spans="1:3" ht="16">
      <c r="A361" s="2">
        <v>360</v>
      </c>
      <c r="B361" s="2" t="s">
        <v>16</v>
      </c>
      <c r="C361" s="2">
        <v>7.83</v>
      </c>
    </row>
    <row r="362" spans="1:3" ht="16">
      <c r="A362" s="2">
        <v>361</v>
      </c>
      <c r="B362" s="2" t="s">
        <v>16</v>
      </c>
      <c r="C362" s="2">
        <v>7.87</v>
      </c>
    </row>
    <row r="363" spans="1:3" ht="16">
      <c r="A363" s="2">
        <v>362</v>
      </c>
      <c r="B363" s="2" t="s">
        <v>8</v>
      </c>
      <c r="C363" s="2">
        <v>7.81</v>
      </c>
    </row>
    <row r="364" spans="1:3" ht="16">
      <c r="A364" s="2">
        <v>363</v>
      </c>
      <c r="B364" s="2" t="s">
        <v>14</v>
      </c>
      <c r="C364" s="2">
        <v>6.36</v>
      </c>
    </row>
    <row r="365" spans="1:3" ht="16">
      <c r="A365" s="2">
        <v>364</v>
      </c>
      <c r="B365" s="2" t="s">
        <v>28</v>
      </c>
      <c r="C365" s="2">
        <v>5.13</v>
      </c>
    </row>
    <row r="366" spans="1:3" ht="16">
      <c r="A366" s="2">
        <v>365</v>
      </c>
      <c r="B366" s="2" t="s">
        <v>16</v>
      </c>
      <c r="C366" s="2">
        <v>9.6999999999999993</v>
      </c>
    </row>
    <row r="367" spans="1:3" ht="16">
      <c r="A367" s="2">
        <v>366</v>
      </c>
      <c r="B367" s="2" t="s">
        <v>16</v>
      </c>
      <c r="C367" s="2">
        <v>8.65</v>
      </c>
    </row>
    <row r="368" spans="1:3" ht="16">
      <c r="A368" s="2">
        <v>367</v>
      </c>
      <c r="B368" s="2" t="s">
        <v>28</v>
      </c>
      <c r="C368" s="2">
        <v>7.46</v>
      </c>
    </row>
    <row r="369" spans="1:3" ht="16">
      <c r="A369" s="2">
        <v>368</v>
      </c>
      <c r="B369" s="2" t="s">
        <v>16</v>
      </c>
      <c r="C369" s="2">
        <v>8.32</v>
      </c>
    </row>
    <row r="370" spans="1:3" ht="16">
      <c r="A370" s="2">
        <v>369</v>
      </c>
      <c r="B370" s="2" t="s">
        <v>28</v>
      </c>
      <c r="C370" s="2">
        <v>5.42</v>
      </c>
    </row>
    <row r="371" spans="1:3" ht="16">
      <c r="A371" s="2">
        <v>370</v>
      </c>
      <c r="B371" s="2" t="s">
        <v>16</v>
      </c>
      <c r="C371" s="2">
        <v>7.67</v>
      </c>
    </row>
    <row r="372" spans="1:3" ht="16">
      <c r="A372" s="2">
        <v>371</v>
      </c>
      <c r="B372" s="2" t="s">
        <v>26</v>
      </c>
      <c r="C372" s="2">
        <v>11.32</v>
      </c>
    </row>
    <row r="373" spans="1:3" ht="16">
      <c r="A373" s="2">
        <v>372</v>
      </c>
      <c r="B373" s="2" t="s">
        <v>28</v>
      </c>
      <c r="C373" s="2">
        <v>10.94</v>
      </c>
    </row>
    <row r="374" spans="1:3" ht="16">
      <c r="A374" s="2">
        <v>373</v>
      </c>
      <c r="B374" s="2" t="s">
        <v>11</v>
      </c>
      <c r="C374" s="2">
        <v>6.66</v>
      </c>
    </row>
    <row r="375" spans="1:3" ht="16">
      <c r="A375" s="2">
        <v>374</v>
      </c>
      <c r="B375" s="2" t="s">
        <v>16</v>
      </c>
      <c r="C375" s="2">
        <v>6.14</v>
      </c>
    </row>
    <row r="376" spans="1:3" ht="16">
      <c r="A376" s="2">
        <v>375</v>
      </c>
      <c r="B376" s="2" t="s">
        <v>16</v>
      </c>
      <c r="C376" s="2">
        <v>7.33</v>
      </c>
    </row>
    <row r="377" spans="1:3" ht="16">
      <c r="A377" s="2">
        <v>376</v>
      </c>
      <c r="B377" s="2" t="s">
        <v>16</v>
      </c>
      <c r="C377" s="2">
        <v>7.12</v>
      </c>
    </row>
    <row r="378" spans="1:3" ht="16">
      <c r="A378" s="2">
        <v>377</v>
      </c>
      <c r="B378" s="2" t="s">
        <v>16</v>
      </c>
      <c r="C378" s="2">
        <v>6.66</v>
      </c>
    </row>
    <row r="379" spans="1:3" ht="16">
      <c r="A379" s="2">
        <v>378</v>
      </c>
      <c r="B379" s="2" t="s">
        <v>16</v>
      </c>
      <c r="C379" s="2">
        <v>7.73</v>
      </c>
    </row>
    <row r="380" spans="1:3" ht="16">
      <c r="A380" s="2">
        <v>379</v>
      </c>
      <c r="B380" s="2" t="s">
        <v>16</v>
      </c>
      <c r="C380" s="2">
        <v>7.82</v>
      </c>
    </row>
    <row r="381" spans="1:3" ht="16">
      <c r="A381" s="2">
        <v>380</v>
      </c>
      <c r="B381" s="2" t="s">
        <v>16</v>
      </c>
      <c r="C381" s="2">
        <v>9</v>
      </c>
    </row>
    <row r="382" spans="1:3" ht="16">
      <c r="A382" s="2">
        <v>381</v>
      </c>
      <c r="B382" s="2" t="s">
        <v>11</v>
      </c>
      <c r="C382" s="2">
        <v>9.43</v>
      </c>
    </row>
    <row r="383" spans="1:3" ht="16">
      <c r="A383" s="2">
        <v>382</v>
      </c>
      <c r="B383" s="2" t="s">
        <v>16</v>
      </c>
      <c r="C383" s="2">
        <v>10.11</v>
      </c>
    </row>
    <row r="384" spans="1:3" ht="16">
      <c r="A384" s="2">
        <v>383</v>
      </c>
      <c r="B384" s="2" t="s">
        <v>16</v>
      </c>
      <c r="C384" s="2">
        <v>10.119999999999999</v>
      </c>
    </row>
    <row r="385" spans="1:3" ht="16">
      <c r="A385" s="2">
        <v>384</v>
      </c>
      <c r="B385" s="2" t="s">
        <v>26</v>
      </c>
      <c r="C385" s="2">
        <v>7.74</v>
      </c>
    </row>
    <row r="386" spans="1:3" ht="16">
      <c r="A386" s="2">
        <v>385</v>
      </c>
      <c r="B386" s="2" t="s">
        <v>16</v>
      </c>
      <c r="C386" s="2">
        <v>9.1999999999999993</v>
      </c>
    </row>
    <row r="387" spans="1:3" ht="16">
      <c r="A387" s="2">
        <v>386</v>
      </c>
      <c r="B387" s="2" t="s">
        <v>16</v>
      </c>
      <c r="C387" s="2">
        <v>10.5</v>
      </c>
    </row>
    <row r="388" spans="1:3" ht="16">
      <c r="A388" s="2">
        <v>387</v>
      </c>
      <c r="B388" s="2" t="s">
        <v>11</v>
      </c>
      <c r="C388" s="2">
        <v>4.0199999999999996</v>
      </c>
    </row>
    <row r="389" spans="1:3" ht="16">
      <c r="A389" s="2">
        <v>388</v>
      </c>
      <c r="B389" s="2" t="s">
        <v>16</v>
      </c>
      <c r="C389" s="2">
        <v>6.44</v>
      </c>
    </row>
    <row r="390" spans="1:3" ht="16">
      <c r="A390" s="2">
        <v>389</v>
      </c>
      <c r="B390" s="2" t="s">
        <v>16</v>
      </c>
      <c r="C390" s="2">
        <v>9.39</v>
      </c>
    </row>
    <row r="391" spans="1:3" ht="16">
      <c r="A391" s="2">
        <v>390</v>
      </c>
      <c r="B391" s="2" t="s">
        <v>16</v>
      </c>
      <c r="C391" s="2">
        <v>5.43</v>
      </c>
    </row>
    <row r="392" spans="1:3" ht="16">
      <c r="A392" s="2">
        <v>391</v>
      </c>
      <c r="B392" s="2" t="s">
        <v>16</v>
      </c>
      <c r="C392" s="2">
        <v>9.83</v>
      </c>
    </row>
    <row r="393" spans="1:3" ht="16">
      <c r="A393" s="2">
        <v>392</v>
      </c>
      <c r="B393" s="2" t="s">
        <v>16</v>
      </c>
      <c r="C393" s="2">
        <v>7.92</v>
      </c>
    </row>
    <row r="394" spans="1:3" ht="16">
      <c r="A394" s="2">
        <v>393</v>
      </c>
      <c r="B394" s="2" t="s">
        <v>16</v>
      </c>
      <c r="C394" s="2">
        <v>9.35</v>
      </c>
    </row>
    <row r="395" spans="1:3" ht="16">
      <c r="A395" s="2">
        <v>394</v>
      </c>
      <c r="B395" s="2" t="s">
        <v>28</v>
      </c>
      <c r="C395" s="2">
        <v>7.21</v>
      </c>
    </row>
    <row r="396" spans="1:3" ht="16">
      <c r="A396" s="2">
        <v>395</v>
      </c>
      <c r="B396" s="2" t="s">
        <v>11</v>
      </c>
      <c r="C396" s="2">
        <v>8.4499999999999993</v>
      </c>
    </row>
    <row r="397" spans="1:3" ht="16">
      <c r="A397" s="2">
        <v>396</v>
      </c>
      <c r="B397" s="2" t="s">
        <v>11</v>
      </c>
      <c r="C397" s="2">
        <v>9.56</v>
      </c>
    </row>
    <row r="398" spans="1:3" ht="16">
      <c r="A398" s="2">
        <v>397</v>
      </c>
      <c r="B398" s="2" t="s">
        <v>8</v>
      </c>
      <c r="C398" s="2">
        <v>8.34</v>
      </c>
    </row>
    <row r="399" spans="1:3" ht="16">
      <c r="A399" s="2">
        <v>398</v>
      </c>
      <c r="B399" s="2" t="s">
        <v>8</v>
      </c>
      <c r="C399" s="2">
        <v>9.39</v>
      </c>
    </row>
    <row r="400" spans="1:3" ht="16">
      <c r="A400" s="2">
        <v>399</v>
      </c>
      <c r="B400" s="2" t="s">
        <v>14</v>
      </c>
      <c r="C400" s="2">
        <v>7.69</v>
      </c>
    </row>
    <row r="401" spans="1:3" ht="16">
      <c r="A401" s="2">
        <v>400</v>
      </c>
      <c r="B401" s="2" t="s">
        <v>16</v>
      </c>
      <c r="C401" s="2">
        <v>8.17</v>
      </c>
    </row>
    <row r="402" spans="1:3" ht="16">
      <c r="A402" s="2">
        <v>401</v>
      </c>
      <c r="B402" s="2" t="s">
        <v>16</v>
      </c>
      <c r="C402" s="2">
        <v>4.33</v>
      </c>
    </row>
    <row r="403" spans="1:3" ht="16">
      <c r="A403" s="2">
        <v>402</v>
      </c>
      <c r="B403" s="2" t="s">
        <v>8</v>
      </c>
      <c r="C403" s="2">
        <v>7.98</v>
      </c>
    </row>
    <row r="404" spans="1:3" ht="16">
      <c r="A404" s="2">
        <v>403</v>
      </c>
      <c r="B404" s="2" t="s">
        <v>16</v>
      </c>
      <c r="C404" s="2">
        <v>9.65</v>
      </c>
    </row>
    <row r="405" spans="1:3" ht="16">
      <c r="A405" s="2">
        <v>404</v>
      </c>
      <c r="B405" s="2" t="s">
        <v>8</v>
      </c>
      <c r="C405" s="2">
        <v>8.36</v>
      </c>
    </row>
    <row r="406" spans="1:3" ht="16">
      <c r="A406" s="2">
        <v>405</v>
      </c>
      <c r="B406" s="2" t="s">
        <v>26</v>
      </c>
      <c r="C406" s="2">
        <v>6.79</v>
      </c>
    </row>
    <row r="407" spans="1:3" ht="16">
      <c r="A407" s="2">
        <v>406</v>
      </c>
      <c r="B407" s="2" t="s">
        <v>16</v>
      </c>
      <c r="C407" s="2">
        <v>9.4</v>
      </c>
    </row>
    <row r="408" spans="1:3" ht="16">
      <c r="A408" s="2">
        <v>407</v>
      </c>
      <c r="B408" s="2" t="s">
        <v>16</v>
      </c>
      <c r="C408" s="2">
        <v>12.04</v>
      </c>
    </row>
    <row r="409" spans="1:3" ht="16">
      <c r="A409" s="2">
        <v>408</v>
      </c>
      <c r="B409" s="2" t="s">
        <v>16</v>
      </c>
      <c r="C409" s="2">
        <v>9.43</v>
      </c>
    </row>
    <row r="410" spans="1:3" ht="16">
      <c r="A410" s="2">
        <v>409</v>
      </c>
      <c r="B410" s="2" t="s">
        <v>16</v>
      </c>
      <c r="C410" s="2">
        <v>7.43</v>
      </c>
    </row>
    <row r="411" spans="1:3" ht="16">
      <c r="A411" s="2">
        <v>410</v>
      </c>
      <c r="B411" s="2" t="s">
        <v>11</v>
      </c>
      <c r="C411" s="2">
        <v>9.3699999999999992</v>
      </c>
    </row>
    <row r="412" spans="1:3" ht="16">
      <c r="A412" s="2">
        <v>411</v>
      </c>
      <c r="B412" s="2" t="s">
        <v>16</v>
      </c>
      <c r="C412" s="2">
        <v>9.3699999999999992</v>
      </c>
    </row>
    <row r="413" spans="1:3" ht="16">
      <c r="A413" s="2">
        <v>412</v>
      </c>
      <c r="B413" s="2" t="s">
        <v>8</v>
      </c>
      <c r="C413" s="2">
        <v>5.94</v>
      </c>
    </row>
    <row r="414" spans="1:3" ht="16">
      <c r="A414" s="2">
        <v>413</v>
      </c>
      <c r="B414" s="2" t="s">
        <v>8</v>
      </c>
      <c r="C414" s="2">
        <v>9.9700000000000006</v>
      </c>
    </row>
    <row r="415" spans="1:3" ht="16">
      <c r="A415" s="2">
        <v>414</v>
      </c>
      <c r="B415" s="2" t="s">
        <v>11</v>
      </c>
      <c r="C415" s="2">
        <v>6.99</v>
      </c>
    </row>
    <row r="416" spans="1:3" ht="16">
      <c r="A416" s="2">
        <v>415</v>
      </c>
      <c r="B416" s="2" t="s">
        <v>8</v>
      </c>
      <c r="C416" s="2">
        <v>5.15</v>
      </c>
    </row>
    <row r="417" spans="1:3" ht="16">
      <c r="A417" s="2">
        <v>416</v>
      </c>
      <c r="B417" s="2" t="s">
        <v>16</v>
      </c>
      <c r="C417" s="2">
        <v>6.62</v>
      </c>
    </row>
    <row r="418" spans="1:3" ht="16">
      <c r="A418" s="2">
        <v>417</v>
      </c>
      <c r="B418" s="2" t="s">
        <v>8</v>
      </c>
      <c r="C418" s="2">
        <v>7.96</v>
      </c>
    </row>
    <row r="419" spans="1:3" ht="16">
      <c r="A419" s="2">
        <v>418</v>
      </c>
      <c r="B419" s="2" t="s">
        <v>26</v>
      </c>
      <c r="C419" s="2">
        <v>10</v>
      </c>
    </row>
    <row r="420" spans="1:3" ht="16">
      <c r="A420" s="2">
        <v>419</v>
      </c>
      <c r="B420" s="2" t="s">
        <v>16</v>
      </c>
      <c r="C420" s="2">
        <v>8.01</v>
      </c>
    </row>
    <row r="421" spans="1:3" ht="16">
      <c r="A421" s="2">
        <v>420</v>
      </c>
      <c r="B421" s="2" t="s">
        <v>16</v>
      </c>
      <c r="C421" s="2">
        <v>8.23</v>
      </c>
    </row>
    <row r="422" spans="1:3" ht="16">
      <c r="A422" s="2">
        <v>421</v>
      </c>
      <c r="B422" s="2" t="s">
        <v>16</v>
      </c>
      <c r="C422" s="2">
        <v>10.32</v>
      </c>
    </row>
    <row r="423" spans="1:3" ht="16">
      <c r="A423" s="2">
        <v>422</v>
      </c>
      <c r="B423" s="2" t="s">
        <v>16</v>
      </c>
      <c r="C423" s="2">
        <v>10.91</v>
      </c>
    </row>
    <row r="424" spans="1:3" ht="16">
      <c r="A424" s="2">
        <v>423</v>
      </c>
      <c r="B424" s="2" t="s">
        <v>8</v>
      </c>
      <c r="C424" s="2">
        <v>10.07</v>
      </c>
    </row>
    <row r="425" spans="1:3" ht="16">
      <c r="A425" s="2">
        <v>424</v>
      </c>
      <c r="B425" s="2" t="s">
        <v>16</v>
      </c>
      <c r="C425" s="2">
        <v>6.58</v>
      </c>
    </row>
    <row r="426" spans="1:3" ht="16">
      <c r="A426" s="2">
        <v>425</v>
      </c>
      <c r="B426" s="2" t="s">
        <v>26</v>
      </c>
      <c r="C426" s="2">
        <v>8.6</v>
      </c>
    </row>
    <row r="427" spans="1:3" ht="16">
      <c r="A427" s="2">
        <v>426</v>
      </c>
      <c r="B427" s="2" t="s">
        <v>14</v>
      </c>
      <c r="C427" s="2">
        <v>8.61</v>
      </c>
    </row>
    <row r="428" spans="1:3" ht="16">
      <c r="A428" s="2">
        <v>427</v>
      </c>
      <c r="B428" s="2" t="s">
        <v>8</v>
      </c>
      <c r="C428" s="2">
        <v>6.11</v>
      </c>
    </row>
    <row r="429" spans="1:3" ht="16">
      <c r="A429" s="2">
        <v>428</v>
      </c>
      <c r="B429" s="2" t="s">
        <v>16</v>
      </c>
      <c r="C429" s="2">
        <v>8.82</v>
      </c>
    </row>
    <row r="430" spans="1:3" ht="16">
      <c r="A430" s="2">
        <v>429</v>
      </c>
      <c r="B430" s="2" t="s">
        <v>16</v>
      </c>
      <c r="C430" s="2">
        <v>7.99</v>
      </c>
    </row>
    <row r="431" spans="1:3" ht="16">
      <c r="A431" s="2">
        <v>430</v>
      </c>
      <c r="B431" s="2" t="s">
        <v>16</v>
      </c>
      <c r="C431" s="2">
        <v>5.81</v>
      </c>
    </row>
    <row r="432" spans="1:3" ht="16">
      <c r="A432" s="2">
        <v>431</v>
      </c>
      <c r="B432" s="2" t="s">
        <v>11</v>
      </c>
      <c r="C432" s="2">
        <v>5.68</v>
      </c>
    </row>
    <row r="433" spans="1:3" ht="16">
      <c r="A433" s="2">
        <v>432</v>
      </c>
      <c r="B433" s="2" t="s">
        <v>16</v>
      </c>
      <c r="C433" s="2">
        <v>10.01</v>
      </c>
    </row>
    <row r="434" spans="1:3" ht="16">
      <c r="A434" s="2">
        <v>433</v>
      </c>
      <c r="B434" s="2" t="s">
        <v>16</v>
      </c>
      <c r="C434" s="2">
        <v>7.42</v>
      </c>
    </row>
    <row r="435" spans="1:3" ht="16">
      <c r="A435" s="2">
        <v>434</v>
      </c>
      <c r="B435" s="2" t="s">
        <v>11</v>
      </c>
      <c r="C435" s="2">
        <v>7.25</v>
      </c>
    </row>
    <row r="436" spans="1:3" ht="16">
      <c r="A436" s="2">
        <v>435</v>
      </c>
      <c r="B436" s="2" t="s">
        <v>14</v>
      </c>
      <c r="C436" s="2">
        <v>9.39</v>
      </c>
    </row>
    <row r="437" spans="1:3" ht="16">
      <c r="A437" s="2">
        <v>436</v>
      </c>
      <c r="B437" s="2" t="s">
        <v>30</v>
      </c>
      <c r="C437" s="2">
        <v>10.88</v>
      </c>
    </row>
    <row r="438" spans="1:3" ht="16">
      <c r="A438" s="2">
        <v>437</v>
      </c>
      <c r="B438" s="2" t="s">
        <v>16</v>
      </c>
      <c r="C438" s="2">
        <v>7.16</v>
      </c>
    </row>
    <row r="439" spans="1:3" ht="16">
      <c r="A439" s="2">
        <v>438</v>
      </c>
      <c r="B439" s="2" t="s">
        <v>16</v>
      </c>
      <c r="C439" s="2">
        <v>7.59</v>
      </c>
    </row>
    <row r="440" spans="1:3" ht="16">
      <c r="A440" s="2">
        <v>439</v>
      </c>
      <c r="B440" s="2" t="s">
        <v>16</v>
      </c>
      <c r="C440" s="2">
        <v>6.83</v>
      </c>
    </row>
    <row r="441" spans="1:3" ht="16">
      <c r="A441" s="2">
        <v>440</v>
      </c>
      <c r="B441" s="2" t="s">
        <v>16</v>
      </c>
      <c r="C441" s="2">
        <v>6.42</v>
      </c>
    </row>
    <row r="442" spans="1:3" ht="16">
      <c r="A442" s="2">
        <v>441</v>
      </c>
      <c r="B442" s="2" t="s">
        <v>28</v>
      </c>
      <c r="C442" s="2">
        <v>6.7</v>
      </c>
    </row>
    <row r="443" spans="1:3" ht="16">
      <c r="A443" s="2">
        <v>442</v>
      </c>
      <c r="B443" s="2" t="s">
        <v>16</v>
      </c>
      <c r="C443" s="2">
        <v>8.43</v>
      </c>
    </row>
    <row r="444" spans="1:3" ht="16">
      <c r="A444" s="2">
        <v>443</v>
      </c>
      <c r="B444" s="2" t="s">
        <v>11</v>
      </c>
      <c r="C444" s="2">
        <v>5.62</v>
      </c>
    </row>
    <row r="445" spans="1:3" ht="16">
      <c r="A445" s="2">
        <v>444</v>
      </c>
      <c r="B445" s="2" t="s">
        <v>16</v>
      </c>
      <c r="C445" s="2">
        <v>7.45</v>
      </c>
    </row>
    <row r="446" spans="1:3" ht="16">
      <c r="A446" s="2">
        <v>445</v>
      </c>
      <c r="B446" s="2" t="s">
        <v>16</v>
      </c>
      <c r="C446" s="2">
        <v>8.67</v>
      </c>
    </row>
    <row r="447" spans="1:3" ht="16">
      <c r="A447" s="2">
        <v>446</v>
      </c>
      <c r="B447" s="2" t="s">
        <v>28</v>
      </c>
      <c r="C447" s="2">
        <v>10.119999999999999</v>
      </c>
    </row>
    <row r="448" spans="1:3" ht="16">
      <c r="A448" s="2">
        <v>447</v>
      </c>
      <c r="B448" s="2" t="s">
        <v>28</v>
      </c>
      <c r="C448" s="2">
        <v>7.82</v>
      </c>
    </row>
    <row r="449" spans="1:3" ht="16">
      <c r="A449" s="2">
        <v>448</v>
      </c>
      <c r="B449" s="2" t="s">
        <v>28</v>
      </c>
      <c r="C449" s="2">
        <v>7.68</v>
      </c>
    </row>
    <row r="450" spans="1:3" ht="16">
      <c r="A450" s="2">
        <v>449</v>
      </c>
      <c r="B450" s="2" t="s">
        <v>8</v>
      </c>
      <c r="C450" s="2">
        <v>6.76</v>
      </c>
    </row>
    <row r="451" spans="1:3" ht="16">
      <c r="A451" s="2">
        <v>450</v>
      </c>
      <c r="B451" s="2" t="s">
        <v>16</v>
      </c>
      <c r="C451" s="2">
        <v>9.66</v>
      </c>
    </row>
    <row r="452" spans="1:3" ht="16">
      <c r="A452" s="2">
        <v>451</v>
      </c>
      <c r="B452" s="2" t="s">
        <v>16</v>
      </c>
      <c r="C452" s="2">
        <v>8.0299999999999994</v>
      </c>
    </row>
    <row r="453" spans="1:3" ht="16">
      <c r="A453" s="2">
        <v>452</v>
      </c>
      <c r="B453" s="2" t="s">
        <v>16</v>
      </c>
      <c r="C453" s="2">
        <v>7.89</v>
      </c>
    </row>
    <row r="454" spans="1:3" ht="16">
      <c r="A454" s="2">
        <v>453</v>
      </c>
      <c r="B454" s="2" t="s">
        <v>26</v>
      </c>
      <c r="C454" s="2">
        <v>7.57</v>
      </c>
    </row>
    <row r="455" spans="1:3" ht="16">
      <c r="A455" s="2">
        <v>454</v>
      </c>
      <c r="B455" s="2" t="s">
        <v>28</v>
      </c>
      <c r="C455" s="2">
        <v>9.35</v>
      </c>
    </row>
    <row r="456" spans="1:3" ht="16">
      <c r="A456" s="2">
        <v>455</v>
      </c>
      <c r="B456" s="2" t="s">
        <v>28</v>
      </c>
      <c r="C456" s="2">
        <v>5.7</v>
      </c>
    </row>
    <row r="457" spans="1:3" ht="16">
      <c r="A457" s="2">
        <v>456</v>
      </c>
      <c r="B457" s="2" t="s">
        <v>8</v>
      </c>
      <c r="C457" s="2">
        <v>8.34</v>
      </c>
    </row>
    <row r="458" spans="1:3" ht="16">
      <c r="A458" s="2">
        <v>457</v>
      </c>
      <c r="B458" s="2" t="s">
        <v>28</v>
      </c>
      <c r="C458" s="2">
        <v>11.01</v>
      </c>
    </row>
    <row r="459" spans="1:3" ht="16">
      <c r="A459" s="2">
        <v>458</v>
      </c>
      <c r="B459" s="2" t="s">
        <v>16</v>
      </c>
      <c r="C459" s="2">
        <v>9.51</v>
      </c>
    </row>
    <row r="460" spans="1:3" ht="16">
      <c r="A460" s="2">
        <v>459</v>
      </c>
      <c r="B460" s="2" t="s">
        <v>8</v>
      </c>
      <c r="C460" s="2">
        <v>7.77</v>
      </c>
    </row>
    <row r="461" spans="1:3" ht="16">
      <c r="A461" s="2">
        <v>460</v>
      </c>
      <c r="B461" s="2" t="s">
        <v>16</v>
      </c>
      <c r="C461" s="2">
        <v>8.73</v>
      </c>
    </row>
    <row r="462" spans="1:3" ht="16">
      <c r="A462" s="2">
        <v>461</v>
      </c>
      <c r="B462" s="2" t="s">
        <v>16</v>
      </c>
      <c r="C462" s="2">
        <v>9.1300000000000008</v>
      </c>
    </row>
    <row r="463" spans="1:3" ht="16">
      <c r="A463" s="2">
        <v>462</v>
      </c>
      <c r="B463" s="2" t="s">
        <v>16</v>
      </c>
      <c r="C463" s="2">
        <v>8.26</v>
      </c>
    </row>
    <row r="464" spans="1:3" ht="16">
      <c r="A464" s="2">
        <v>463</v>
      </c>
      <c r="B464" s="2" t="s">
        <v>11</v>
      </c>
      <c r="C464" s="2">
        <v>6.74</v>
      </c>
    </row>
    <row r="465" spans="1:3" ht="16">
      <c r="A465" s="2">
        <v>464</v>
      </c>
      <c r="B465" s="2" t="s">
        <v>16</v>
      </c>
      <c r="C465" s="2">
        <v>7.53</v>
      </c>
    </row>
    <row r="466" spans="1:3" ht="16">
      <c r="A466" s="2">
        <v>465</v>
      </c>
      <c r="B466" s="2" t="s">
        <v>26</v>
      </c>
      <c r="C466" s="2">
        <v>10.25</v>
      </c>
    </row>
    <row r="467" spans="1:3" ht="16">
      <c r="A467" s="2">
        <v>466</v>
      </c>
      <c r="B467" s="2" t="s">
        <v>30</v>
      </c>
      <c r="C467" s="2">
        <v>3.44</v>
      </c>
    </row>
    <row r="468" spans="1:3" ht="16">
      <c r="A468" s="2">
        <v>467</v>
      </c>
      <c r="B468" s="2" t="s">
        <v>16</v>
      </c>
      <c r="C468" s="2">
        <v>8.33</v>
      </c>
    </row>
    <row r="469" spans="1:3" ht="16">
      <c r="A469" s="2">
        <v>468</v>
      </c>
      <c r="B469" s="2" t="s">
        <v>28</v>
      </c>
      <c r="C469" s="2">
        <v>10.71</v>
      </c>
    </row>
    <row r="470" spans="1:3" ht="16">
      <c r="A470" s="2">
        <v>469</v>
      </c>
      <c r="B470" s="2" t="s">
        <v>28</v>
      </c>
      <c r="C470" s="2">
        <v>10.09</v>
      </c>
    </row>
    <row r="471" spans="1:3" ht="16">
      <c r="A471" s="2">
        <v>470</v>
      </c>
      <c r="B471" s="2" t="s">
        <v>16</v>
      </c>
      <c r="C471" s="2">
        <v>4.87</v>
      </c>
    </row>
    <row r="472" spans="1:3" ht="16">
      <c r="A472" s="2">
        <v>471</v>
      </c>
      <c r="B472" s="2" t="s">
        <v>26</v>
      </c>
      <c r="C472" s="2">
        <v>11</v>
      </c>
    </row>
    <row r="473" spans="1:3" ht="16">
      <c r="A473" s="2">
        <v>472</v>
      </c>
      <c r="B473" s="2" t="s">
        <v>16</v>
      </c>
      <c r="C473" s="2">
        <v>7.61</v>
      </c>
    </row>
    <row r="474" spans="1:3" ht="16">
      <c r="A474" s="2">
        <v>473</v>
      </c>
      <c r="B474" s="2" t="s">
        <v>16</v>
      </c>
      <c r="C474" s="2">
        <v>9.8000000000000007</v>
      </c>
    </row>
    <row r="475" spans="1:3" ht="16">
      <c r="A475" s="2">
        <v>474</v>
      </c>
      <c r="B475" s="2" t="s">
        <v>16</v>
      </c>
      <c r="C475" s="2">
        <v>7.54</v>
      </c>
    </row>
    <row r="476" spans="1:3" ht="16">
      <c r="A476" s="2">
        <v>475</v>
      </c>
      <c r="B476" s="2" t="s">
        <v>26</v>
      </c>
      <c r="C476" s="2">
        <v>9.7899999999999991</v>
      </c>
    </row>
    <row r="477" spans="1:3" ht="16">
      <c r="A477" s="2">
        <v>476</v>
      </c>
      <c r="B477" s="2" t="s">
        <v>26</v>
      </c>
      <c r="C477" s="2">
        <v>6.66</v>
      </c>
    </row>
    <row r="478" spans="1:3" ht="16">
      <c r="A478" s="2">
        <v>477</v>
      </c>
      <c r="B478" s="2" t="s">
        <v>16</v>
      </c>
      <c r="C478" s="2">
        <v>9.75</v>
      </c>
    </row>
    <row r="479" spans="1:3" ht="16">
      <c r="A479" s="2">
        <v>478</v>
      </c>
      <c r="B479" s="2" t="s">
        <v>8</v>
      </c>
      <c r="C479" s="2">
        <v>8.51</v>
      </c>
    </row>
    <row r="480" spans="1:3" ht="16">
      <c r="A480" s="2">
        <v>479</v>
      </c>
      <c r="B480" s="2" t="s">
        <v>16</v>
      </c>
      <c r="C480" s="2">
        <v>4.3099999999999996</v>
      </c>
    </row>
    <row r="481" spans="1:3" ht="16">
      <c r="A481" s="2">
        <v>480</v>
      </c>
      <c r="B481" s="2" t="s">
        <v>26</v>
      </c>
      <c r="C481" s="2">
        <v>8.5500000000000007</v>
      </c>
    </row>
    <row r="482" spans="1:3" ht="16">
      <c r="A482" s="2">
        <v>481</v>
      </c>
      <c r="B482" s="2" t="s">
        <v>16</v>
      </c>
      <c r="C482" s="2">
        <v>8.98</v>
      </c>
    </row>
    <row r="483" spans="1:3" ht="16">
      <c r="A483" s="2">
        <v>482</v>
      </c>
      <c r="B483" s="2" t="s">
        <v>16</v>
      </c>
      <c r="C483" s="2">
        <v>10.5</v>
      </c>
    </row>
    <row r="484" spans="1:3" ht="16">
      <c r="A484" s="2">
        <v>483</v>
      </c>
      <c r="B484" s="2" t="s">
        <v>8</v>
      </c>
      <c r="C484" s="2">
        <v>7.35</v>
      </c>
    </row>
    <row r="485" spans="1:3" ht="16">
      <c r="A485" s="2">
        <v>484</v>
      </c>
      <c r="B485" s="2" t="s">
        <v>30</v>
      </c>
      <c r="C485" s="2">
        <v>5.83</v>
      </c>
    </row>
    <row r="486" spans="1:3" ht="16">
      <c r="A486" s="2">
        <v>485</v>
      </c>
      <c r="B486" s="2" t="s">
        <v>16</v>
      </c>
      <c r="C486" s="2">
        <v>8.52</v>
      </c>
    </row>
    <row r="487" spans="1:3" ht="16">
      <c r="A487" s="2">
        <v>486</v>
      </c>
      <c r="B487" s="2" t="s">
        <v>16</v>
      </c>
      <c r="C487" s="2">
        <v>10.34</v>
      </c>
    </row>
    <row r="488" spans="1:3" ht="16">
      <c r="A488" s="2">
        <v>487</v>
      </c>
      <c r="B488" s="2" t="s">
        <v>26</v>
      </c>
      <c r="C488" s="2">
        <v>9.42</v>
      </c>
    </row>
    <row r="489" spans="1:3" ht="16">
      <c r="A489" s="2">
        <v>488</v>
      </c>
      <c r="B489" s="2" t="s">
        <v>16</v>
      </c>
      <c r="C489" s="2">
        <v>8.14</v>
      </c>
    </row>
    <row r="490" spans="1:3" ht="16">
      <c r="A490" s="2">
        <v>489</v>
      </c>
      <c r="B490" s="2" t="s">
        <v>16</v>
      </c>
      <c r="C490" s="2">
        <v>4.5599999999999996</v>
      </c>
    </row>
    <row r="491" spans="1:3" ht="16">
      <c r="A491" s="2">
        <v>490</v>
      </c>
      <c r="B491" s="2" t="s">
        <v>11</v>
      </c>
      <c r="C491" s="2">
        <v>11.06</v>
      </c>
    </row>
    <row r="492" spans="1:3" ht="16">
      <c r="A492" s="2">
        <v>491</v>
      </c>
      <c r="B492" s="2" t="s">
        <v>11</v>
      </c>
      <c r="C492" s="2">
        <v>8.33</v>
      </c>
    </row>
    <row r="493" spans="1:3" ht="16">
      <c r="A493" s="2">
        <v>492</v>
      </c>
      <c r="B493" s="2" t="s">
        <v>26</v>
      </c>
      <c r="C493" s="2">
        <v>4.5599999999999996</v>
      </c>
    </row>
    <row r="494" spans="1:3" ht="16">
      <c r="A494" s="2">
        <v>493</v>
      </c>
      <c r="B494" s="2" t="s">
        <v>16</v>
      </c>
      <c r="C494" s="2">
        <v>8.02</v>
      </c>
    </row>
    <row r="495" spans="1:3" ht="16">
      <c r="A495" s="2">
        <v>494</v>
      </c>
      <c r="B495" s="2" t="s">
        <v>26</v>
      </c>
      <c r="C495" s="2">
        <v>7.46</v>
      </c>
    </row>
    <row r="496" spans="1:3" ht="16">
      <c r="A496" s="2">
        <v>495</v>
      </c>
      <c r="B496" s="2" t="s">
        <v>28</v>
      </c>
      <c r="C496" s="2">
        <v>8.44</v>
      </c>
    </row>
    <row r="497" spans="1:3" ht="16">
      <c r="A497" s="2">
        <v>496</v>
      </c>
      <c r="B497" s="2" t="s">
        <v>11</v>
      </c>
      <c r="C497" s="2">
        <v>8.5</v>
      </c>
    </row>
    <row r="498" spans="1:3" ht="16">
      <c r="A498" s="2">
        <v>497</v>
      </c>
      <c r="B498" s="2" t="s">
        <v>28</v>
      </c>
      <c r="C498" s="2">
        <v>11.1</v>
      </c>
    </row>
    <row r="499" spans="1:3" ht="16">
      <c r="A499" s="2">
        <v>498</v>
      </c>
      <c r="B499" s="2" t="s">
        <v>16</v>
      </c>
      <c r="C499" s="2">
        <v>10.59</v>
      </c>
    </row>
    <row r="500" spans="1:3" ht="16">
      <c r="A500" s="2">
        <v>499</v>
      </c>
      <c r="B500" s="2" t="s">
        <v>28</v>
      </c>
      <c r="C500" s="2">
        <v>6.16</v>
      </c>
    </row>
    <row r="501" spans="1:3" ht="16">
      <c r="A501" s="2">
        <v>500</v>
      </c>
      <c r="B501" s="2" t="s">
        <v>28</v>
      </c>
      <c r="C501" s="2">
        <v>6.04</v>
      </c>
    </row>
    <row r="502" spans="1:3" ht="16">
      <c r="A502" s="2">
        <v>501</v>
      </c>
      <c r="B502" s="2" t="s">
        <v>11</v>
      </c>
      <c r="C502" s="2">
        <v>5.55</v>
      </c>
    </row>
    <row r="503" spans="1:3" ht="16">
      <c r="A503" s="2">
        <v>502</v>
      </c>
      <c r="B503" s="2" t="s">
        <v>16</v>
      </c>
      <c r="C503" s="2">
        <v>7.46</v>
      </c>
    </row>
    <row r="504" spans="1:3" ht="16">
      <c r="A504" s="2">
        <v>503</v>
      </c>
      <c r="B504" s="2" t="s">
        <v>16</v>
      </c>
      <c r="C504" s="2">
        <v>9.49</v>
      </c>
    </row>
    <row r="505" spans="1:3" ht="16">
      <c r="A505" s="2">
        <v>504</v>
      </c>
      <c r="B505" s="2" t="s">
        <v>16</v>
      </c>
      <c r="C505" s="2">
        <v>6.53</v>
      </c>
    </row>
    <row r="506" spans="1:3" ht="16">
      <c r="A506" s="2">
        <v>505</v>
      </c>
      <c r="B506" s="2" t="s">
        <v>16</v>
      </c>
      <c r="C506" s="2">
        <v>7.44</v>
      </c>
    </row>
    <row r="507" spans="1:3" ht="16">
      <c r="A507" s="2">
        <v>506</v>
      </c>
      <c r="B507" s="2" t="s">
        <v>8</v>
      </c>
      <c r="C507" s="2">
        <v>11.07</v>
      </c>
    </row>
    <row r="508" spans="1:3" ht="16">
      <c r="A508" s="2">
        <v>507</v>
      </c>
      <c r="B508" s="2" t="s">
        <v>16</v>
      </c>
      <c r="C508" s="2">
        <v>1.64</v>
      </c>
    </row>
    <row r="509" spans="1:3" ht="16">
      <c r="A509" s="2">
        <v>508</v>
      </c>
      <c r="B509" s="2" t="s">
        <v>8</v>
      </c>
      <c r="C509" s="2">
        <v>5.81</v>
      </c>
    </row>
    <row r="510" spans="1:3" ht="16">
      <c r="A510" s="2">
        <v>509</v>
      </c>
      <c r="B510" s="2" t="s">
        <v>14</v>
      </c>
      <c r="C510" s="2">
        <v>6</v>
      </c>
    </row>
    <row r="511" spans="1:3" ht="16">
      <c r="A511" s="2">
        <v>510</v>
      </c>
      <c r="B511" s="2" t="s">
        <v>16</v>
      </c>
      <c r="C511" s="2">
        <v>7.94</v>
      </c>
    </row>
    <row r="512" spans="1:3" ht="16">
      <c r="A512" s="2">
        <v>511</v>
      </c>
      <c r="B512" s="2" t="s">
        <v>8</v>
      </c>
      <c r="C512" s="2">
        <v>10.97</v>
      </c>
    </row>
    <row r="513" spans="1:3" ht="16">
      <c r="A513" s="2">
        <v>512</v>
      </c>
      <c r="B513" s="2" t="s">
        <v>16</v>
      </c>
      <c r="C513" s="2">
        <v>9.49</v>
      </c>
    </row>
    <row r="514" spans="1:3" ht="16">
      <c r="A514" s="2">
        <v>513</v>
      </c>
      <c r="B514" s="2" t="s">
        <v>16</v>
      </c>
      <c r="C514" s="2">
        <v>7.75</v>
      </c>
    </row>
    <row r="515" spans="1:3" ht="16">
      <c r="A515" s="2">
        <v>514</v>
      </c>
      <c r="B515" s="2" t="s">
        <v>16</v>
      </c>
      <c r="C515" s="2">
        <v>7.96</v>
      </c>
    </row>
    <row r="516" spans="1:3" ht="16">
      <c r="A516" s="2">
        <v>515</v>
      </c>
      <c r="B516" s="2" t="s">
        <v>8</v>
      </c>
      <c r="C516" s="2">
        <v>5.95</v>
      </c>
    </row>
    <row r="517" spans="1:3" ht="16">
      <c r="A517" s="2">
        <v>516</v>
      </c>
      <c r="B517" s="2" t="s">
        <v>16</v>
      </c>
      <c r="C517" s="2">
        <v>5.53</v>
      </c>
    </row>
    <row r="518" spans="1:3" ht="16">
      <c r="A518" s="2">
        <v>517</v>
      </c>
      <c r="B518" s="2" t="s">
        <v>16</v>
      </c>
      <c r="C518" s="2">
        <v>5.71</v>
      </c>
    </row>
    <row r="519" spans="1:3" ht="16">
      <c r="A519" s="2">
        <v>518</v>
      </c>
      <c r="B519" s="2" t="s">
        <v>30</v>
      </c>
      <c r="C519" s="2">
        <v>9.6</v>
      </c>
    </row>
    <row r="520" spans="1:3" ht="16">
      <c r="A520" s="2">
        <v>519</v>
      </c>
      <c r="B520" s="2" t="s">
        <v>8</v>
      </c>
      <c r="C520" s="2">
        <v>5.49</v>
      </c>
    </row>
    <row r="521" spans="1:3" ht="16">
      <c r="A521" s="2">
        <v>520</v>
      </c>
      <c r="B521" s="2" t="s">
        <v>16</v>
      </c>
      <c r="C521" s="2">
        <v>8.7200000000000006</v>
      </c>
    </row>
    <row r="522" spans="1:3" ht="16">
      <c r="A522" s="2">
        <v>521</v>
      </c>
      <c r="B522" s="2" t="s">
        <v>28</v>
      </c>
      <c r="C522" s="2">
        <v>6.19</v>
      </c>
    </row>
    <row r="523" spans="1:3" ht="16">
      <c r="A523" s="2">
        <v>522</v>
      </c>
      <c r="B523" s="2" t="s">
        <v>14</v>
      </c>
      <c r="C523" s="2">
        <v>8.94</v>
      </c>
    </row>
    <row r="524" spans="1:3" ht="16">
      <c r="A524" s="2">
        <v>523</v>
      </c>
      <c r="B524" s="2" t="s">
        <v>8</v>
      </c>
      <c r="C524" s="2">
        <v>5.72</v>
      </c>
    </row>
    <row r="525" spans="1:3" ht="16">
      <c r="A525" s="2">
        <v>524</v>
      </c>
      <c r="B525" s="2" t="s">
        <v>11</v>
      </c>
      <c r="C525" s="2">
        <v>9.6300000000000008</v>
      </c>
    </row>
    <row r="526" spans="1:3" ht="16">
      <c r="A526" s="2">
        <v>525</v>
      </c>
      <c r="B526" s="2" t="s">
        <v>28</v>
      </c>
      <c r="C526" s="2">
        <v>6.5</v>
      </c>
    </row>
    <row r="527" spans="1:3" ht="16">
      <c r="A527" s="2">
        <v>526</v>
      </c>
      <c r="B527" s="2" t="s">
        <v>16</v>
      </c>
      <c r="C527" s="2">
        <v>7.46</v>
      </c>
    </row>
    <row r="528" spans="1:3" ht="16">
      <c r="A528" s="2">
        <v>527</v>
      </c>
      <c r="B528" s="2" t="s">
        <v>16</v>
      </c>
      <c r="C528" s="2">
        <v>9.99</v>
      </c>
    </row>
    <row r="529" spans="1:3" ht="16">
      <c r="A529" s="2">
        <v>528</v>
      </c>
      <c r="B529" s="2" t="s">
        <v>28</v>
      </c>
      <c r="C529" s="2">
        <v>9.0500000000000007</v>
      </c>
    </row>
    <row r="530" spans="1:3" ht="16">
      <c r="A530" s="2">
        <v>529</v>
      </c>
      <c r="B530" s="2" t="s">
        <v>11</v>
      </c>
      <c r="C530" s="2">
        <v>7.2</v>
      </c>
    </row>
    <row r="531" spans="1:3" ht="16">
      <c r="A531" s="2">
        <v>530</v>
      </c>
      <c r="B531" s="2" t="s">
        <v>16</v>
      </c>
      <c r="C531" s="2">
        <v>6.39</v>
      </c>
    </row>
    <row r="532" spans="1:3" ht="16">
      <c r="A532" s="2">
        <v>531</v>
      </c>
      <c r="B532" s="2" t="s">
        <v>8</v>
      </c>
      <c r="C532" s="2">
        <v>7.7</v>
      </c>
    </row>
    <row r="533" spans="1:3" ht="16">
      <c r="A533" s="2">
        <v>532</v>
      </c>
      <c r="B533" s="2" t="s">
        <v>30</v>
      </c>
      <c r="C533" s="2">
        <v>6.18</v>
      </c>
    </row>
    <row r="534" spans="1:3" ht="16">
      <c r="A534" s="2">
        <v>533</v>
      </c>
      <c r="B534" s="2" t="s">
        <v>16</v>
      </c>
      <c r="C534" s="2">
        <v>6.97</v>
      </c>
    </row>
    <row r="535" spans="1:3" ht="16">
      <c r="A535" s="2">
        <v>534</v>
      </c>
      <c r="B535" s="2" t="s">
        <v>16</v>
      </c>
      <c r="C535" s="2">
        <v>10.16</v>
      </c>
    </row>
    <row r="536" spans="1:3" ht="16">
      <c r="A536" s="2">
        <v>535</v>
      </c>
      <c r="B536" s="2" t="s">
        <v>8</v>
      </c>
      <c r="C536" s="2">
        <v>6.09</v>
      </c>
    </row>
    <row r="537" spans="1:3" ht="16">
      <c r="A537" s="2">
        <v>536</v>
      </c>
      <c r="B537" s="2" t="s">
        <v>16</v>
      </c>
      <c r="C537" s="2">
        <v>9.3699999999999992</v>
      </c>
    </row>
    <row r="538" spans="1:3" ht="16">
      <c r="A538" s="2">
        <v>537</v>
      </c>
      <c r="B538" s="2" t="s">
        <v>11</v>
      </c>
      <c r="C538" s="2">
        <v>8.48</v>
      </c>
    </row>
    <row r="539" spans="1:3" ht="16">
      <c r="A539" s="2">
        <v>538</v>
      </c>
      <c r="B539" s="2" t="s">
        <v>16</v>
      </c>
      <c r="C539" s="2">
        <v>5.09</v>
      </c>
    </row>
    <row r="540" spans="1:3" ht="16">
      <c r="A540" s="2">
        <v>539</v>
      </c>
      <c r="B540" s="2" t="s">
        <v>26</v>
      </c>
      <c r="C540" s="2">
        <v>7.22</v>
      </c>
    </row>
    <row r="541" spans="1:3" ht="16">
      <c r="A541" s="2">
        <v>540</v>
      </c>
      <c r="B541" s="2" t="s">
        <v>16</v>
      </c>
      <c r="C541" s="2">
        <v>9.98</v>
      </c>
    </row>
    <row r="542" spans="1:3" ht="16">
      <c r="A542" s="2">
        <v>541</v>
      </c>
      <c r="B542" s="2" t="s">
        <v>26</v>
      </c>
      <c r="C542" s="2">
        <v>10.66</v>
      </c>
    </row>
    <row r="543" spans="1:3" ht="16">
      <c r="A543" s="2">
        <v>542</v>
      </c>
      <c r="B543" s="2" t="s">
        <v>26</v>
      </c>
      <c r="C543" s="2">
        <v>7.34</v>
      </c>
    </row>
    <row r="544" spans="1:3" ht="16">
      <c r="A544" s="2">
        <v>543</v>
      </c>
      <c r="B544" s="2" t="s">
        <v>11</v>
      </c>
      <c r="C544" s="2">
        <v>3.8</v>
      </c>
    </row>
    <row r="545" spans="1:3" ht="16">
      <c r="A545" s="2">
        <v>544</v>
      </c>
      <c r="B545" s="2" t="s">
        <v>16</v>
      </c>
      <c r="C545" s="2">
        <v>7.91</v>
      </c>
    </row>
    <row r="546" spans="1:3" ht="16">
      <c r="A546" s="2">
        <v>545</v>
      </c>
      <c r="B546" s="2" t="s">
        <v>16</v>
      </c>
      <c r="C546" s="2">
        <v>7.89</v>
      </c>
    </row>
    <row r="547" spans="1:3" ht="16">
      <c r="A547" s="2">
        <v>546</v>
      </c>
      <c r="B547" s="2" t="s">
        <v>14</v>
      </c>
      <c r="C547" s="2">
        <v>9.24</v>
      </c>
    </row>
    <row r="548" spans="1:3" ht="16">
      <c r="A548" s="2">
        <v>547</v>
      </c>
      <c r="B548" s="2" t="s">
        <v>16</v>
      </c>
      <c r="C548" s="2">
        <v>12.28</v>
      </c>
    </row>
    <row r="549" spans="1:3" ht="16">
      <c r="A549" s="2">
        <v>548</v>
      </c>
      <c r="B549" s="2" t="s">
        <v>16</v>
      </c>
      <c r="C549" s="2">
        <v>10.62</v>
      </c>
    </row>
    <row r="550" spans="1:3" ht="16">
      <c r="A550" s="2">
        <v>549</v>
      </c>
      <c r="B550" s="2" t="s">
        <v>16</v>
      </c>
      <c r="C550" s="2">
        <v>10.51</v>
      </c>
    </row>
    <row r="551" spans="1:3" ht="16">
      <c r="A551" s="2">
        <v>550</v>
      </c>
      <c r="B551" s="2" t="s">
        <v>8</v>
      </c>
      <c r="C551" s="2">
        <v>6.04</v>
      </c>
    </row>
    <row r="552" spans="1:3" ht="16">
      <c r="A552" s="2">
        <v>551</v>
      </c>
      <c r="B552" s="2" t="s">
        <v>11</v>
      </c>
      <c r="C552" s="2">
        <v>8.99</v>
      </c>
    </row>
    <row r="553" spans="1:3" ht="16">
      <c r="A553" s="2">
        <v>552</v>
      </c>
      <c r="B553" s="2" t="s">
        <v>16</v>
      </c>
      <c r="C553" s="2">
        <v>12.98</v>
      </c>
    </row>
    <row r="554" spans="1:3" ht="16">
      <c r="A554" s="2">
        <v>553</v>
      </c>
      <c r="B554" s="2" t="s">
        <v>28</v>
      </c>
      <c r="C554" s="2">
        <v>9.2799999999999994</v>
      </c>
    </row>
    <row r="555" spans="1:3" ht="16">
      <c r="A555" s="2">
        <v>554</v>
      </c>
      <c r="B555" s="2" t="s">
        <v>16</v>
      </c>
      <c r="C555" s="2">
        <v>7.04</v>
      </c>
    </row>
    <row r="556" spans="1:3" ht="16">
      <c r="A556" s="2">
        <v>555</v>
      </c>
      <c r="B556" s="2" t="s">
        <v>26</v>
      </c>
      <c r="C556" s="2">
        <v>6.24</v>
      </c>
    </row>
    <row r="557" spans="1:3" ht="16">
      <c r="A557" s="2">
        <v>556</v>
      </c>
      <c r="B557" s="2" t="s">
        <v>11</v>
      </c>
      <c r="C557" s="2">
        <v>8.14</v>
      </c>
    </row>
    <row r="558" spans="1:3" ht="16">
      <c r="A558" s="2">
        <v>557</v>
      </c>
      <c r="B558" s="2" t="s">
        <v>26</v>
      </c>
      <c r="C558" s="2">
        <v>12.51</v>
      </c>
    </row>
    <row r="559" spans="1:3" ht="16">
      <c r="A559" s="2">
        <v>558</v>
      </c>
      <c r="B559" s="2" t="s">
        <v>26</v>
      </c>
      <c r="C559" s="2">
        <v>7.62</v>
      </c>
    </row>
    <row r="560" spans="1:3" ht="16">
      <c r="A560" s="2">
        <v>559</v>
      </c>
      <c r="B560" s="2" t="s">
        <v>11</v>
      </c>
      <c r="C560" s="2">
        <v>5.46</v>
      </c>
    </row>
    <row r="561" spans="1:3" ht="16">
      <c r="A561" s="2">
        <v>560</v>
      </c>
      <c r="B561" s="2" t="s">
        <v>16</v>
      </c>
      <c r="C561" s="2">
        <v>7.98</v>
      </c>
    </row>
    <row r="562" spans="1:3" ht="16">
      <c r="A562" s="2">
        <v>561</v>
      </c>
      <c r="B562" s="2" t="s">
        <v>26</v>
      </c>
      <c r="C562" s="2">
        <v>3.38</v>
      </c>
    </row>
    <row r="563" spans="1:3" ht="16">
      <c r="A563" s="2">
        <v>562</v>
      </c>
      <c r="B563" s="2" t="s">
        <v>16</v>
      </c>
      <c r="C563" s="2">
        <v>3.88</v>
      </c>
    </row>
    <row r="564" spans="1:3" ht="16">
      <c r="A564" s="2">
        <v>563</v>
      </c>
      <c r="B564" s="2" t="s">
        <v>14</v>
      </c>
      <c r="C564" s="2">
        <v>7.1</v>
      </c>
    </row>
    <row r="565" spans="1:3" ht="16">
      <c r="A565" s="2">
        <v>564</v>
      </c>
      <c r="B565" s="2" t="s">
        <v>8</v>
      </c>
      <c r="C565" s="2">
        <v>7.06</v>
      </c>
    </row>
    <row r="566" spans="1:3" ht="16">
      <c r="A566" s="2">
        <v>565</v>
      </c>
      <c r="B566" s="2" t="s">
        <v>8</v>
      </c>
      <c r="C566" s="2">
        <v>8.4600000000000009</v>
      </c>
    </row>
    <row r="567" spans="1:3" ht="16">
      <c r="A567" s="2">
        <v>566</v>
      </c>
      <c r="B567" s="2" t="s">
        <v>16</v>
      </c>
      <c r="C567" s="2">
        <v>10.88</v>
      </c>
    </row>
    <row r="568" spans="1:3" ht="16">
      <c r="A568" s="2">
        <v>567</v>
      </c>
      <c r="B568" s="2" t="s">
        <v>28</v>
      </c>
      <c r="C568" s="2">
        <v>10.94</v>
      </c>
    </row>
    <row r="569" spans="1:3" ht="16">
      <c r="A569" s="2">
        <v>568</v>
      </c>
      <c r="B569" s="2" t="s">
        <v>26</v>
      </c>
      <c r="C569" s="2">
        <v>11.2</v>
      </c>
    </row>
    <row r="570" spans="1:3" ht="16">
      <c r="A570" s="2">
        <v>569</v>
      </c>
      <c r="B570" s="2" t="s">
        <v>30</v>
      </c>
      <c r="C570" s="2">
        <v>7.05</v>
      </c>
    </row>
    <row r="571" spans="1:3" ht="16">
      <c r="A571" s="2">
        <v>570</v>
      </c>
      <c r="B571" s="2" t="s">
        <v>28</v>
      </c>
      <c r="C571" s="2">
        <v>10.81</v>
      </c>
    </row>
    <row r="572" spans="1:3" ht="16">
      <c r="A572" s="2">
        <v>571</v>
      </c>
      <c r="B572" s="2" t="s">
        <v>28</v>
      </c>
      <c r="C572" s="2">
        <v>13.26</v>
      </c>
    </row>
    <row r="573" spans="1:3" ht="16">
      <c r="A573" s="2">
        <v>572</v>
      </c>
      <c r="B573" s="2" t="s">
        <v>16</v>
      </c>
      <c r="C573" s="2">
        <v>9.27</v>
      </c>
    </row>
    <row r="574" spans="1:3" ht="16">
      <c r="A574" s="2">
        <v>573</v>
      </c>
      <c r="B574" s="2" t="s">
        <v>11</v>
      </c>
      <c r="C574" s="2">
        <v>8.64</v>
      </c>
    </row>
    <row r="575" spans="1:3" ht="16">
      <c r="A575" s="2">
        <v>574</v>
      </c>
      <c r="B575" s="2" t="s">
        <v>16</v>
      </c>
      <c r="C575" s="2">
        <v>8.84</v>
      </c>
    </row>
    <row r="576" spans="1:3" ht="16">
      <c r="A576" s="2">
        <v>575</v>
      </c>
      <c r="B576" s="2" t="s">
        <v>16</v>
      </c>
      <c r="C576" s="2">
        <v>9.34</v>
      </c>
    </row>
    <row r="577" spans="1:3" ht="16">
      <c r="A577" s="2">
        <v>576</v>
      </c>
      <c r="B577" s="2" t="s">
        <v>16</v>
      </c>
      <c r="C577" s="2">
        <v>6.89</v>
      </c>
    </row>
    <row r="578" spans="1:3" ht="16">
      <c r="A578" s="2">
        <v>577</v>
      </c>
      <c r="B578" s="2" t="s">
        <v>28</v>
      </c>
      <c r="C578" s="2">
        <v>8.86</v>
      </c>
    </row>
    <row r="579" spans="1:3" ht="16">
      <c r="A579" s="2">
        <v>578</v>
      </c>
      <c r="B579" s="2" t="s">
        <v>16</v>
      </c>
      <c r="C579" s="2">
        <v>7.04</v>
      </c>
    </row>
    <row r="580" spans="1:3" ht="16">
      <c r="A580" s="2">
        <v>579</v>
      </c>
      <c r="B580" s="2" t="s">
        <v>26</v>
      </c>
      <c r="C580" s="2">
        <v>8.4</v>
      </c>
    </row>
    <row r="581" spans="1:3" ht="16">
      <c r="A581" s="2">
        <v>580</v>
      </c>
      <c r="B581" s="2" t="s">
        <v>8</v>
      </c>
      <c r="C581" s="2">
        <v>8.0500000000000007</v>
      </c>
    </row>
    <row r="582" spans="1:3" ht="16">
      <c r="A582" s="2">
        <v>581</v>
      </c>
      <c r="B582" s="2" t="s">
        <v>8</v>
      </c>
      <c r="C582" s="2">
        <v>9.41</v>
      </c>
    </row>
    <row r="583" spans="1:3" ht="16">
      <c r="A583" s="2">
        <v>582</v>
      </c>
      <c r="B583" s="2" t="s">
        <v>16</v>
      </c>
      <c r="C583" s="2">
        <v>6.43</v>
      </c>
    </row>
    <row r="584" spans="1:3" ht="16">
      <c r="A584" s="2">
        <v>583</v>
      </c>
      <c r="B584" s="2" t="s">
        <v>26</v>
      </c>
      <c r="C584" s="2">
        <v>4.58</v>
      </c>
    </row>
    <row r="585" spans="1:3" ht="16">
      <c r="A585" s="2">
        <v>584</v>
      </c>
      <c r="B585" s="2" t="s">
        <v>16</v>
      </c>
      <c r="C585" s="2">
        <v>10.28</v>
      </c>
    </row>
    <row r="586" spans="1:3" ht="16">
      <c r="A586" s="2">
        <v>585</v>
      </c>
      <c r="B586" s="2" t="s">
        <v>11</v>
      </c>
      <c r="C586" s="2">
        <v>7.38</v>
      </c>
    </row>
    <row r="587" spans="1:3" ht="16">
      <c r="A587" s="2">
        <v>586</v>
      </c>
      <c r="B587" s="2" t="s">
        <v>16</v>
      </c>
      <c r="C587" s="2">
        <v>8.4600000000000009</v>
      </c>
    </row>
    <row r="588" spans="1:3" ht="16">
      <c r="A588" s="2">
        <v>587</v>
      </c>
      <c r="B588" s="2" t="s">
        <v>11</v>
      </c>
      <c r="C588" s="2">
        <v>9.34</v>
      </c>
    </row>
    <row r="589" spans="1:3" ht="16">
      <c r="A589" s="2">
        <v>588</v>
      </c>
      <c r="B589" s="2" t="s">
        <v>28</v>
      </c>
      <c r="C589" s="2">
        <v>11.02</v>
      </c>
    </row>
    <row r="590" spans="1:3" ht="16">
      <c r="A590" s="2">
        <v>589</v>
      </c>
      <c r="B590" s="2" t="s">
        <v>16</v>
      </c>
      <c r="C590" s="2">
        <v>8.2799999999999994</v>
      </c>
    </row>
    <row r="591" spans="1:3" ht="16">
      <c r="A591" s="2">
        <v>590</v>
      </c>
      <c r="B591" s="2" t="s">
        <v>16</v>
      </c>
      <c r="C591" s="2">
        <v>7.14</v>
      </c>
    </row>
    <row r="592" spans="1:3" ht="16">
      <c r="A592" s="2">
        <v>591</v>
      </c>
      <c r="B592" s="2" t="s">
        <v>16</v>
      </c>
      <c r="C592" s="2">
        <v>8.3000000000000007</v>
      </c>
    </row>
    <row r="593" spans="1:3" ht="16">
      <c r="A593" s="2">
        <v>592</v>
      </c>
      <c r="B593" s="2" t="s">
        <v>16</v>
      </c>
      <c r="C593" s="2">
        <v>4.6900000000000004</v>
      </c>
    </row>
    <row r="594" spans="1:3" ht="16">
      <c r="A594" s="2">
        <v>593</v>
      </c>
      <c r="B594" s="2" t="s">
        <v>11</v>
      </c>
      <c r="C594" s="2">
        <v>10.029999999999999</v>
      </c>
    </row>
    <row r="595" spans="1:3" ht="16">
      <c r="A595" s="2">
        <v>594</v>
      </c>
      <c r="B595" s="2" t="s">
        <v>11</v>
      </c>
      <c r="C595" s="2">
        <v>9.6999999999999993</v>
      </c>
    </row>
    <row r="596" spans="1:3" ht="16">
      <c r="A596" s="2">
        <v>595</v>
      </c>
      <c r="B596" s="2" t="s">
        <v>16</v>
      </c>
      <c r="C596" s="2">
        <v>9.15</v>
      </c>
    </row>
    <row r="597" spans="1:3" ht="16">
      <c r="A597" s="2">
        <v>596</v>
      </c>
      <c r="B597" s="2" t="s">
        <v>14</v>
      </c>
      <c r="C597" s="2">
        <v>7.35</v>
      </c>
    </row>
    <row r="598" spans="1:3" ht="16">
      <c r="A598" s="2">
        <v>597</v>
      </c>
      <c r="B598" s="2" t="s">
        <v>16</v>
      </c>
      <c r="C598" s="2">
        <v>7.63</v>
      </c>
    </row>
    <row r="599" spans="1:3" ht="16">
      <c r="A599" s="2">
        <v>598</v>
      </c>
      <c r="B599" s="2" t="s">
        <v>11</v>
      </c>
      <c r="C599" s="2">
        <v>8.4600000000000009</v>
      </c>
    </row>
    <row r="600" spans="1:3" ht="16">
      <c r="A600" s="2">
        <v>599</v>
      </c>
      <c r="B600" s="2" t="s">
        <v>11</v>
      </c>
      <c r="C600" s="2">
        <v>9.01</v>
      </c>
    </row>
    <row r="601" spans="1:3" ht="16">
      <c r="A601" s="2">
        <v>600</v>
      </c>
      <c r="B601" s="2" t="s">
        <v>16</v>
      </c>
      <c r="C601" s="2">
        <v>5.81</v>
      </c>
    </row>
    <row r="602" spans="1:3" ht="16">
      <c r="A602" s="2">
        <v>601</v>
      </c>
      <c r="B602" s="2" t="s">
        <v>16</v>
      </c>
      <c r="C602" s="2">
        <v>6.35</v>
      </c>
    </row>
    <row r="603" spans="1:3" ht="16">
      <c r="A603" s="2">
        <v>602</v>
      </c>
      <c r="B603" s="2" t="s">
        <v>16</v>
      </c>
      <c r="C603" s="2">
        <v>6.27</v>
      </c>
    </row>
    <row r="604" spans="1:3" ht="16">
      <c r="A604" s="2">
        <v>603</v>
      </c>
      <c r="B604" s="2" t="s">
        <v>16</v>
      </c>
      <c r="C604" s="2">
        <v>10.89</v>
      </c>
    </row>
    <row r="605" spans="1:3" ht="16">
      <c r="A605" s="2">
        <v>604</v>
      </c>
      <c r="B605" s="2" t="s">
        <v>16</v>
      </c>
      <c r="C605" s="2">
        <v>10</v>
      </c>
    </row>
    <row r="606" spans="1:3" ht="16">
      <c r="A606" s="2">
        <v>605</v>
      </c>
      <c r="B606" s="2" t="s">
        <v>26</v>
      </c>
      <c r="C606" s="2">
        <v>11.07</v>
      </c>
    </row>
    <row r="607" spans="1:3" ht="16">
      <c r="A607" s="2">
        <v>606</v>
      </c>
      <c r="B607" s="2" t="s">
        <v>28</v>
      </c>
      <c r="C607" s="2">
        <v>8.25</v>
      </c>
    </row>
    <row r="608" spans="1:3" ht="16">
      <c r="A608" s="2">
        <v>607</v>
      </c>
      <c r="B608" s="2" t="s">
        <v>11</v>
      </c>
      <c r="C608" s="2">
        <v>11.09</v>
      </c>
    </row>
    <row r="609" spans="1:3" ht="16">
      <c r="A609" s="2">
        <v>608</v>
      </c>
      <c r="B609" s="2" t="s">
        <v>8</v>
      </c>
      <c r="C609" s="2">
        <v>10.5</v>
      </c>
    </row>
    <row r="610" spans="1:3" ht="16">
      <c r="A610" s="2">
        <v>609</v>
      </c>
      <c r="B610" s="2" t="s">
        <v>11</v>
      </c>
      <c r="C610" s="2">
        <v>6.11</v>
      </c>
    </row>
    <row r="611" spans="1:3" ht="16">
      <c r="A611" s="2">
        <v>610</v>
      </c>
      <c r="B611" s="2" t="s">
        <v>11</v>
      </c>
      <c r="C611" s="2">
        <v>7.42</v>
      </c>
    </row>
    <row r="612" spans="1:3" ht="16">
      <c r="A612" s="2">
        <v>611</v>
      </c>
      <c r="B612" s="2" t="s">
        <v>28</v>
      </c>
      <c r="C612" s="2">
        <v>11.27</v>
      </c>
    </row>
    <row r="613" spans="1:3" ht="16">
      <c r="A613" s="2">
        <v>612</v>
      </c>
      <c r="B613" s="2" t="s">
        <v>11</v>
      </c>
      <c r="C613" s="2">
        <v>9.89</v>
      </c>
    </row>
    <row r="614" spans="1:3" ht="16">
      <c r="A614" s="2">
        <v>613</v>
      </c>
      <c r="B614" s="2" t="s">
        <v>16</v>
      </c>
      <c r="C614" s="2">
        <v>2.4</v>
      </c>
    </row>
    <row r="615" spans="1:3" ht="16">
      <c r="A615" s="2">
        <v>614</v>
      </c>
      <c r="B615" s="2" t="s">
        <v>16</v>
      </c>
      <c r="C615" s="2">
        <v>8.6199999999999992</v>
      </c>
    </row>
    <row r="616" spans="1:3" ht="16">
      <c r="A616" s="2">
        <v>615</v>
      </c>
      <c r="B616" s="2" t="s">
        <v>28</v>
      </c>
      <c r="C616" s="2">
        <v>14.23</v>
      </c>
    </row>
    <row r="617" spans="1:3" ht="16">
      <c r="A617" s="2">
        <v>616</v>
      </c>
      <c r="B617" s="2" t="s">
        <v>16</v>
      </c>
      <c r="C617" s="2">
        <v>10.36</v>
      </c>
    </row>
    <row r="618" spans="1:3" ht="16">
      <c r="A618" s="2">
        <v>617</v>
      </c>
      <c r="B618" s="2" t="s">
        <v>16</v>
      </c>
      <c r="C618" s="2">
        <v>5.94</v>
      </c>
    </row>
    <row r="619" spans="1:3" ht="16">
      <c r="A619" s="2">
        <v>618</v>
      </c>
      <c r="B619" s="2" t="s">
        <v>28</v>
      </c>
      <c r="C619" s="2">
        <v>7.04</v>
      </c>
    </row>
    <row r="620" spans="1:3" ht="16">
      <c r="A620" s="2">
        <v>619</v>
      </c>
      <c r="B620" s="2" t="s">
        <v>16</v>
      </c>
      <c r="C620" s="2">
        <v>7.66</v>
      </c>
    </row>
    <row r="621" spans="1:3" ht="16">
      <c r="A621" s="2">
        <v>620</v>
      </c>
      <c r="B621" s="2" t="s">
        <v>16</v>
      </c>
      <c r="C621" s="2">
        <v>5.38</v>
      </c>
    </row>
    <row r="622" spans="1:3" ht="16">
      <c r="A622" s="2">
        <v>621</v>
      </c>
      <c r="B622" s="2" t="s">
        <v>16</v>
      </c>
      <c r="C622" s="2">
        <v>7.26</v>
      </c>
    </row>
    <row r="623" spans="1:3" ht="16">
      <c r="A623" s="2">
        <v>622</v>
      </c>
      <c r="B623" s="2" t="s">
        <v>16</v>
      </c>
      <c r="C623" s="2">
        <v>7.62</v>
      </c>
    </row>
    <row r="624" spans="1:3" ht="16">
      <c r="A624" s="2">
        <v>623</v>
      </c>
      <c r="B624" s="2" t="s">
        <v>26</v>
      </c>
      <c r="C624" s="2">
        <v>9.2899999999999991</v>
      </c>
    </row>
    <row r="625" spans="1:3" ht="16">
      <c r="A625" s="2">
        <v>624</v>
      </c>
      <c r="B625" s="2" t="s">
        <v>16</v>
      </c>
      <c r="C625" s="2">
        <v>7.35</v>
      </c>
    </row>
    <row r="626" spans="1:3" ht="16">
      <c r="A626" s="2">
        <v>625</v>
      </c>
      <c r="B626" s="2" t="s">
        <v>16</v>
      </c>
      <c r="C626" s="2">
        <v>7.67</v>
      </c>
    </row>
    <row r="627" spans="1:3" ht="16">
      <c r="A627" s="2">
        <v>626</v>
      </c>
      <c r="B627" s="2" t="s">
        <v>16</v>
      </c>
      <c r="C627" s="2">
        <v>5.95</v>
      </c>
    </row>
    <row r="628" spans="1:3" ht="16">
      <c r="A628" s="2">
        <v>627</v>
      </c>
      <c r="B628" s="2" t="s">
        <v>16</v>
      </c>
      <c r="C628" s="2">
        <v>11.11</v>
      </c>
    </row>
    <row r="629" spans="1:3" ht="16">
      <c r="A629" s="2">
        <v>628</v>
      </c>
      <c r="B629" s="2" t="s">
        <v>28</v>
      </c>
      <c r="C629" s="2">
        <v>5.32</v>
      </c>
    </row>
    <row r="630" spans="1:3" ht="16">
      <c r="A630" s="2">
        <v>629</v>
      </c>
      <c r="B630" s="2" t="s">
        <v>8</v>
      </c>
      <c r="C630" s="2">
        <v>9.44</v>
      </c>
    </row>
    <row r="631" spans="1:3" ht="16">
      <c r="A631" s="2">
        <v>630</v>
      </c>
      <c r="B631" s="2" t="s">
        <v>8</v>
      </c>
      <c r="C631" s="2">
        <v>6.91</v>
      </c>
    </row>
    <row r="632" spans="1:3" ht="16">
      <c r="A632" s="2">
        <v>631</v>
      </c>
      <c r="B632" s="2" t="s">
        <v>26</v>
      </c>
      <c r="C632" s="2">
        <v>8.06</v>
      </c>
    </row>
    <row r="633" spans="1:3" ht="16">
      <c r="A633" s="2">
        <v>632</v>
      </c>
      <c r="B633" s="2" t="s">
        <v>16</v>
      </c>
      <c r="C633" s="2">
        <v>10.59</v>
      </c>
    </row>
    <row r="634" spans="1:3" ht="16">
      <c r="A634" s="2">
        <v>633</v>
      </c>
      <c r="B634" s="2" t="s">
        <v>16</v>
      </c>
      <c r="C634" s="2">
        <v>8.6300000000000008</v>
      </c>
    </row>
    <row r="635" spans="1:3" ht="16">
      <c r="A635" s="2">
        <v>634</v>
      </c>
      <c r="B635" s="2" t="s">
        <v>8</v>
      </c>
      <c r="C635" s="2">
        <v>7.96</v>
      </c>
    </row>
    <row r="636" spans="1:3" ht="16">
      <c r="A636" s="2">
        <v>635</v>
      </c>
      <c r="B636" s="2" t="s">
        <v>16</v>
      </c>
      <c r="C636" s="2">
        <v>7.82</v>
      </c>
    </row>
    <row r="637" spans="1:3" ht="16">
      <c r="A637" s="2">
        <v>636</v>
      </c>
      <c r="B637" s="2" t="s">
        <v>16</v>
      </c>
      <c r="C637" s="2">
        <v>8.2200000000000006</v>
      </c>
    </row>
    <row r="638" spans="1:3" ht="16">
      <c r="A638" s="2">
        <v>637</v>
      </c>
      <c r="B638" s="2" t="s">
        <v>16</v>
      </c>
      <c r="C638" s="2">
        <v>7.69</v>
      </c>
    </row>
    <row r="639" spans="1:3" ht="16">
      <c r="A639" s="2">
        <v>638</v>
      </c>
      <c r="B639" s="2" t="s">
        <v>14</v>
      </c>
      <c r="C639" s="2">
        <v>10.55</v>
      </c>
    </row>
    <row r="640" spans="1:3" ht="16">
      <c r="A640" s="2">
        <v>639</v>
      </c>
      <c r="B640" s="2" t="s">
        <v>16</v>
      </c>
      <c r="C640" s="2">
        <v>7.28</v>
      </c>
    </row>
    <row r="641" spans="1:3" ht="16">
      <c r="A641" s="2">
        <v>640</v>
      </c>
      <c r="B641" s="2" t="s">
        <v>14</v>
      </c>
      <c r="C641" s="2">
        <v>10.199999999999999</v>
      </c>
    </row>
    <row r="642" spans="1:3" ht="16">
      <c r="A642" s="2">
        <v>641</v>
      </c>
      <c r="B642" s="2" t="s">
        <v>26</v>
      </c>
      <c r="C642" s="2">
        <v>8.33</v>
      </c>
    </row>
    <row r="643" spans="1:3" ht="16">
      <c r="A643" s="2">
        <v>642</v>
      </c>
      <c r="B643" s="2" t="s">
        <v>16</v>
      </c>
      <c r="C643" s="2">
        <v>5.42</v>
      </c>
    </row>
    <row r="644" spans="1:3" ht="16">
      <c r="A644" s="2">
        <v>643</v>
      </c>
      <c r="B644" s="2" t="s">
        <v>28</v>
      </c>
      <c r="C644" s="2">
        <v>6.8</v>
      </c>
    </row>
    <row r="645" spans="1:3" ht="16">
      <c r="A645" s="2">
        <v>644</v>
      </c>
      <c r="B645" s="2" t="s">
        <v>16</v>
      </c>
      <c r="C645" s="2">
        <v>5.16</v>
      </c>
    </row>
    <row r="646" spans="1:3" ht="16">
      <c r="A646" s="2">
        <v>645</v>
      </c>
      <c r="B646" s="2" t="s">
        <v>26</v>
      </c>
      <c r="C646" s="2">
        <v>6.89</v>
      </c>
    </row>
    <row r="647" spans="1:3" ht="16">
      <c r="A647" s="2">
        <v>646</v>
      </c>
      <c r="B647" s="2" t="s">
        <v>8</v>
      </c>
      <c r="C647" s="2">
        <v>8.61</v>
      </c>
    </row>
    <row r="648" spans="1:3" ht="16">
      <c r="A648" s="2">
        <v>647</v>
      </c>
      <c r="B648" s="2" t="s">
        <v>8</v>
      </c>
      <c r="C648" s="2">
        <v>8.2799999999999994</v>
      </c>
    </row>
    <row r="649" spans="1:3" ht="16">
      <c r="A649" s="2">
        <v>648</v>
      </c>
      <c r="B649" s="2" t="s">
        <v>11</v>
      </c>
      <c r="C649" s="2">
        <v>8</v>
      </c>
    </row>
    <row r="650" spans="1:3" ht="16">
      <c r="A650" s="2">
        <v>649</v>
      </c>
      <c r="B650" s="2" t="s">
        <v>16</v>
      </c>
      <c r="C650" s="2">
        <v>11</v>
      </c>
    </row>
    <row r="651" spans="1:3" ht="16">
      <c r="A651" s="2">
        <v>650</v>
      </c>
      <c r="B651" s="2" t="s">
        <v>16</v>
      </c>
      <c r="C651" s="2">
        <v>7.3</v>
      </c>
    </row>
    <row r="652" spans="1:3" ht="16">
      <c r="A652" s="2">
        <v>651</v>
      </c>
      <c r="B652" s="2" t="s">
        <v>16</v>
      </c>
      <c r="C652" s="2">
        <v>10.050000000000001</v>
      </c>
    </row>
    <row r="653" spans="1:3" ht="16">
      <c r="A653" s="2">
        <v>652</v>
      </c>
      <c r="B653" s="2" t="s">
        <v>16</v>
      </c>
      <c r="C653" s="2">
        <v>5.63</v>
      </c>
    </row>
    <row r="654" spans="1:3" ht="16">
      <c r="A654" s="2">
        <v>653</v>
      </c>
      <c r="B654" s="2" t="s">
        <v>16</v>
      </c>
      <c r="C654" s="2">
        <v>10.210000000000001</v>
      </c>
    </row>
    <row r="655" spans="1:3" ht="16">
      <c r="A655" s="2">
        <v>654</v>
      </c>
      <c r="B655" s="2" t="s">
        <v>30</v>
      </c>
      <c r="C655" s="2">
        <v>10.19</v>
      </c>
    </row>
    <row r="656" spans="1:3" ht="16">
      <c r="A656" s="2">
        <v>655</v>
      </c>
      <c r="B656" s="2" t="s">
        <v>8</v>
      </c>
      <c r="C656" s="2">
        <v>10.97</v>
      </c>
    </row>
    <row r="657" spans="1:3" ht="16">
      <c r="A657" s="2">
        <v>656</v>
      </c>
      <c r="B657" s="2" t="s">
        <v>28</v>
      </c>
      <c r="C657" s="2">
        <v>7.2</v>
      </c>
    </row>
    <row r="658" spans="1:3" ht="16">
      <c r="A658" s="2">
        <v>657</v>
      </c>
      <c r="B658" s="2" t="s">
        <v>8</v>
      </c>
      <c r="C658" s="2">
        <v>5.84</v>
      </c>
    </row>
    <row r="659" spans="1:3" ht="16">
      <c r="A659" s="2">
        <v>658</v>
      </c>
      <c r="B659" s="2" t="s">
        <v>28</v>
      </c>
      <c r="C659" s="2">
        <v>9.4700000000000006</v>
      </c>
    </row>
    <row r="660" spans="1:3" ht="16">
      <c r="A660" s="2">
        <v>659</v>
      </c>
      <c r="B660" s="2" t="s">
        <v>16</v>
      </c>
      <c r="C660" s="2">
        <v>7.17</v>
      </c>
    </row>
    <row r="661" spans="1:3" ht="16">
      <c r="A661" s="2">
        <v>660</v>
      </c>
      <c r="B661" s="2" t="s">
        <v>16</v>
      </c>
      <c r="C661" s="2">
        <v>9.27</v>
      </c>
    </row>
    <row r="662" spans="1:3" ht="16">
      <c r="A662" s="2">
        <v>661</v>
      </c>
      <c r="B662" s="2" t="s">
        <v>16</v>
      </c>
      <c r="C662" s="2">
        <v>10.5</v>
      </c>
    </row>
    <row r="663" spans="1:3" ht="16">
      <c r="A663" s="2">
        <v>662</v>
      </c>
      <c r="B663" s="2" t="s">
        <v>16</v>
      </c>
      <c r="C663" s="2">
        <v>7.76</v>
      </c>
    </row>
    <row r="664" spans="1:3" ht="16">
      <c r="A664" s="2">
        <v>663</v>
      </c>
      <c r="B664" s="2" t="s">
        <v>28</v>
      </c>
      <c r="C664" s="2">
        <v>8.1999999999999993</v>
      </c>
    </row>
    <row r="665" spans="1:3" ht="16">
      <c r="A665" s="2">
        <v>664</v>
      </c>
      <c r="B665" s="2" t="s">
        <v>16</v>
      </c>
      <c r="C665" s="2">
        <v>10.42</v>
      </c>
    </row>
    <row r="666" spans="1:3" ht="16">
      <c r="A666" s="2">
        <v>665</v>
      </c>
      <c r="B666" s="2" t="s">
        <v>26</v>
      </c>
      <c r="C666" s="2">
        <v>5.79</v>
      </c>
    </row>
    <row r="667" spans="1:3" ht="16">
      <c r="A667" s="2">
        <v>666</v>
      </c>
      <c r="B667" s="2" t="s">
        <v>16</v>
      </c>
      <c r="C667" s="2">
        <v>5.67</v>
      </c>
    </row>
    <row r="668" spans="1:3" ht="16">
      <c r="A668" s="2">
        <v>667</v>
      </c>
      <c r="B668" s="2" t="s">
        <v>14</v>
      </c>
      <c r="C668" s="2">
        <v>8.51</v>
      </c>
    </row>
    <row r="669" spans="1:3" ht="16">
      <c r="A669" s="2">
        <v>668</v>
      </c>
      <c r="B669" s="2" t="s">
        <v>16</v>
      </c>
      <c r="C669" s="2">
        <v>6.38</v>
      </c>
    </row>
    <row r="670" spans="1:3" ht="16">
      <c r="A670" s="2">
        <v>669</v>
      </c>
      <c r="B670" s="2" t="s">
        <v>26</v>
      </c>
      <c r="C670" s="2">
        <v>7.74</v>
      </c>
    </row>
    <row r="671" spans="1:3" ht="16">
      <c r="A671" s="2">
        <v>670</v>
      </c>
      <c r="B671" s="2" t="s">
        <v>28</v>
      </c>
      <c r="C671" s="2">
        <v>4.6100000000000003</v>
      </c>
    </row>
    <row r="672" spans="1:3" ht="16">
      <c r="A672" s="2">
        <v>671</v>
      </c>
      <c r="B672" s="2" t="s">
        <v>28</v>
      </c>
      <c r="C672" s="2">
        <v>6.7</v>
      </c>
    </row>
    <row r="673" spans="1:3" ht="16">
      <c r="A673" s="2">
        <v>672</v>
      </c>
      <c r="B673" s="2" t="s">
        <v>11</v>
      </c>
      <c r="C673" s="2">
        <v>9.7200000000000006</v>
      </c>
    </row>
    <row r="674" spans="1:3" ht="16">
      <c r="A674" s="2">
        <v>673</v>
      </c>
      <c r="B674" s="2" t="s">
        <v>8</v>
      </c>
      <c r="C674" s="2">
        <v>6.26</v>
      </c>
    </row>
    <row r="675" spans="1:3" ht="16">
      <c r="A675" s="2">
        <v>674</v>
      </c>
      <c r="B675" s="2" t="s">
        <v>14</v>
      </c>
      <c r="C675" s="2">
        <v>7.72</v>
      </c>
    </row>
    <row r="676" spans="1:3" ht="16">
      <c r="A676" s="2">
        <v>675</v>
      </c>
      <c r="B676" s="2" t="s">
        <v>26</v>
      </c>
      <c r="C676" s="2">
        <v>11.59</v>
      </c>
    </row>
    <row r="677" spans="1:3" ht="16">
      <c r="A677" s="2">
        <v>676</v>
      </c>
      <c r="B677" s="2" t="s">
        <v>26</v>
      </c>
      <c r="C677" s="2">
        <v>10.32</v>
      </c>
    </row>
    <row r="678" spans="1:3" ht="16">
      <c r="A678" s="2">
        <v>677</v>
      </c>
      <c r="B678" s="2" t="s">
        <v>8</v>
      </c>
      <c r="C678" s="2">
        <v>4.22</v>
      </c>
    </row>
    <row r="679" spans="1:3" ht="16">
      <c r="A679" s="2">
        <v>678</v>
      </c>
      <c r="B679" s="2" t="s">
        <v>11</v>
      </c>
      <c r="C679" s="2">
        <v>6.7</v>
      </c>
    </row>
    <row r="680" spans="1:3" ht="16">
      <c r="A680" s="2">
        <v>679</v>
      </c>
      <c r="B680" s="2" t="s">
        <v>16</v>
      </c>
      <c r="C680" s="2">
        <v>8.51</v>
      </c>
    </row>
    <row r="681" spans="1:3" ht="16">
      <c r="A681" s="2">
        <v>680</v>
      </c>
      <c r="B681" s="2" t="s">
        <v>28</v>
      </c>
      <c r="C681" s="2">
        <v>10.7</v>
      </c>
    </row>
    <row r="682" spans="1:3" ht="16">
      <c r="A682" s="2">
        <v>681</v>
      </c>
      <c r="B682" s="2" t="s">
        <v>28</v>
      </c>
      <c r="C682" s="2">
        <v>8.16</v>
      </c>
    </row>
    <row r="683" spans="1:3" ht="16">
      <c r="A683" s="2">
        <v>682</v>
      </c>
      <c r="B683" s="2" t="s">
        <v>26</v>
      </c>
      <c r="C683" s="2">
        <v>9.93</v>
      </c>
    </row>
    <row r="684" spans="1:3" ht="16">
      <c r="A684" s="2">
        <v>683</v>
      </c>
      <c r="B684" s="2" t="s">
        <v>26</v>
      </c>
      <c r="C684" s="2">
        <v>9.7100000000000009</v>
      </c>
    </row>
    <row r="685" spans="1:3" ht="16">
      <c r="A685" s="2">
        <v>684</v>
      </c>
      <c r="B685" s="2" t="s">
        <v>11</v>
      </c>
      <c r="C685" s="2">
        <v>8.7899999999999991</v>
      </c>
    </row>
    <row r="686" spans="1:3" ht="16">
      <c r="A686" s="2">
        <v>685</v>
      </c>
      <c r="B686" s="2" t="s">
        <v>8</v>
      </c>
      <c r="C686" s="2">
        <v>9.64</v>
      </c>
    </row>
    <row r="687" spans="1:3" ht="16">
      <c r="A687" s="2">
        <v>686</v>
      </c>
      <c r="B687" s="2" t="s">
        <v>16</v>
      </c>
      <c r="C687" s="2">
        <v>7.17</v>
      </c>
    </row>
    <row r="688" spans="1:3" ht="16">
      <c r="A688" s="2">
        <v>687</v>
      </c>
      <c r="B688" s="2" t="s">
        <v>16</v>
      </c>
      <c r="C688" s="2">
        <v>6.44</v>
      </c>
    </row>
    <row r="689" spans="1:3" ht="16">
      <c r="A689" s="2">
        <v>688</v>
      </c>
      <c r="B689" s="2" t="s">
        <v>26</v>
      </c>
      <c r="C689" s="2">
        <v>8.64</v>
      </c>
    </row>
    <row r="690" spans="1:3" ht="16">
      <c r="A690" s="2">
        <v>689</v>
      </c>
      <c r="B690" s="2" t="s">
        <v>28</v>
      </c>
      <c r="C690" s="2">
        <v>8.1999999999999993</v>
      </c>
    </row>
    <row r="691" spans="1:3" ht="16">
      <c r="A691" s="2">
        <v>690</v>
      </c>
      <c r="B691" s="2" t="s">
        <v>26</v>
      </c>
      <c r="C691" s="2">
        <v>8.42</v>
      </c>
    </row>
    <row r="692" spans="1:3" ht="16">
      <c r="A692" s="2">
        <v>691</v>
      </c>
      <c r="B692" s="2" t="s">
        <v>16</v>
      </c>
      <c r="C692" s="2">
        <v>10.33</v>
      </c>
    </row>
    <row r="693" spans="1:3" ht="16">
      <c r="A693" s="2">
        <v>692</v>
      </c>
      <c r="B693" s="2" t="s">
        <v>16</v>
      </c>
      <c r="C693" s="2">
        <v>9.24</v>
      </c>
    </row>
    <row r="694" spans="1:3" ht="16">
      <c r="A694" s="2">
        <v>693</v>
      </c>
      <c r="B694" s="2" t="s">
        <v>11</v>
      </c>
      <c r="C694" s="2">
        <v>9.6</v>
      </c>
    </row>
    <row r="695" spans="1:3" ht="16">
      <c r="A695" s="2">
        <v>694</v>
      </c>
      <c r="B695" s="2" t="s">
        <v>11</v>
      </c>
      <c r="C695" s="2">
        <v>6.29</v>
      </c>
    </row>
    <row r="696" spans="1:3" ht="16">
      <c r="A696" s="2">
        <v>695</v>
      </c>
      <c r="B696" s="2" t="s">
        <v>11</v>
      </c>
      <c r="C696" s="2">
        <v>6.3</v>
      </c>
    </row>
    <row r="697" spans="1:3" ht="16">
      <c r="A697" s="2">
        <v>696</v>
      </c>
      <c r="B697" s="2" t="s">
        <v>16</v>
      </c>
      <c r="C697" s="2">
        <v>7.02</v>
      </c>
    </row>
    <row r="698" spans="1:3" ht="16">
      <c r="A698" s="2">
        <v>697</v>
      </c>
      <c r="B698" s="2" t="s">
        <v>16</v>
      </c>
      <c r="C698" s="2">
        <v>11.8</v>
      </c>
    </row>
    <row r="699" spans="1:3" ht="16">
      <c r="A699" s="2">
        <v>698</v>
      </c>
      <c r="B699" s="2" t="s">
        <v>8</v>
      </c>
      <c r="C699" s="2">
        <v>4.9400000000000004</v>
      </c>
    </row>
    <row r="700" spans="1:3" ht="16">
      <c r="A700" s="2">
        <v>699</v>
      </c>
      <c r="B700" s="2" t="s">
        <v>16</v>
      </c>
      <c r="C700" s="2">
        <v>4.57</v>
      </c>
    </row>
    <row r="701" spans="1:3" ht="16">
      <c r="A701" s="2">
        <v>700</v>
      </c>
      <c r="B701" s="2" t="s">
        <v>14</v>
      </c>
      <c r="C701" s="2">
        <v>11.02</v>
      </c>
    </row>
    <row r="702" spans="1:3" ht="16">
      <c r="A702" s="2">
        <v>701</v>
      </c>
      <c r="B702" s="2" t="s">
        <v>11</v>
      </c>
      <c r="C702" s="2">
        <v>6.76</v>
      </c>
    </row>
    <row r="703" spans="1:3" ht="16">
      <c r="A703" s="2">
        <v>702</v>
      </c>
      <c r="B703" s="2" t="s">
        <v>8</v>
      </c>
      <c r="C703" s="2">
        <v>5.97</v>
      </c>
    </row>
    <row r="704" spans="1:3" ht="16">
      <c r="A704" s="2">
        <v>703</v>
      </c>
      <c r="B704" s="2" t="s">
        <v>8</v>
      </c>
      <c r="C704" s="2">
        <v>8.0299999999999994</v>
      </c>
    </row>
    <row r="705" spans="1:3" ht="16">
      <c r="A705" s="2">
        <v>704</v>
      </c>
      <c r="B705" s="2" t="s">
        <v>16</v>
      </c>
      <c r="C705" s="2">
        <v>6.48</v>
      </c>
    </row>
    <row r="706" spans="1:3" ht="16">
      <c r="A706" s="2">
        <v>705</v>
      </c>
      <c r="B706" s="2" t="s">
        <v>16</v>
      </c>
      <c r="C706" s="2">
        <v>8.74</v>
      </c>
    </row>
    <row r="707" spans="1:3" ht="16">
      <c r="A707" s="2">
        <v>706</v>
      </c>
      <c r="B707" s="2" t="s">
        <v>16</v>
      </c>
      <c r="C707" s="2">
        <v>8.57</v>
      </c>
    </row>
    <row r="708" spans="1:3" ht="16">
      <c r="A708" s="2">
        <v>707</v>
      </c>
      <c r="B708" s="2" t="s">
        <v>8</v>
      </c>
      <c r="C708" s="2">
        <v>10.74</v>
      </c>
    </row>
    <row r="709" spans="1:3" ht="16">
      <c r="A709" s="2">
        <v>708</v>
      </c>
      <c r="B709" s="2" t="s">
        <v>16</v>
      </c>
      <c r="C709" s="2">
        <v>10.14</v>
      </c>
    </row>
    <row r="710" spans="1:3" ht="16">
      <c r="A710" s="2">
        <v>709</v>
      </c>
      <c r="B710" s="2" t="s">
        <v>28</v>
      </c>
      <c r="C710" s="2">
        <v>7.46</v>
      </c>
    </row>
    <row r="711" spans="1:3" ht="16">
      <c r="A711" s="2">
        <v>710</v>
      </c>
      <c r="B711" s="2" t="s">
        <v>16</v>
      </c>
      <c r="C711" s="2">
        <v>9.14</v>
      </c>
    </row>
    <row r="712" spans="1:3" ht="16">
      <c r="A712" s="2">
        <v>711</v>
      </c>
      <c r="B712" s="2" t="s">
        <v>28</v>
      </c>
      <c r="C712" s="2">
        <v>7.53</v>
      </c>
    </row>
    <row r="713" spans="1:3" ht="16">
      <c r="A713" s="2">
        <v>712</v>
      </c>
      <c r="B713" s="2" t="s">
        <v>14</v>
      </c>
      <c r="C713" s="2">
        <v>9.01</v>
      </c>
    </row>
    <row r="714" spans="1:3" ht="16">
      <c r="A714" s="2">
        <v>713</v>
      </c>
      <c r="B714" s="2" t="s">
        <v>11</v>
      </c>
      <c r="C714" s="2">
        <v>10.91</v>
      </c>
    </row>
    <row r="715" spans="1:3" ht="16">
      <c r="A715" s="2">
        <v>714</v>
      </c>
      <c r="B715" s="2" t="s">
        <v>14</v>
      </c>
      <c r="C715" s="2">
        <v>6.23</v>
      </c>
    </row>
    <row r="716" spans="1:3" ht="16">
      <c r="A716" s="2">
        <v>715</v>
      </c>
      <c r="B716" s="2" t="s">
        <v>8</v>
      </c>
      <c r="C716" s="2">
        <v>10.31</v>
      </c>
    </row>
    <row r="717" spans="1:3" ht="16">
      <c r="A717" s="2">
        <v>716</v>
      </c>
      <c r="B717" s="2" t="s">
        <v>26</v>
      </c>
      <c r="C717" s="2">
        <v>5.49</v>
      </c>
    </row>
    <row r="718" spans="1:3" ht="16">
      <c r="A718" s="2">
        <v>717</v>
      </c>
      <c r="B718" s="2" t="s">
        <v>11</v>
      </c>
      <c r="C718" s="2">
        <v>7.69</v>
      </c>
    </row>
    <row r="719" spans="1:3" ht="16">
      <c r="A719" s="2">
        <v>718</v>
      </c>
      <c r="B719" s="2" t="s">
        <v>16</v>
      </c>
      <c r="C719" s="2">
        <v>6.98</v>
      </c>
    </row>
    <row r="720" spans="1:3" ht="16">
      <c r="A720" s="2">
        <v>719</v>
      </c>
      <c r="B720" s="2" t="s">
        <v>16</v>
      </c>
      <c r="C720" s="2">
        <v>8.02</v>
      </c>
    </row>
    <row r="721" spans="1:3" ht="16">
      <c r="A721" s="2">
        <v>720</v>
      </c>
      <c r="B721" s="2" t="s">
        <v>16</v>
      </c>
      <c r="C721" s="2">
        <v>10.71</v>
      </c>
    </row>
    <row r="722" spans="1:3" ht="16">
      <c r="A722" s="2">
        <v>721</v>
      </c>
      <c r="B722" s="2" t="s">
        <v>16</v>
      </c>
      <c r="C722" s="2">
        <v>7.64</v>
      </c>
    </row>
    <row r="723" spans="1:3" ht="16">
      <c r="A723" s="2">
        <v>722</v>
      </c>
      <c r="B723" s="2" t="s">
        <v>16</v>
      </c>
      <c r="C723" s="2">
        <v>11.43</v>
      </c>
    </row>
    <row r="724" spans="1:3" ht="16">
      <c r="A724" s="2">
        <v>723</v>
      </c>
      <c r="B724" s="2" t="s">
        <v>16</v>
      </c>
      <c r="C724" s="2">
        <v>10.01</v>
      </c>
    </row>
    <row r="725" spans="1:3" ht="16">
      <c r="A725" s="2">
        <v>724</v>
      </c>
      <c r="B725" s="2" t="s">
        <v>11</v>
      </c>
      <c r="C725" s="2">
        <v>8.6</v>
      </c>
    </row>
    <row r="726" spans="1:3" ht="16">
      <c r="A726" s="2">
        <v>725</v>
      </c>
      <c r="B726" s="2" t="s">
        <v>26</v>
      </c>
      <c r="C726" s="2">
        <v>8.36</v>
      </c>
    </row>
    <row r="727" spans="1:3" ht="16">
      <c r="A727" s="2">
        <v>726</v>
      </c>
      <c r="B727" s="2" t="s">
        <v>16</v>
      </c>
      <c r="C727" s="2">
        <v>10.56</v>
      </c>
    </row>
    <row r="728" spans="1:3" ht="16">
      <c r="A728" s="2">
        <v>727</v>
      </c>
      <c r="B728" s="2" t="s">
        <v>11</v>
      </c>
      <c r="C728" s="2">
        <v>9.65</v>
      </c>
    </row>
    <row r="729" spans="1:3" ht="16">
      <c r="A729" s="2">
        <v>728</v>
      </c>
      <c r="B729" s="2" t="s">
        <v>16</v>
      </c>
      <c r="C729" s="2">
        <v>6.37</v>
      </c>
    </row>
    <row r="730" spans="1:3" ht="16">
      <c r="A730" s="2">
        <v>729</v>
      </c>
      <c r="B730" s="2" t="s">
        <v>8</v>
      </c>
      <c r="C730" s="2">
        <v>7.21</v>
      </c>
    </row>
    <row r="731" spans="1:3" ht="16">
      <c r="A731" s="2">
        <v>730</v>
      </c>
      <c r="B731" s="2" t="s">
        <v>16</v>
      </c>
      <c r="C731" s="2">
        <v>7.9</v>
      </c>
    </row>
    <row r="732" spans="1:3" ht="16">
      <c r="A732" s="2">
        <v>731</v>
      </c>
      <c r="B732" s="2" t="s">
        <v>16</v>
      </c>
      <c r="C732" s="2">
        <v>5.51</v>
      </c>
    </row>
    <row r="733" spans="1:3" ht="16">
      <c r="A733" s="2">
        <v>732</v>
      </c>
      <c r="B733" s="2" t="s">
        <v>16</v>
      </c>
      <c r="C733" s="2">
        <v>10.71</v>
      </c>
    </row>
    <row r="734" spans="1:3" ht="16">
      <c r="A734" s="2">
        <v>733</v>
      </c>
      <c r="B734" s="2" t="s">
        <v>26</v>
      </c>
      <c r="C734" s="2">
        <v>4.53</v>
      </c>
    </row>
    <row r="735" spans="1:3" ht="16">
      <c r="A735" s="2">
        <v>734</v>
      </c>
      <c r="B735" s="2" t="s">
        <v>8</v>
      </c>
      <c r="C735" s="2">
        <v>8.3000000000000007</v>
      </c>
    </row>
    <row r="736" spans="1:3" ht="16">
      <c r="A736" s="2">
        <v>735</v>
      </c>
      <c r="B736" s="2" t="s">
        <v>16</v>
      </c>
      <c r="C736" s="2">
        <v>7.43</v>
      </c>
    </row>
    <row r="737" spans="1:3" ht="16">
      <c r="A737" s="2">
        <v>736</v>
      </c>
      <c r="B737" s="2" t="s">
        <v>28</v>
      </c>
      <c r="C737" s="2">
        <v>10.42</v>
      </c>
    </row>
    <row r="738" spans="1:3" ht="16">
      <c r="A738" s="2">
        <v>737</v>
      </c>
      <c r="B738" s="2" t="s">
        <v>16</v>
      </c>
      <c r="C738" s="2">
        <v>7.41</v>
      </c>
    </row>
    <row r="739" spans="1:3" ht="16">
      <c r="A739" s="2">
        <v>738</v>
      </c>
      <c r="B739" s="2" t="s">
        <v>11</v>
      </c>
      <c r="C739" s="2">
        <v>7.27</v>
      </c>
    </row>
    <row r="740" spans="1:3" ht="16">
      <c r="A740" s="2">
        <v>739</v>
      </c>
      <c r="B740" s="2" t="s">
        <v>16</v>
      </c>
      <c r="C740" s="2">
        <v>9.15</v>
      </c>
    </row>
    <row r="741" spans="1:3" ht="16">
      <c r="A741" s="2">
        <v>740</v>
      </c>
      <c r="B741" s="2" t="s">
        <v>26</v>
      </c>
      <c r="C741" s="2">
        <v>14.01</v>
      </c>
    </row>
    <row r="742" spans="1:3" ht="16">
      <c r="A742" s="2">
        <v>741</v>
      </c>
      <c r="B742" s="2" t="s">
        <v>16</v>
      </c>
      <c r="C742" s="2">
        <v>5.17</v>
      </c>
    </row>
    <row r="743" spans="1:3" ht="16">
      <c r="A743" s="2">
        <v>742</v>
      </c>
      <c r="B743" s="2" t="s">
        <v>8</v>
      </c>
      <c r="C743" s="2">
        <v>5.16</v>
      </c>
    </row>
    <row r="744" spans="1:3" ht="16">
      <c r="A744" s="2">
        <v>743</v>
      </c>
      <c r="B744" s="2" t="s">
        <v>16</v>
      </c>
      <c r="C744" s="2">
        <v>10.16</v>
      </c>
    </row>
    <row r="745" spans="1:3" ht="16">
      <c r="A745" s="2">
        <v>744</v>
      </c>
      <c r="B745" s="2" t="s">
        <v>16</v>
      </c>
      <c r="C745" s="2">
        <v>7.35</v>
      </c>
    </row>
    <row r="746" spans="1:3" ht="16">
      <c r="A746" s="2">
        <v>745</v>
      </c>
      <c r="B746" s="2" t="s">
        <v>28</v>
      </c>
      <c r="C746" s="2">
        <v>10.36</v>
      </c>
    </row>
    <row r="747" spans="1:3" ht="16">
      <c r="A747" s="2">
        <v>746</v>
      </c>
      <c r="B747" s="2" t="s">
        <v>16</v>
      </c>
      <c r="C747" s="2">
        <v>3.2</v>
      </c>
    </row>
    <row r="748" spans="1:3" ht="16">
      <c r="A748" s="2">
        <v>747</v>
      </c>
      <c r="B748" s="2" t="s">
        <v>16</v>
      </c>
      <c r="C748" s="2">
        <v>5.27</v>
      </c>
    </row>
    <row r="749" spans="1:3" ht="16">
      <c r="A749" s="2">
        <v>748</v>
      </c>
      <c r="B749" s="2" t="s">
        <v>28</v>
      </c>
      <c r="C749" s="2">
        <v>12.34</v>
      </c>
    </row>
    <row r="750" spans="1:3" ht="16">
      <c r="A750" s="2">
        <v>749</v>
      </c>
      <c r="B750" s="2" t="s">
        <v>16</v>
      </c>
      <c r="C750" s="2">
        <v>3.91</v>
      </c>
    </row>
    <row r="751" spans="1:3" ht="16">
      <c r="A751" s="2">
        <v>750</v>
      </c>
      <c r="B751" s="2" t="s">
        <v>16</v>
      </c>
      <c r="C751" s="2">
        <v>9.4499999999999993</v>
      </c>
    </row>
    <row r="752" spans="1:3" ht="16">
      <c r="A752" s="2">
        <v>751</v>
      </c>
      <c r="B752" s="2" t="s">
        <v>16</v>
      </c>
      <c r="C752" s="2">
        <v>6.1</v>
      </c>
    </row>
    <row r="753" spans="1:3" ht="16">
      <c r="A753" s="2">
        <v>752</v>
      </c>
      <c r="B753" s="2" t="s">
        <v>16</v>
      </c>
      <c r="C753" s="2">
        <v>10.34</v>
      </c>
    </row>
    <row r="754" spans="1:3" ht="16">
      <c r="A754" s="2">
        <v>753</v>
      </c>
      <c r="B754" s="2" t="s">
        <v>30</v>
      </c>
      <c r="C754" s="2">
        <v>11.89</v>
      </c>
    </row>
    <row r="755" spans="1:3" ht="16">
      <c r="A755" s="2">
        <v>754</v>
      </c>
      <c r="B755" s="2" t="s">
        <v>11</v>
      </c>
      <c r="C755" s="2">
        <v>6.77</v>
      </c>
    </row>
    <row r="756" spans="1:3" ht="16">
      <c r="A756" s="2">
        <v>755</v>
      </c>
      <c r="B756" s="2" t="s">
        <v>16</v>
      </c>
      <c r="C756" s="2">
        <v>8.2200000000000006</v>
      </c>
    </row>
    <row r="757" spans="1:3" ht="16">
      <c r="A757" s="2">
        <v>756</v>
      </c>
      <c r="B757" s="2" t="s">
        <v>16</v>
      </c>
      <c r="C757" s="2">
        <v>8.6999999999999993</v>
      </c>
    </row>
    <row r="758" spans="1:3" ht="16">
      <c r="A758" s="2">
        <v>757</v>
      </c>
      <c r="B758" s="2" t="s">
        <v>26</v>
      </c>
      <c r="C758" s="2">
        <v>8.7200000000000006</v>
      </c>
    </row>
    <row r="759" spans="1:3" ht="16">
      <c r="A759" s="2">
        <v>758</v>
      </c>
      <c r="B759" s="2" t="s">
        <v>11</v>
      </c>
      <c r="C759" s="2">
        <v>6.61</v>
      </c>
    </row>
    <row r="760" spans="1:3" ht="16">
      <c r="A760" s="2">
        <v>759</v>
      </c>
      <c r="B760" s="2" t="s">
        <v>16</v>
      </c>
      <c r="C760" s="2">
        <v>9.5</v>
      </c>
    </row>
    <row r="761" spans="1:3" ht="16">
      <c r="A761" s="2">
        <v>760</v>
      </c>
      <c r="B761" s="2" t="s">
        <v>11</v>
      </c>
      <c r="C761" s="2">
        <v>7.56</v>
      </c>
    </row>
    <row r="762" spans="1:3" ht="16">
      <c r="A762" s="2">
        <v>761</v>
      </c>
      <c r="B762" s="2" t="s">
        <v>28</v>
      </c>
      <c r="C762" s="2">
        <v>5.07</v>
      </c>
    </row>
    <row r="763" spans="1:3" ht="16">
      <c r="A763" s="2">
        <v>762</v>
      </c>
      <c r="B763" s="2" t="s">
        <v>8</v>
      </c>
      <c r="C763" s="2">
        <v>12.23</v>
      </c>
    </row>
    <row r="764" spans="1:3" ht="16">
      <c r="A764" s="2">
        <v>763</v>
      </c>
      <c r="B764" s="2" t="s">
        <v>16</v>
      </c>
      <c r="C764" s="2">
        <v>12.59</v>
      </c>
    </row>
    <row r="765" spans="1:3" ht="16">
      <c r="A765" s="2">
        <v>764</v>
      </c>
      <c r="B765" s="2" t="s">
        <v>28</v>
      </c>
      <c r="C765" s="2">
        <v>5.88</v>
      </c>
    </row>
    <row r="766" spans="1:3" ht="16">
      <c r="A766" s="2">
        <v>765</v>
      </c>
      <c r="B766" s="2" t="s">
        <v>28</v>
      </c>
      <c r="C766" s="2">
        <v>9.24</v>
      </c>
    </row>
    <row r="767" spans="1:3" ht="16">
      <c r="A767" s="2">
        <v>766</v>
      </c>
      <c r="B767" s="2" t="s">
        <v>28</v>
      </c>
      <c r="C767" s="2">
        <v>9.18</v>
      </c>
    </row>
    <row r="768" spans="1:3" ht="16">
      <c r="A768" s="2">
        <v>767</v>
      </c>
      <c r="B768" s="2" t="s">
        <v>26</v>
      </c>
      <c r="C768" s="2">
        <v>8.8699999999999992</v>
      </c>
    </row>
    <row r="769" spans="1:3" ht="16">
      <c r="A769" s="2">
        <v>768</v>
      </c>
      <c r="B769" s="2" t="s">
        <v>16</v>
      </c>
      <c r="C769" s="2">
        <v>6.17</v>
      </c>
    </row>
    <row r="770" spans="1:3" ht="16">
      <c r="A770" s="2">
        <v>769</v>
      </c>
      <c r="B770" s="2" t="s">
        <v>26</v>
      </c>
      <c r="C770" s="2">
        <v>4.8899999999999997</v>
      </c>
    </row>
    <row r="771" spans="1:3" ht="16">
      <c r="A771" s="2">
        <v>770</v>
      </c>
      <c r="B771" s="2" t="s">
        <v>16</v>
      </c>
      <c r="C771" s="2">
        <v>8.3000000000000007</v>
      </c>
    </row>
    <row r="772" spans="1:3" ht="16">
      <c r="A772" s="2">
        <v>771</v>
      </c>
      <c r="B772" s="2" t="s">
        <v>26</v>
      </c>
      <c r="C772" s="2">
        <v>7.53</v>
      </c>
    </row>
    <row r="773" spans="1:3" ht="16">
      <c r="A773" s="2">
        <v>772</v>
      </c>
      <c r="B773" s="2" t="s">
        <v>16</v>
      </c>
      <c r="C773" s="2">
        <v>10.5</v>
      </c>
    </row>
    <row r="774" spans="1:3" ht="16">
      <c r="A774" s="2">
        <v>773</v>
      </c>
      <c r="B774" s="2" t="s">
        <v>28</v>
      </c>
      <c r="C774" s="2">
        <v>9.33</v>
      </c>
    </row>
    <row r="775" spans="1:3" ht="16">
      <c r="A775" s="2">
        <v>774</v>
      </c>
      <c r="B775" s="2" t="s">
        <v>16</v>
      </c>
      <c r="C775" s="2">
        <v>4.07</v>
      </c>
    </row>
    <row r="776" spans="1:3" ht="16">
      <c r="A776" s="2">
        <v>775</v>
      </c>
      <c r="B776" s="2" t="s">
        <v>28</v>
      </c>
      <c r="C776" s="2">
        <v>7.35</v>
      </c>
    </row>
    <row r="777" spans="1:3" ht="16">
      <c r="A777" s="2">
        <v>776</v>
      </c>
      <c r="B777" s="2" t="s">
        <v>8</v>
      </c>
      <c r="C777" s="2">
        <v>6.95</v>
      </c>
    </row>
    <row r="778" spans="1:3" ht="16">
      <c r="A778" s="2">
        <v>777</v>
      </c>
      <c r="B778" s="2" t="s">
        <v>8</v>
      </c>
      <c r="C778" s="2">
        <v>9.16</v>
      </c>
    </row>
    <row r="779" spans="1:3" ht="16">
      <c r="A779" s="2">
        <v>778</v>
      </c>
      <c r="B779" s="2" t="s">
        <v>11</v>
      </c>
      <c r="C779" s="2">
        <v>8.76</v>
      </c>
    </row>
    <row r="780" spans="1:3" ht="16">
      <c r="A780" s="2">
        <v>779</v>
      </c>
      <c r="B780" s="2" t="s">
        <v>8</v>
      </c>
      <c r="C780" s="2">
        <v>8.1</v>
      </c>
    </row>
    <row r="781" spans="1:3" ht="16">
      <c r="A781" s="2">
        <v>780</v>
      </c>
      <c r="B781" s="2" t="s">
        <v>28</v>
      </c>
      <c r="C781" s="2">
        <v>9</v>
      </c>
    </row>
    <row r="782" spans="1:3" ht="16">
      <c r="A782" s="2">
        <v>781</v>
      </c>
      <c r="B782" s="2" t="s">
        <v>16</v>
      </c>
      <c r="C782" s="2">
        <v>9.48</v>
      </c>
    </row>
    <row r="783" spans="1:3" ht="16">
      <c r="A783" s="2">
        <v>782</v>
      </c>
      <c r="B783" s="2" t="s">
        <v>16</v>
      </c>
      <c r="C783" s="2">
        <v>7.89</v>
      </c>
    </row>
    <row r="784" spans="1:3" ht="16">
      <c r="A784" s="2">
        <v>783</v>
      </c>
      <c r="B784" s="2" t="s">
        <v>16</v>
      </c>
      <c r="C784" s="2">
        <v>6.74</v>
      </c>
    </row>
    <row r="785" spans="1:3" ht="16">
      <c r="A785" s="2">
        <v>784</v>
      </c>
      <c r="B785" s="2" t="s">
        <v>28</v>
      </c>
      <c r="C785" s="2">
        <v>8.3699999999999992</v>
      </c>
    </row>
    <row r="786" spans="1:3" ht="16">
      <c r="A786" s="2">
        <v>785</v>
      </c>
      <c r="B786" s="2" t="s">
        <v>16</v>
      </c>
      <c r="C786" s="2">
        <v>6.78</v>
      </c>
    </row>
    <row r="787" spans="1:3" ht="16">
      <c r="A787" s="2">
        <v>786</v>
      </c>
      <c r="B787" s="2" t="s">
        <v>26</v>
      </c>
      <c r="C787" s="2">
        <v>7.94</v>
      </c>
    </row>
    <row r="788" spans="1:3" ht="16">
      <c r="A788" s="2">
        <v>787</v>
      </c>
      <c r="B788" s="2" t="s">
        <v>16</v>
      </c>
      <c r="C788" s="2">
        <v>6.27</v>
      </c>
    </row>
    <row r="789" spans="1:3" ht="16">
      <c r="A789" s="2">
        <v>788</v>
      </c>
      <c r="B789" s="2" t="s">
        <v>16</v>
      </c>
      <c r="C789" s="2">
        <v>11.02</v>
      </c>
    </row>
    <row r="790" spans="1:3" ht="16">
      <c r="A790" s="2">
        <v>789</v>
      </c>
      <c r="B790" s="2" t="s">
        <v>11</v>
      </c>
      <c r="C790" s="2">
        <v>5.14</v>
      </c>
    </row>
    <row r="791" spans="1:3" ht="16">
      <c r="A791" s="2">
        <v>790</v>
      </c>
      <c r="B791" s="2" t="s">
        <v>16</v>
      </c>
      <c r="C791" s="2">
        <v>9.1199999999999992</v>
      </c>
    </row>
    <row r="792" spans="1:3" ht="16">
      <c r="A792" s="2">
        <v>791</v>
      </c>
      <c r="B792" s="2" t="s">
        <v>11</v>
      </c>
      <c r="C792" s="2">
        <v>6.77</v>
      </c>
    </row>
    <row r="793" spans="1:3" ht="16">
      <c r="A793" s="2">
        <v>792</v>
      </c>
      <c r="B793" s="2" t="s">
        <v>8</v>
      </c>
      <c r="C793" s="2">
        <v>6.22</v>
      </c>
    </row>
    <row r="794" spans="1:3" ht="16">
      <c r="A794" s="2">
        <v>793</v>
      </c>
      <c r="B794" s="2" t="s">
        <v>16</v>
      </c>
      <c r="C794" s="2">
        <v>6.84</v>
      </c>
    </row>
    <row r="795" spans="1:3" ht="16">
      <c r="A795" s="2">
        <v>794</v>
      </c>
      <c r="B795" s="2" t="s">
        <v>11</v>
      </c>
      <c r="C795" s="2">
        <v>8.1999999999999993</v>
      </c>
    </row>
    <row r="796" spans="1:3" ht="16">
      <c r="A796" s="2">
        <v>795</v>
      </c>
      <c r="B796" s="2" t="s">
        <v>16</v>
      </c>
      <c r="C796" s="2">
        <v>5.2</v>
      </c>
    </row>
    <row r="797" spans="1:3" ht="16">
      <c r="A797" s="2">
        <v>796</v>
      </c>
      <c r="B797" s="2" t="s">
        <v>8</v>
      </c>
      <c r="C797" s="2">
        <v>6.16</v>
      </c>
    </row>
    <row r="798" spans="1:3" ht="16">
      <c r="A798" s="2">
        <v>797</v>
      </c>
      <c r="B798" s="2" t="s">
        <v>16</v>
      </c>
      <c r="C798" s="2">
        <v>9.59</v>
      </c>
    </row>
    <row r="799" spans="1:3" ht="16">
      <c r="A799" s="2">
        <v>798</v>
      </c>
      <c r="B799" s="2" t="s">
        <v>16</v>
      </c>
      <c r="C799" s="2">
        <v>4.7699999999999996</v>
      </c>
    </row>
    <row r="800" spans="1:3" ht="16">
      <c r="A800" s="2">
        <v>799</v>
      </c>
      <c r="B800" s="2" t="s">
        <v>16</v>
      </c>
      <c r="C800" s="2">
        <v>6.62</v>
      </c>
    </row>
    <row r="801" spans="1:3" ht="16">
      <c r="A801" s="2">
        <v>800</v>
      </c>
      <c r="B801" s="2" t="s">
        <v>16</v>
      </c>
      <c r="C801" s="2">
        <v>9.67</v>
      </c>
    </row>
    <row r="802" spans="1:3" ht="16">
      <c r="A802" s="2">
        <v>801</v>
      </c>
      <c r="B802" s="2" t="s">
        <v>16</v>
      </c>
      <c r="C802" s="2">
        <v>9.77</v>
      </c>
    </row>
    <row r="803" spans="1:3" ht="16">
      <c r="A803" s="2">
        <v>802</v>
      </c>
      <c r="B803" s="2" t="s">
        <v>16</v>
      </c>
      <c r="C803" s="2">
        <v>5.76</v>
      </c>
    </row>
    <row r="804" spans="1:3" ht="16">
      <c r="A804" s="2">
        <v>803</v>
      </c>
      <c r="B804" s="2" t="s">
        <v>16</v>
      </c>
      <c r="C804" s="2">
        <v>8.74</v>
      </c>
    </row>
    <row r="805" spans="1:3" ht="16">
      <c r="A805" s="2">
        <v>804</v>
      </c>
      <c r="B805" s="2" t="s">
        <v>16</v>
      </c>
      <c r="C805" s="2">
        <v>5.68</v>
      </c>
    </row>
    <row r="806" spans="1:3" ht="16">
      <c r="A806" s="2">
        <v>805</v>
      </c>
      <c r="B806" s="2" t="s">
        <v>16</v>
      </c>
      <c r="C806" s="2">
        <v>10.09</v>
      </c>
    </row>
    <row r="807" spans="1:3" ht="16">
      <c r="A807" s="2">
        <v>806</v>
      </c>
      <c r="B807" s="2" t="s">
        <v>16</v>
      </c>
      <c r="C807" s="2">
        <v>7.43</v>
      </c>
    </row>
    <row r="808" spans="1:3" ht="16">
      <c r="A808" s="2">
        <v>807</v>
      </c>
      <c r="B808" s="2" t="s">
        <v>16</v>
      </c>
      <c r="C808" s="2">
        <v>10.98</v>
      </c>
    </row>
    <row r="809" spans="1:3" ht="16">
      <c r="A809" s="2">
        <v>808</v>
      </c>
      <c r="B809" s="2" t="s">
        <v>11</v>
      </c>
      <c r="C809" s="2">
        <v>7.67</v>
      </c>
    </row>
    <row r="810" spans="1:3" ht="16">
      <c r="A810" s="2">
        <v>809</v>
      </c>
      <c r="B810" s="2" t="s">
        <v>11</v>
      </c>
      <c r="C810" s="2">
        <v>6.65</v>
      </c>
    </row>
    <row r="811" spans="1:3" ht="16">
      <c r="A811" s="2">
        <v>810</v>
      </c>
      <c r="B811" s="2" t="s">
        <v>11</v>
      </c>
      <c r="C811" s="2">
        <v>6.06</v>
      </c>
    </row>
    <row r="812" spans="1:3" ht="16">
      <c r="A812" s="2">
        <v>811</v>
      </c>
      <c r="B812" s="2" t="s">
        <v>16</v>
      </c>
      <c r="C812" s="2">
        <v>6.77</v>
      </c>
    </row>
    <row r="813" spans="1:3" ht="16">
      <c r="A813" s="2">
        <v>812</v>
      </c>
      <c r="B813" s="2" t="s">
        <v>30</v>
      </c>
      <c r="C813" s="2">
        <v>8.1199999999999992</v>
      </c>
    </row>
    <row r="814" spans="1:3" ht="16">
      <c r="A814" s="2">
        <v>813</v>
      </c>
      <c r="B814" s="2" t="s">
        <v>16</v>
      </c>
      <c r="C814" s="2">
        <v>9.15</v>
      </c>
    </row>
    <row r="815" spans="1:3" ht="16">
      <c r="A815" s="2">
        <v>814</v>
      </c>
      <c r="B815" s="2" t="s">
        <v>16</v>
      </c>
      <c r="C815" s="2">
        <v>7.2</v>
      </c>
    </row>
    <row r="816" spans="1:3" ht="16">
      <c r="A816" s="2">
        <v>815</v>
      </c>
      <c r="B816" s="2" t="s">
        <v>28</v>
      </c>
      <c r="C816" s="2">
        <v>10.36</v>
      </c>
    </row>
    <row r="817" spans="1:3" ht="16">
      <c r="A817" s="2">
        <v>816</v>
      </c>
      <c r="B817" s="2" t="s">
        <v>8</v>
      </c>
      <c r="C817" s="2">
        <v>6.14</v>
      </c>
    </row>
    <row r="818" spans="1:3" ht="16">
      <c r="A818" s="2">
        <v>817</v>
      </c>
      <c r="B818" s="2" t="s">
        <v>16</v>
      </c>
      <c r="C818" s="2">
        <v>10.82</v>
      </c>
    </row>
    <row r="819" spans="1:3" ht="16">
      <c r="A819" s="2">
        <v>818</v>
      </c>
      <c r="B819" s="2" t="s">
        <v>16</v>
      </c>
      <c r="C819" s="2">
        <v>10.41</v>
      </c>
    </row>
    <row r="820" spans="1:3" ht="16">
      <c r="A820" s="2">
        <v>819</v>
      </c>
      <c r="B820" s="2" t="s">
        <v>8</v>
      </c>
      <c r="C820" s="2">
        <v>8.2200000000000006</v>
      </c>
    </row>
    <row r="821" spans="1:3" ht="16">
      <c r="A821" s="2">
        <v>820</v>
      </c>
      <c r="B821" s="2" t="s">
        <v>8</v>
      </c>
      <c r="C821" s="2">
        <v>4.76</v>
      </c>
    </row>
    <row r="822" spans="1:3" ht="16">
      <c r="A822" s="2">
        <v>821</v>
      </c>
      <c r="B822" s="2" t="s">
        <v>8</v>
      </c>
      <c r="C822" s="2">
        <v>12.5</v>
      </c>
    </row>
    <row r="823" spans="1:3" ht="16">
      <c r="A823" s="2">
        <v>822</v>
      </c>
      <c r="B823" s="2" t="s">
        <v>16</v>
      </c>
      <c r="C823" s="2">
        <v>4.3</v>
      </c>
    </row>
    <row r="824" spans="1:3" ht="16">
      <c r="A824" s="2">
        <v>823</v>
      </c>
      <c r="B824" s="2" t="s">
        <v>16</v>
      </c>
      <c r="C824" s="2">
        <v>7.7</v>
      </c>
    </row>
    <row r="825" spans="1:3" ht="16">
      <c r="A825" s="2">
        <v>824</v>
      </c>
      <c r="B825" s="2" t="s">
        <v>16</v>
      </c>
      <c r="C825" s="2">
        <v>3.87</v>
      </c>
    </row>
    <row r="826" spans="1:3" ht="16">
      <c r="A826" s="2">
        <v>825</v>
      </c>
      <c r="B826" s="2" t="s">
        <v>11</v>
      </c>
      <c r="C826" s="2">
        <v>8.3000000000000007</v>
      </c>
    </row>
    <row r="827" spans="1:3" ht="16">
      <c r="A827" s="2">
        <v>826</v>
      </c>
      <c r="B827" s="2" t="s">
        <v>16</v>
      </c>
      <c r="C827" s="2">
        <v>5.93</v>
      </c>
    </row>
    <row r="828" spans="1:3" ht="16">
      <c r="A828" s="2">
        <v>827</v>
      </c>
      <c r="B828" s="2" t="s">
        <v>16</v>
      </c>
      <c r="C828" s="2">
        <v>10.99</v>
      </c>
    </row>
    <row r="829" spans="1:3" ht="16">
      <c r="A829" s="2">
        <v>828</v>
      </c>
      <c r="B829" s="2" t="s">
        <v>11</v>
      </c>
      <c r="C829" s="2">
        <v>9.1300000000000008</v>
      </c>
    </row>
    <row r="830" spans="1:3" ht="16">
      <c r="A830" s="2">
        <v>829</v>
      </c>
      <c r="B830" s="2" t="s">
        <v>28</v>
      </c>
      <c r="C830" s="2">
        <v>8.73</v>
      </c>
    </row>
    <row r="831" spans="1:3" ht="16">
      <c r="A831" s="2">
        <v>830</v>
      </c>
      <c r="B831" s="2" t="s">
        <v>14</v>
      </c>
      <c r="C831" s="2">
        <v>7.8</v>
      </c>
    </row>
    <row r="832" spans="1:3" ht="16">
      <c r="A832" s="2">
        <v>831</v>
      </c>
      <c r="B832" s="2" t="s">
        <v>28</v>
      </c>
      <c r="C832" s="2">
        <v>10.28</v>
      </c>
    </row>
    <row r="833" spans="1:3" ht="16">
      <c r="A833" s="2">
        <v>832</v>
      </c>
      <c r="B833" s="2" t="s">
        <v>8</v>
      </c>
      <c r="C833" s="2">
        <v>8.07</v>
      </c>
    </row>
    <row r="834" spans="1:3" ht="16">
      <c r="A834" s="2">
        <v>833</v>
      </c>
      <c r="B834" s="2" t="s">
        <v>16</v>
      </c>
      <c r="C834" s="2">
        <v>7.65</v>
      </c>
    </row>
    <row r="835" spans="1:3" ht="16">
      <c r="A835" s="2">
        <v>834</v>
      </c>
      <c r="B835" s="2" t="s">
        <v>11</v>
      </c>
      <c r="C835" s="2">
        <v>6.27</v>
      </c>
    </row>
    <row r="836" spans="1:3" ht="16">
      <c r="A836" s="2">
        <v>835</v>
      </c>
      <c r="B836" s="2" t="s">
        <v>11</v>
      </c>
      <c r="C836" s="2">
        <v>9.0500000000000007</v>
      </c>
    </row>
    <row r="837" spans="1:3" ht="16">
      <c r="A837" s="2">
        <v>836</v>
      </c>
      <c r="B837" s="2" t="s">
        <v>11</v>
      </c>
      <c r="C837" s="2">
        <v>7.64</v>
      </c>
    </row>
    <row r="838" spans="1:3" ht="16">
      <c r="A838" s="2">
        <v>837</v>
      </c>
      <c r="B838" s="2" t="s">
        <v>28</v>
      </c>
      <c r="C838" s="2">
        <v>6.9</v>
      </c>
    </row>
    <row r="839" spans="1:3" ht="16">
      <c r="A839" s="2">
        <v>838</v>
      </c>
      <c r="B839" s="2" t="s">
        <v>16</v>
      </c>
      <c r="C839" s="2">
        <v>6.89</v>
      </c>
    </row>
    <row r="840" spans="1:3" ht="16">
      <c r="A840" s="2">
        <v>839</v>
      </c>
      <c r="B840" s="2" t="s">
        <v>16</v>
      </c>
      <c r="C840" s="2">
        <v>8.09</v>
      </c>
    </row>
    <row r="841" spans="1:3" ht="16">
      <c r="A841" s="2">
        <v>840</v>
      </c>
      <c r="B841" s="2" t="s">
        <v>16</v>
      </c>
      <c r="C841" s="2">
        <v>7.01</v>
      </c>
    </row>
    <row r="842" spans="1:3" ht="16">
      <c r="A842" s="2">
        <v>841</v>
      </c>
      <c r="B842" s="2" t="s">
        <v>16</v>
      </c>
      <c r="C842" s="2">
        <v>9.32</v>
      </c>
    </row>
    <row r="843" spans="1:3" ht="16">
      <c r="A843" s="2">
        <v>842</v>
      </c>
      <c r="B843" s="2" t="s">
        <v>16</v>
      </c>
      <c r="C843" s="2">
        <v>8.5</v>
      </c>
    </row>
    <row r="844" spans="1:3" ht="16">
      <c r="A844" s="2">
        <v>843</v>
      </c>
      <c r="B844" s="2" t="s">
        <v>16</v>
      </c>
      <c r="C844" s="2">
        <v>4.9800000000000004</v>
      </c>
    </row>
    <row r="845" spans="1:3" ht="16">
      <c r="A845" s="2">
        <v>844</v>
      </c>
      <c r="B845" s="2" t="s">
        <v>26</v>
      </c>
      <c r="C845" s="2">
        <v>6.78</v>
      </c>
    </row>
    <row r="846" spans="1:3" ht="16">
      <c r="A846" s="2">
        <v>845</v>
      </c>
      <c r="B846" s="2" t="s">
        <v>26</v>
      </c>
      <c r="C846" s="2">
        <v>8.14</v>
      </c>
    </row>
    <row r="847" spans="1:3" ht="16">
      <c r="A847" s="2">
        <v>846</v>
      </c>
      <c r="B847" s="2" t="s">
        <v>16</v>
      </c>
      <c r="C847" s="2">
        <v>9.8000000000000007</v>
      </c>
    </row>
    <row r="848" spans="1:3" ht="16">
      <c r="A848" s="2">
        <v>847</v>
      </c>
      <c r="B848" s="2" t="s">
        <v>16</v>
      </c>
      <c r="C848" s="2">
        <v>7.32</v>
      </c>
    </row>
    <row r="849" spans="1:3" ht="16">
      <c r="A849" s="2">
        <v>848</v>
      </c>
      <c r="B849" s="2" t="s">
        <v>26</v>
      </c>
      <c r="C849" s="2">
        <v>7.58</v>
      </c>
    </row>
    <row r="850" spans="1:3" ht="16">
      <c r="A850" s="2">
        <v>849</v>
      </c>
      <c r="B850" s="2" t="s">
        <v>16</v>
      </c>
      <c r="C850" s="2">
        <v>6.44</v>
      </c>
    </row>
    <row r="851" spans="1:3" ht="16">
      <c r="A851" s="2">
        <v>850</v>
      </c>
      <c r="B851" s="2" t="s">
        <v>28</v>
      </c>
      <c r="C851" s="2">
        <v>9.83</v>
      </c>
    </row>
    <row r="852" spans="1:3" ht="16">
      <c r="A852" s="2">
        <v>851</v>
      </c>
      <c r="B852" s="2" t="s">
        <v>26</v>
      </c>
      <c r="C852" s="2">
        <v>7.42</v>
      </c>
    </row>
    <row r="853" spans="1:3" ht="16">
      <c r="A853" s="2">
        <v>852</v>
      </c>
      <c r="B853" s="2" t="s">
        <v>16</v>
      </c>
      <c r="C853" s="2">
        <v>7.14</v>
      </c>
    </row>
    <row r="854" spans="1:3" ht="16">
      <c r="A854" s="2">
        <v>853</v>
      </c>
      <c r="B854" s="2" t="s">
        <v>30</v>
      </c>
      <c r="C854" s="2">
        <v>9.0399999999999991</v>
      </c>
    </row>
    <row r="855" spans="1:3" ht="16">
      <c r="A855" s="2">
        <v>854</v>
      </c>
      <c r="B855" s="2" t="s">
        <v>26</v>
      </c>
      <c r="C855" s="2">
        <v>4.78</v>
      </c>
    </row>
    <row r="856" spans="1:3" ht="16">
      <c r="A856" s="2">
        <v>855</v>
      </c>
      <c r="B856" s="2" t="s">
        <v>8</v>
      </c>
      <c r="C856" s="2">
        <v>4.55</v>
      </c>
    </row>
    <row r="857" spans="1:3" ht="16">
      <c r="A857" s="2">
        <v>856</v>
      </c>
      <c r="B857" s="2" t="s">
        <v>28</v>
      </c>
      <c r="C857" s="2">
        <v>4.3099999999999996</v>
      </c>
    </row>
    <row r="858" spans="1:3" ht="16">
      <c r="A858" s="2">
        <v>857</v>
      </c>
      <c r="B858" s="2" t="s">
        <v>16</v>
      </c>
      <c r="C858" s="2">
        <v>8.7899999999999991</v>
      </c>
    </row>
    <row r="859" spans="1:3" ht="16">
      <c r="A859" s="2">
        <v>858</v>
      </c>
      <c r="B859" s="2" t="s">
        <v>16</v>
      </c>
      <c r="C859" s="2">
        <v>5.89</v>
      </c>
    </row>
    <row r="860" spans="1:3" ht="16">
      <c r="A860" s="2">
        <v>859</v>
      </c>
      <c r="B860" s="2" t="s">
        <v>16</v>
      </c>
      <c r="C860" s="2">
        <v>8.41</v>
      </c>
    </row>
    <row r="861" spans="1:3" ht="16">
      <c r="A861" s="2">
        <v>860</v>
      </c>
      <c r="B861" s="2" t="s">
        <v>16</v>
      </c>
      <c r="C861" s="2">
        <v>8.83</v>
      </c>
    </row>
    <row r="862" spans="1:3" ht="16">
      <c r="A862" s="2">
        <v>861</v>
      </c>
      <c r="B862" s="2" t="s">
        <v>26</v>
      </c>
      <c r="C862" s="2">
        <v>13.15</v>
      </c>
    </row>
    <row r="863" spans="1:3" ht="16">
      <c r="A863" s="2">
        <v>862</v>
      </c>
      <c r="B863" s="2" t="s">
        <v>8</v>
      </c>
      <c r="C863" s="2">
        <v>10.56</v>
      </c>
    </row>
    <row r="864" spans="1:3" ht="16">
      <c r="A864" s="2">
        <v>863</v>
      </c>
      <c r="B864" s="2" t="s">
        <v>28</v>
      </c>
      <c r="C864" s="2">
        <v>10.31</v>
      </c>
    </row>
    <row r="865" spans="1:3" ht="16">
      <c r="A865" s="2">
        <v>864</v>
      </c>
      <c r="B865" s="2" t="s">
        <v>16</v>
      </c>
      <c r="C865" s="2">
        <v>8.2100000000000009</v>
      </c>
    </row>
    <row r="866" spans="1:3" ht="16">
      <c r="A866" s="2">
        <v>865</v>
      </c>
      <c r="B866" s="2" t="s">
        <v>11</v>
      </c>
      <c r="C866" s="2">
        <v>5.79</v>
      </c>
    </row>
    <row r="867" spans="1:3" ht="16">
      <c r="A867" s="2">
        <v>866</v>
      </c>
      <c r="B867" s="2" t="s">
        <v>28</v>
      </c>
      <c r="C867" s="2">
        <v>7.68</v>
      </c>
    </row>
    <row r="868" spans="1:3" ht="16">
      <c r="A868" s="2">
        <v>867</v>
      </c>
      <c r="B868" s="2" t="s">
        <v>16</v>
      </c>
      <c r="C868" s="2">
        <v>6.65</v>
      </c>
    </row>
    <row r="869" spans="1:3" ht="16">
      <c r="A869" s="2">
        <v>868</v>
      </c>
      <c r="B869" s="2" t="s">
        <v>16</v>
      </c>
      <c r="C869" s="2">
        <v>5.0999999999999996</v>
      </c>
    </row>
    <row r="870" spans="1:3" ht="16">
      <c r="A870" s="2">
        <v>869</v>
      </c>
      <c r="B870" s="2" t="s">
        <v>16</v>
      </c>
      <c r="C870" s="2">
        <v>5.73</v>
      </c>
    </row>
    <row r="871" spans="1:3" ht="16">
      <c r="A871" s="2">
        <v>870</v>
      </c>
      <c r="B871" s="2" t="s">
        <v>28</v>
      </c>
      <c r="C871" s="2">
        <v>7.71</v>
      </c>
    </row>
    <row r="872" spans="1:3" ht="16">
      <c r="A872" s="2">
        <v>871</v>
      </c>
      <c r="B872" s="2" t="s">
        <v>16</v>
      </c>
      <c r="C872" s="2">
        <v>7.1</v>
      </c>
    </row>
    <row r="873" spans="1:3" ht="16">
      <c r="A873" s="2">
        <v>872</v>
      </c>
      <c r="B873" s="2" t="s">
        <v>28</v>
      </c>
      <c r="C873" s="2">
        <v>7.79</v>
      </c>
    </row>
    <row r="874" spans="1:3" ht="16">
      <c r="A874" s="2">
        <v>873</v>
      </c>
      <c r="B874" s="2" t="s">
        <v>28</v>
      </c>
      <c r="C874" s="2">
        <v>6.79</v>
      </c>
    </row>
    <row r="875" spans="1:3" ht="16">
      <c r="A875" s="2">
        <v>874</v>
      </c>
      <c r="B875" s="2" t="s">
        <v>8</v>
      </c>
      <c r="C875" s="2">
        <v>8.77</v>
      </c>
    </row>
    <row r="876" spans="1:3" ht="16">
      <c r="A876" s="2">
        <v>875</v>
      </c>
      <c r="B876" s="2" t="s">
        <v>16</v>
      </c>
      <c r="C876" s="2">
        <v>8.1300000000000008</v>
      </c>
    </row>
    <row r="877" spans="1:3" ht="16">
      <c r="A877" s="2">
        <v>876</v>
      </c>
      <c r="B877" s="2" t="s">
        <v>11</v>
      </c>
      <c r="C877" s="2">
        <v>6.75</v>
      </c>
    </row>
    <row r="878" spans="1:3" ht="16">
      <c r="A878" s="2">
        <v>877</v>
      </c>
      <c r="B878" s="2" t="s">
        <v>16</v>
      </c>
      <c r="C878" s="2">
        <v>10.49</v>
      </c>
    </row>
    <row r="879" spans="1:3" ht="16">
      <c r="A879" s="2">
        <v>878</v>
      </c>
      <c r="B879" s="2" t="s">
        <v>14</v>
      </c>
      <c r="C879" s="2">
        <v>7.17</v>
      </c>
    </row>
    <row r="880" spans="1:3" ht="16">
      <c r="A880" s="2">
        <v>879</v>
      </c>
      <c r="B880" s="2" t="s">
        <v>14</v>
      </c>
      <c r="C880" s="2">
        <v>7.09</v>
      </c>
    </row>
    <row r="881" spans="1:3" ht="16">
      <c r="A881" s="2">
        <v>880</v>
      </c>
      <c r="B881" s="2" t="s">
        <v>26</v>
      </c>
      <c r="C881" s="2">
        <v>10.73</v>
      </c>
    </row>
    <row r="882" spans="1:3" ht="16">
      <c r="A882" s="2">
        <v>881</v>
      </c>
      <c r="B882" s="2" t="s">
        <v>16</v>
      </c>
      <c r="C882" s="2">
        <v>5.94</v>
      </c>
    </row>
    <row r="883" spans="1:3" ht="16">
      <c r="A883" s="2">
        <v>882</v>
      </c>
      <c r="B883" s="2" t="s">
        <v>28</v>
      </c>
      <c r="C883" s="2">
        <v>10.68</v>
      </c>
    </row>
    <row r="884" spans="1:3" ht="16">
      <c r="A884" s="2">
        <v>883</v>
      </c>
      <c r="B884" s="2" t="s">
        <v>16</v>
      </c>
      <c r="C884" s="2">
        <v>8.24</v>
      </c>
    </row>
    <row r="885" spans="1:3" ht="16">
      <c r="A885" s="2">
        <v>884</v>
      </c>
      <c r="B885" s="2" t="s">
        <v>11</v>
      </c>
      <c r="C885" s="2">
        <v>11.38</v>
      </c>
    </row>
    <row r="886" spans="1:3" ht="16">
      <c r="A886" s="2">
        <v>885</v>
      </c>
      <c r="B886" s="2" t="s">
        <v>16</v>
      </c>
      <c r="C886" s="2">
        <v>9.0299999999999994</v>
      </c>
    </row>
    <row r="887" spans="1:3" ht="16">
      <c r="A887" s="2">
        <v>886</v>
      </c>
      <c r="B887" s="2" t="s">
        <v>28</v>
      </c>
      <c r="C887" s="2">
        <v>8.93</v>
      </c>
    </row>
    <row r="888" spans="1:3" ht="16">
      <c r="A888" s="2">
        <v>887</v>
      </c>
      <c r="B888" s="2" t="s">
        <v>16</v>
      </c>
      <c r="C888" s="2">
        <v>6.56</v>
      </c>
    </row>
    <row r="889" spans="1:3" ht="16">
      <c r="A889" s="2">
        <v>888</v>
      </c>
      <c r="B889" s="2" t="s">
        <v>8</v>
      </c>
      <c r="C889" s="2">
        <v>6.91</v>
      </c>
    </row>
    <row r="890" spans="1:3" ht="16">
      <c r="A890" s="2">
        <v>889</v>
      </c>
      <c r="B890" s="2" t="s">
        <v>16</v>
      </c>
      <c r="C890" s="2">
        <v>6.62</v>
      </c>
    </row>
    <row r="891" spans="1:3" ht="16">
      <c r="A891" s="2">
        <v>890</v>
      </c>
      <c r="B891" s="2" t="s">
        <v>11</v>
      </c>
      <c r="C891" s="2">
        <v>9.84</v>
      </c>
    </row>
    <row r="892" spans="1:3" ht="16">
      <c r="A892" s="2">
        <v>891</v>
      </c>
      <c r="B892" s="2" t="s">
        <v>16</v>
      </c>
      <c r="C892" s="2">
        <v>6.74</v>
      </c>
    </row>
    <row r="893" spans="1:3" ht="16">
      <c r="A893" s="2">
        <v>892</v>
      </c>
      <c r="B893" s="2" t="s">
        <v>11</v>
      </c>
      <c r="C893" s="2">
        <v>6.96</v>
      </c>
    </row>
    <row r="894" spans="1:3" ht="16">
      <c r="A894" s="2">
        <v>893</v>
      </c>
      <c r="B894" s="2" t="s">
        <v>16</v>
      </c>
      <c r="C894" s="2">
        <v>6.51</v>
      </c>
    </row>
    <row r="895" spans="1:3" ht="16">
      <c r="A895" s="2">
        <v>894</v>
      </c>
      <c r="B895" s="2" t="s">
        <v>11</v>
      </c>
      <c r="C895" s="2">
        <v>10.29</v>
      </c>
    </row>
    <row r="896" spans="1:3" ht="16">
      <c r="A896" s="2">
        <v>895</v>
      </c>
      <c r="B896" s="2" t="s">
        <v>11</v>
      </c>
      <c r="C896" s="2">
        <v>12.74</v>
      </c>
    </row>
    <row r="897" spans="1:3" ht="16">
      <c r="A897" s="2">
        <v>896</v>
      </c>
      <c r="B897" s="2" t="s">
        <v>28</v>
      </c>
      <c r="C897" s="2">
        <v>7.84</v>
      </c>
    </row>
    <row r="898" spans="1:3" ht="16">
      <c r="A898" s="2">
        <v>897</v>
      </c>
      <c r="B898" s="2" t="s">
        <v>26</v>
      </c>
      <c r="C898" s="2">
        <v>12.65</v>
      </c>
    </row>
    <row r="899" spans="1:3" ht="16">
      <c r="A899" s="2">
        <v>898</v>
      </c>
      <c r="B899" s="2" t="s">
        <v>8</v>
      </c>
      <c r="C899" s="2">
        <v>6.47</v>
      </c>
    </row>
    <row r="900" spans="1:3" ht="16">
      <c r="A900" s="2">
        <v>899</v>
      </c>
      <c r="B900" s="2" t="s">
        <v>16</v>
      </c>
      <c r="C900" s="2">
        <v>9.86</v>
      </c>
    </row>
    <row r="901" spans="1:3" ht="16">
      <c r="A901" s="2">
        <v>900</v>
      </c>
      <c r="B901" s="2" t="s">
        <v>11</v>
      </c>
      <c r="C901" s="2">
        <v>8.52</v>
      </c>
    </row>
    <row r="902" spans="1:3" ht="16">
      <c r="A902" s="2">
        <v>901</v>
      </c>
      <c r="B902" s="2" t="s">
        <v>16</v>
      </c>
      <c r="C902" s="2">
        <v>6.96</v>
      </c>
    </row>
    <row r="903" spans="1:3" ht="16">
      <c r="A903" s="2">
        <v>902</v>
      </c>
      <c r="B903" s="2" t="s">
        <v>16</v>
      </c>
      <c r="C903" s="2">
        <v>10.38</v>
      </c>
    </row>
    <row r="904" spans="1:3" ht="16">
      <c r="A904" s="2">
        <v>903</v>
      </c>
      <c r="B904" s="2" t="s">
        <v>26</v>
      </c>
      <c r="C904" s="2">
        <v>2.38</v>
      </c>
    </row>
    <row r="905" spans="1:3" ht="16">
      <c r="A905" s="2">
        <v>904</v>
      </c>
      <c r="B905" s="2" t="s">
        <v>28</v>
      </c>
      <c r="C905" s="2">
        <v>11.16</v>
      </c>
    </row>
    <row r="906" spans="1:3" ht="16">
      <c r="A906" s="2">
        <v>905</v>
      </c>
      <c r="B906" s="2" t="s">
        <v>8</v>
      </c>
      <c r="C906" s="2">
        <v>5.7</v>
      </c>
    </row>
    <row r="907" spans="1:3" ht="16">
      <c r="A907" s="2">
        <v>906</v>
      </c>
      <c r="B907" s="2" t="s">
        <v>14</v>
      </c>
      <c r="C907" s="2">
        <v>10.41</v>
      </c>
    </row>
    <row r="908" spans="1:3" ht="16">
      <c r="A908" s="2">
        <v>907</v>
      </c>
      <c r="B908" s="2" t="s">
        <v>8</v>
      </c>
      <c r="C908" s="2">
        <v>6.04</v>
      </c>
    </row>
    <row r="909" spans="1:3" ht="16">
      <c r="A909" s="2">
        <v>908</v>
      </c>
      <c r="B909" s="2" t="s">
        <v>16</v>
      </c>
      <c r="C909" s="2">
        <v>10.42</v>
      </c>
    </row>
    <row r="910" spans="1:3" ht="16">
      <c r="A910" s="2">
        <v>909</v>
      </c>
      <c r="B910" s="2" t="s">
        <v>8</v>
      </c>
      <c r="C910" s="2">
        <v>7.91</v>
      </c>
    </row>
    <row r="911" spans="1:3" ht="16">
      <c r="A911" s="2">
        <v>910</v>
      </c>
      <c r="B911" s="2" t="s">
        <v>11</v>
      </c>
      <c r="C911" s="2">
        <v>8.9</v>
      </c>
    </row>
    <row r="912" spans="1:3" ht="16">
      <c r="A912" s="2">
        <v>911</v>
      </c>
      <c r="B912" s="2" t="s">
        <v>26</v>
      </c>
      <c r="C912" s="2">
        <v>5.89</v>
      </c>
    </row>
    <row r="913" spans="1:3" ht="16">
      <c r="A913" s="2">
        <v>912</v>
      </c>
      <c r="B913" s="2" t="s">
        <v>16</v>
      </c>
      <c r="C913" s="2">
        <v>7.97</v>
      </c>
    </row>
    <row r="914" spans="1:3" ht="16">
      <c r="A914" s="2">
        <v>913</v>
      </c>
      <c r="B914" s="2" t="s">
        <v>16</v>
      </c>
      <c r="C914" s="2">
        <v>8.48</v>
      </c>
    </row>
    <row r="915" spans="1:3" ht="16">
      <c r="A915" s="2">
        <v>914</v>
      </c>
      <c r="B915" s="2" t="s">
        <v>28</v>
      </c>
      <c r="C915" s="2">
        <v>6.27</v>
      </c>
    </row>
    <row r="916" spans="1:3" ht="16">
      <c r="A916" s="2">
        <v>915</v>
      </c>
      <c r="B916" s="2" t="s">
        <v>16</v>
      </c>
      <c r="C916" s="2">
        <v>6.77</v>
      </c>
    </row>
    <row r="917" spans="1:3" ht="16">
      <c r="A917" s="2">
        <v>916</v>
      </c>
      <c r="B917" s="2" t="s">
        <v>8</v>
      </c>
      <c r="C917" s="2">
        <v>8.49</v>
      </c>
    </row>
    <row r="918" spans="1:3" ht="16">
      <c r="A918" s="2">
        <v>917</v>
      </c>
      <c r="B918" s="2" t="s">
        <v>28</v>
      </c>
      <c r="C918" s="2">
        <v>9.56</v>
      </c>
    </row>
    <row r="919" spans="1:3" ht="16">
      <c r="A919" s="2">
        <v>918</v>
      </c>
      <c r="B919" s="2" t="s">
        <v>30</v>
      </c>
      <c r="C919" s="2">
        <v>8.0500000000000007</v>
      </c>
    </row>
    <row r="920" spans="1:3" ht="16">
      <c r="A920" s="2">
        <v>919</v>
      </c>
      <c r="B920" s="2" t="s">
        <v>8</v>
      </c>
      <c r="C920" s="2">
        <v>6.9</v>
      </c>
    </row>
    <row r="921" spans="1:3" ht="16">
      <c r="A921" s="2">
        <v>920</v>
      </c>
      <c r="B921" s="2" t="s">
        <v>8</v>
      </c>
      <c r="C921" s="2">
        <v>8.07</v>
      </c>
    </row>
    <row r="922" spans="1:3" ht="16">
      <c r="A922" s="2">
        <v>921</v>
      </c>
      <c r="B922" s="2" t="s">
        <v>11</v>
      </c>
      <c r="C922" s="2">
        <v>5.51</v>
      </c>
    </row>
    <row r="923" spans="1:3" ht="16">
      <c r="A923" s="2">
        <v>922</v>
      </c>
      <c r="B923" s="2" t="s">
        <v>16</v>
      </c>
      <c r="C923" s="2">
        <v>8.4</v>
      </c>
    </row>
    <row r="924" spans="1:3" ht="16">
      <c r="A924" s="2">
        <v>923</v>
      </c>
      <c r="B924" s="2" t="s">
        <v>11</v>
      </c>
      <c r="C924" s="2">
        <v>10.45</v>
      </c>
    </row>
    <row r="925" spans="1:3" ht="16">
      <c r="A925" s="2">
        <v>924</v>
      </c>
      <c r="B925" s="2" t="s">
        <v>16</v>
      </c>
      <c r="C925" s="2">
        <v>7.27</v>
      </c>
    </row>
    <row r="926" spans="1:3" ht="16">
      <c r="A926" s="2">
        <v>925</v>
      </c>
      <c r="B926" s="2" t="s">
        <v>26</v>
      </c>
      <c r="C926" s="2">
        <v>8.0500000000000007</v>
      </c>
    </row>
    <row r="927" spans="1:3" ht="16">
      <c r="A927" s="2">
        <v>926</v>
      </c>
      <c r="B927" s="2" t="s">
        <v>8</v>
      </c>
      <c r="C927" s="2">
        <v>7.69</v>
      </c>
    </row>
    <row r="928" spans="1:3" ht="16">
      <c r="A928" s="2">
        <v>927</v>
      </c>
      <c r="B928" s="2" t="s">
        <v>26</v>
      </c>
      <c r="C928" s="2">
        <v>10.199999999999999</v>
      </c>
    </row>
    <row r="929" spans="1:3" ht="16">
      <c r="A929" s="2">
        <v>928</v>
      </c>
      <c r="B929" s="2" t="s">
        <v>28</v>
      </c>
      <c r="C929" s="2">
        <v>5.32</v>
      </c>
    </row>
    <row r="930" spans="1:3" ht="16">
      <c r="A930" s="2">
        <v>929</v>
      </c>
      <c r="B930" s="2" t="s">
        <v>11</v>
      </c>
      <c r="C930" s="2">
        <v>10.039999999999999</v>
      </c>
    </row>
    <row r="931" spans="1:3" ht="16">
      <c r="A931" s="2">
        <v>930</v>
      </c>
      <c r="B931" s="2" t="s">
        <v>16</v>
      </c>
      <c r="C931" s="2">
        <v>5.98</v>
      </c>
    </row>
    <row r="932" spans="1:3" ht="16">
      <c r="A932" s="2">
        <v>931</v>
      </c>
      <c r="B932" s="2" t="s">
        <v>11</v>
      </c>
      <c r="C932" s="2">
        <v>8.14</v>
      </c>
    </row>
    <row r="933" spans="1:3" ht="16">
      <c r="A933" s="2">
        <v>932</v>
      </c>
      <c r="B933" s="2" t="s">
        <v>16</v>
      </c>
      <c r="C933" s="2">
        <v>7.39</v>
      </c>
    </row>
    <row r="934" spans="1:3" ht="16">
      <c r="A934" s="2">
        <v>933</v>
      </c>
      <c r="B934" s="2" t="s">
        <v>11</v>
      </c>
      <c r="C934" s="2">
        <v>6.76</v>
      </c>
    </row>
    <row r="935" spans="1:3" ht="16">
      <c r="A935" s="2">
        <v>934</v>
      </c>
      <c r="B935" s="2" t="s">
        <v>8</v>
      </c>
      <c r="C935" s="2">
        <v>7.22</v>
      </c>
    </row>
    <row r="936" spans="1:3" ht="16">
      <c r="A936" s="2">
        <v>935</v>
      </c>
      <c r="B936" s="2" t="s">
        <v>16</v>
      </c>
      <c r="C936" s="2">
        <v>7.61</v>
      </c>
    </row>
    <row r="937" spans="1:3" ht="16">
      <c r="A937" s="2">
        <v>936</v>
      </c>
      <c r="B937" s="2" t="s">
        <v>16</v>
      </c>
      <c r="C937" s="2">
        <v>9.3000000000000007</v>
      </c>
    </row>
    <row r="938" spans="1:3" ht="16">
      <c r="A938" s="2">
        <v>937</v>
      </c>
      <c r="B938" s="2" t="s">
        <v>28</v>
      </c>
      <c r="C938" s="2">
        <v>10.91</v>
      </c>
    </row>
    <row r="939" spans="1:3" ht="16">
      <c r="A939" s="2">
        <v>938</v>
      </c>
      <c r="B939" s="2" t="s">
        <v>16</v>
      </c>
      <c r="C939" s="2">
        <v>11.07</v>
      </c>
    </row>
    <row r="940" spans="1:3" ht="16">
      <c r="A940" s="2">
        <v>939</v>
      </c>
      <c r="B940" s="2" t="s">
        <v>16</v>
      </c>
      <c r="C940" s="2">
        <v>7.88</v>
      </c>
    </row>
    <row r="941" spans="1:3" ht="16">
      <c r="A941" s="2">
        <v>940</v>
      </c>
      <c r="B941" s="2" t="s">
        <v>16</v>
      </c>
      <c r="C941" s="2">
        <v>6.64</v>
      </c>
    </row>
    <row r="942" spans="1:3" ht="16">
      <c r="A942" s="2">
        <v>941</v>
      </c>
      <c r="B942" s="2" t="s">
        <v>16</v>
      </c>
      <c r="C942" s="2">
        <v>6.05</v>
      </c>
    </row>
    <row r="943" spans="1:3" ht="16">
      <c r="A943" s="2">
        <v>942</v>
      </c>
      <c r="B943" s="2" t="s">
        <v>26</v>
      </c>
      <c r="C943" s="2">
        <v>9.0500000000000007</v>
      </c>
    </row>
    <row r="944" spans="1:3" ht="16">
      <c r="A944" s="2">
        <v>943</v>
      </c>
      <c r="B944" s="2" t="s">
        <v>16</v>
      </c>
      <c r="C944" s="2">
        <v>11.6</v>
      </c>
    </row>
    <row r="945" spans="1:3" ht="16">
      <c r="A945" s="2">
        <v>944</v>
      </c>
      <c r="B945" s="2" t="s">
        <v>26</v>
      </c>
      <c r="C945" s="2">
        <v>10.25</v>
      </c>
    </row>
    <row r="946" spans="1:3" ht="16">
      <c r="A946" s="2">
        <v>945</v>
      </c>
      <c r="B946" s="2" t="s">
        <v>8</v>
      </c>
      <c r="C946" s="2">
        <v>5.38</v>
      </c>
    </row>
    <row r="947" spans="1:3" ht="16">
      <c r="A947" s="2">
        <v>946</v>
      </c>
      <c r="B947" s="2" t="s">
        <v>28</v>
      </c>
      <c r="C947" s="2">
        <v>10.47</v>
      </c>
    </row>
    <row r="948" spans="1:3" ht="16">
      <c r="A948" s="2">
        <v>947</v>
      </c>
      <c r="B948" s="2" t="s">
        <v>28</v>
      </c>
      <c r="C948" s="2">
        <v>7.57</v>
      </c>
    </row>
    <row r="949" spans="1:3" ht="16">
      <c r="A949" s="2">
        <v>948</v>
      </c>
      <c r="B949" s="2" t="s">
        <v>16</v>
      </c>
      <c r="C949" s="2">
        <v>8.17</v>
      </c>
    </row>
    <row r="950" spans="1:3" ht="16">
      <c r="A950" s="2">
        <v>949</v>
      </c>
      <c r="B950" s="2" t="s">
        <v>26</v>
      </c>
      <c r="C950" s="2">
        <v>9.27</v>
      </c>
    </row>
    <row r="951" spans="1:3" ht="16">
      <c r="A951" s="2">
        <v>950</v>
      </c>
      <c r="B951" s="2" t="s">
        <v>16</v>
      </c>
      <c r="C951" s="2">
        <v>8.8000000000000007</v>
      </c>
    </row>
    <row r="952" spans="1:3" ht="16">
      <c r="A952" s="2">
        <v>951</v>
      </c>
      <c r="B952" s="2" t="s">
        <v>26</v>
      </c>
      <c r="C952" s="2">
        <v>7.55</v>
      </c>
    </row>
    <row r="953" spans="1:3" ht="16">
      <c r="A953" s="2">
        <v>952</v>
      </c>
      <c r="B953" s="2" t="s">
        <v>16</v>
      </c>
      <c r="C953" s="2">
        <v>6.75</v>
      </c>
    </row>
    <row r="954" spans="1:3" ht="16">
      <c r="A954" s="2">
        <v>953</v>
      </c>
      <c r="B954" s="2" t="s">
        <v>16</v>
      </c>
      <c r="C954" s="2">
        <v>12.35</v>
      </c>
    </row>
    <row r="955" spans="1:3" ht="16">
      <c r="A955" s="2">
        <v>954</v>
      </c>
      <c r="B955" s="2" t="s">
        <v>16</v>
      </c>
      <c r="C955" s="2">
        <v>9.07</v>
      </c>
    </row>
    <row r="956" spans="1:3" ht="16">
      <c r="A956" s="2">
        <v>955</v>
      </c>
      <c r="B956" s="2" t="s">
        <v>16</v>
      </c>
      <c r="C956" s="2">
        <v>11.13</v>
      </c>
    </row>
    <row r="957" spans="1:3" ht="16">
      <c r="A957" s="2">
        <v>956</v>
      </c>
      <c r="B957" s="2" t="s">
        <v>26</v>
      </c>
      <c r="C957" s="2">
        <v>6.58</v>
      </c>
    </row>
    <row r="958" spans="1:3" ht="16">
      <c r="A958" s="2">
        <v>957</v>
      </c>
      <c r="B958" s="2" t="s">
        <v>16</v>
      </c>
      <c r="C958" s="2">
        <v>9.15</v>
      </c>
    </row>
    <row r="959" spans="1:3" ht="16">
      <c r="A959" s="2">
        <v>958</v>
      </c>
      <c r="B959" s="2" t="s">
        <v>16</v>
      </c>
      <c r="C959" s="2">
        <v>8.98</v>
      </c>
    </row>
    <row r="960" spans="1:3" ht="16">
      <c r="A960" s="2">
        <v>959</v>
      </c>
      <c r="B960" s="2" t="s">
        <v>11</v>
      </c>
      <c r="C960" s="2">
        <v>6.41</v>
      </c>
    </row>
    <row r="961" spans="1:3" ht="16">
      <c r="A961" s="2">
        <v>960</v>
      </c>
      <c r="B961" s="2" t="s">
        <v>28</v>
      </c>
      <c r="C961" s="2">
        <v>7.17</v>
      </c>
    </row>
    <row r="962" spans="1:3" ht="16">
      <c r="A962" s="2">
        <v>961</v>
      </c>
      <c r="B962" s="2" t="s">
        <v>11</v>
      </c>
      <c r="C962" s="2">
        <v>10.58</v>
      </c>
    </row>
    <row r="963" spans="1:3" ht="16">
      <c r="A963" s="2">
        <v>962</v>
      </c>
      <c r="B963" s="2" t="s">
        <v>28</v>
      </c>
      <c r="C963" s="2">
        <v>6.87</v>
      </c>
    </row>
    <row r="964" spans="1:3" ht="16">
      <c r="A964" s="2">
        <v>963</v>
      </c>
      <c r="B964" s="2" t="s">
        <v>8</v>
      </c>
      <c r="C964" s="2">
        <v>8.02</v>
      </c>
    </row>
    <row r="965" spans="1:3" ht="16">
      <c r="A965" s="2">
        <v>964</v>
      </c>
      <c r="B965" s="2" t="s">
        <v>28</v>
      </c>
      <c r="C965" s="2">
        <v>9.19</v>
      </c>
    </row>
    <row r="966" spans="1:3" ht="16">
      <c r="A966" s="2">
        <v>965</v>
      </c>
      <c r="B966" s="2" t="s">
        <v>16</v>
      </c>
      <c r="C966" s="2">
        <v>5.6</v>
      </c>
    </row>
    <row r="967" spans="1:3" ht="16">
      <c r="A967" s="2">
        <v>966</v>
      </c>
      <c r="B967" s="2" t="s">
        <v>8</v>
      </c>
      <c r="C967" s="2">
        <v>8.7899999999999991</v>
      </c>
    </row>
    <row r="968" spans="1:3" ht="16">
      <c r="A968" s="2">
        <v>967</v>
      </c>
      <c r="B968" s="2" t="s">
        <v>30</v>
      </c>
      <c r="C968" s="2">
        <v>10.44</v>
      </c>
    </row>
    <row r="969" spans="1:3" ht="16">
      <c r="A969" s="2">
        <v>968</v>
      </c>
      <c r="B969" s="2" t="s">
        <v>16</v>
      </c>
      <c r="C969" s="2">
        <v>6.44</v>
      </c>
    </row>
    <row r="970" spans="1:3" ht="16">
      <c r="A970" s="2">
        <v>969</v>
      </c>
      <c r="B970" s="2" t="s">
        <v>16</v>
      </c>
      <c r="C970" s="2">
        <v>9.75</v>
      </c>
    </row>
    <row r="971" spans="1:3" ht="16">
      <c r="A971" s="2">
        <v>970</v>
      </c>
      <c r="B971" s="2" t="s">
        <v>8</v>
      </c>
      <c r="C971" s="2">
        <v>12.57</v>
      </c>
    </row>
    <row r="972" spans="1:3" ht="16">
      <c r="A972" s="2">
        <v>971</v>
      </c>
      <c r="B972" s="2" t="s">
        <v>11</v>
      </c>
      <c r="C972" s="2">
        <v>8.2899999999999991</v>
      </c>
    </row>
    <row r="973" spans="1:3" ht="16">
      <c r="A973" s="2">
        <v>972</v>
      </c>
      <c r="B973" s="2" t="s">
        <v>16</v>
      </c>
      <c r="C973" s="2">
        <v>9</v>
      </c>
    </row>
    <row r="974" spans="1:3" ht="16">
      <c r="A974" s="2">
        <v>973</v>
      </c>
      <c r="B974" s="2" t="s">
        <v>30</v>
      </c>
      <c r="C974" s="2">
        <v>6.69</v>
      </c>
    </row>
    <row r="975" spans="1:3" ht="16">
      <c r="A975" s="2">
        <v>974</v>
      </c>
      <c r="B975" s="2" t="s">
        <v>28</v>
      </c>
      <c r="C975" s="2">
        <v>8.82</v>
      </c>
    </row>
    <row r="976" spans="1:3" ht="16">
      <c r="A976" s="2">
        <v>975</v>
      </c>
      <c r="B976" s="2" t="s">
        <v>16</v>
      </c>
      <c r="C976" s="2">
        <v>9.49</v>
      </c>
    </row>
    <row r="977" spans="1:3" ht="16">
      <c r="A977" s="2">
        <v>976</v>
      </c>
      <c r="B977" s="2" t="s">
        <v>16</v>
      </c>
      <c r="C977" s="2">
        <v>3.74</v>
      </c>
    </row>
    <row r="978" spans="1:3" ht="16">
      <c r="A978" s="2">
        <v>977</v>
      </c>
      <c r="B978" s="2" t="s">
        <v>16</v>
      </c>
      <c r="C978" s="2">
        <v>6.87</v>
      </c>
    </row>
    <row r="979" spans="1:3" ht="16">
      <c r="A979" s="2">
        <v>978</v>
      </c>
      <c r="B979" s="2" t="s">
        <v>16</v>
      </c>
      <c r="C979" s="2">
        <v>10.75</v>
      </c>
    </row>
    <row r="980" spans="1:3" ht="16">
      <c r="A980" s="2">
        <v>979</v>
      </c>
      <c r="B980" s="2" t="s">
        <v>11</v>
      </c>
      <c r="C980" s="2">
        <v>10.98</v>
      </c>
    </row>
    <row r="981" spans="1:3" ht="16">
      <c r="A981" s="2">
        <v>980</v>
      </c>
      <c r="B981" s="2" t="s">
        <v>14</v>
      </c>
      <c r="C981" s="2">
        <v>5.05</v>
      </c>
    </row>
    <row r="982" spans="1:3" ht="16">
      <c r="A982" s="2">
        <v>981</v>
      </c>
      <c r="B982" s="2" t="s">
        <v>8</v>
      </c>
      <c r="C982" s="2">
        <v>7.8</v>
      </c>
    </row>
    <row r="983" spans="1:3" ht="16">
      <c r="A983" s="2">
        <v>982</v>
      </c>
      <c r="B983" s="2" t="s">
        <v>28</v>
      </c>
      <c r="C983" s="2">
        <v>3.75</v>
      </c>
    </row>
    <row r="984" spans="1:3" ht="16">
      <c r="A984" s="2">
        <v>983</v>
      </c>
      <c r="B984" s="2" t="s">
        <v>16</v>
      </c>
      <c r="C984" s="2">
        <v>10.44</v>
      </c>
    </row>
    <row r="985" spans="1:3" ht="16">
      <c r="A985" s="2">
        <v>984</v>
      </c>
      <c r="B985" s="2" t="s">
        <v>26</v>
      </c>
      <c r="C985" s="2">
        <v>10.93</v>
      </c>
    </row>
    <row r="986" spans="1:3" ht="16">
      <c r="A986" s="2">
        <v>985</v>
      </c>
      <c r="B986" s="2" t="s">
        <v>26</v>
      </c>
      <c r="C986" s="2">
        <v>8.49</v>
      </c>
    </row>
    <row r="987" spans="1:3" ht="16">
      <c r="A987" s="2">
        <v>986</v>
      </c>
      <c r="B987" s="2" t="s">
        <v>16</v>
      </c>
      <c r="C987" s="2">
        <v>7.67</v>
      </c>
    </row>
    <row r="988" spans="1:3" ht="16">
      <c r="A988" s="2">
        <v>987</v>
      </c>
      <c r="B988" s="2" t="s">
        <v>16</v>
      </c>
      <c r="C988" s="2">
        <v>7.7</v>
      </c>
    </row>
    <row r="989" spans="1:3" ht="16">
      <c r="A989" s="2">
        <v>988</v>
      </c>
      <c r="B989" s="2" t="s">
        <v>16</v>
      </c>
      <c r="C989" s="2">
        <v>10.63</v>
      </c>
    </row>
    <row r="990" spans="1:3" ht="16">
      <c r="A990" s="2">
        <v>989</v>
      </c>
      <c r="B990" s="2" t="s">
        <v>16</v>
      </c>
      <c r="C990" s="2">
        <v>8.49</v>
      </c>
    </row>
    <row r="991" spans="1:3" ht="16">
      <c r="A991" s="2">
        <v>990</v>
      </c>
      <c r="B991" s="2" t="s">
        <v>28</v>
      </c>
      <c r="C991" s="2">
        <v>6.74</v>
      </c>
    </row>
    <row r="992" spans="1:3" ht="16">
      <c r="A992" s="2">
        <v>991</v>
      </c>
      <c r="B992" s="2" t="s">
        <v>28</v>
      </c>
      <c r="C992" s="2">
        <v>4.6100000000000003</v>
      </c>
    </row>
    <row r="993" spans="1:3" ht="16">
      <c r="A993" s="2">
        <v>992</v>
      </c>
      <c r="B993" s="2" t="s">
        <v>8</v>
      </c>
      <c r="C993" s="2">
        <v>7.28</v>
      </c>
    </row>
    <row r="994" spans="1:3" ht="16">
      <c r="A994" s="2">
        <v>993</v>
      </c>
      <c r="B994" s="2" t="s">
        <v>16</v>
      </c>
      <c r="C994" s="2">
        <v>9.1999999999999993</v>
      </c>
    </row>
    <row r="995" spans="1:3" ht="16">
      <c r="A995" s="2">
        <v>994</v>
      </c>
      <c r="B995" s="2" t="s">
        <v>26</v>
      </c>
      <c r="C995" s="2">
        <v>6.16</v>
      </c>
    </row>
    <row r="996" spans="1:3" ht="16">
      <c r="A996" s="2">
        <v>995</v>
      </c>
      <c r="B996" s="2" t="s">
        <v>28</v>
      </c>
      <c r="C996" s="2">
        <v>6.61</v>
      </c>
    </row>
    <row r="997" spans="1:3" ht="16">
      <c r="A997" s="2">
        <v>996</v>
      </c>
      <c r="B997" s="2" t="s">
        <v>26</v>
      </c>
      <c r="C997" s="2">
        <v>3.97</v>
      </c>
    </row>
    <row r="998" spans="1:3" ht="16">
      <c r="A998" s="2">
        <v>997</v>
      </c>
      <c r="B998" s="2" t="s">
        <v>16</v>
      </c>
      <c r="C998" s="2">
        <v>9.31</v>
      </c>
    </row>
    <row r="999" spans="1:3" ht="16">
      <c r="A999" s="2">
        <v>998</v>
      </c>
      <c r="B999" s="2" t="s">
        <v>11</v>
      </c>
      <c r="C999" s="2">
        <v>8.18</v>
      </c>
    </row>
    <row r="1000" spans="1:3" ht="16">
      <c r="A1000" s="2">
        <v>999</v>
      </c>
      <c r="B1000" s="2" t="s">
        <v>16</v>
      </c>
      <c r="C1000" s="2">
        <v>9.7799999999999994</v>
      </c>
    </row>
    <row r="1001" spans="1:3" ht="16">
      <c r="A1001" s="2">
        <v>1000</v>
      </c>
      <c r="B1001" s="2" t="s">
        <v>11</v>
      </c>
      <c r="C1001" s="2">
        <v>5.97</v>
      </c>
    </row>
  </sheetData>
  <autoFilter ref="A1:L1001" xr:uid="{F5C5F6FC-6FBB-6446-AD9F-A7BA2C370937}"/>
  <mergeCells count="6">
    <mergeCell ref="H9:K9"/>
    <mergeCell ref="H3:K3"/>
    <mergeCell ref="H4:K4"/>
    <mergeCell ref="H7:K7"/>
    <mergeCell ref="H8:K8"/>
    <mergeCell ref="H5:K5"/>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0948C-3794-0A48-BC3E-E63C25E1C7B4}">
  <dimension ref="A1:K1001"/>
  <sheetViews>
    <sheetView topLeftCell="A39" zoomScale="65" zoomScaleNormal="65" workbookViewId="0">
      <selection activeCell="F76" sqref="F76:K77"/>
    </sheetView>
  </sheetViews>
  <sheetFormatPr baseColWidth="10" defaultColWidth="10.83203125" defaultRowHeight="15"/>
  <cols>
    <col min="1" max="1" width="17.1640625" customWidth="1"/>
    <col min="2" max="2" width="12.33203125" customWidth="1"/>
    <col min="3" max="3" width="20" customWidth="1"/>
    <col min="4" max="4" width="15.83203125" customWidth="1"/>
    <col min="6" max="6" width="15" customWidth="1"/>
    <col min="7" max="7" width="23.83203125" bestFit="1" customWidth="1"/>
    <col min="8" max="8" width="19.6640625" customWidth="1"/>
    <col min="9" max="9" width="20.6640625" customWidth="1"/>
    <col min="10" max="10" width="10" bestFit="1" customWidth="1"/>
  </cols>
  <sheetData>
    <row r="1" spans="1:10" ht="34">
      <c r="A1" s="3" t="s">
        <v>0</v>
      </c>
      <c r="B1" s="3" t="s">
        <v>1</v>
      </c>
      <c r="C1" s="3" t="s">
        <v>2</v>
      </c>
      <c r="D1" s="3" t="s">
        <v>4</v>
      </c>
      <c r="F1" s="91" t="s">
        <v>146</v>
      </c>
      <c r="G1" s="91"/>
      <c r="H1" s="91"/>
      <c r="I1" s="91"/>
    </row>
    <row r="2" spans="1:10" ht="16">
      <c r="A2" s="2">
        <v>1</v>
      </c>
      <c r="B2" s="2" t="s">
        <v>7</v>
      </c>
      <c r="C2" s="2" t="s">
        <v>11</v>
      </c>
      <c r="D2" s="2" t="s">
        <v>25</v>
      </c>
      <c r="F2" s="37" t="s">
        <v>55</v>
      </c>
      <c r="G2" s="37" t="s">
        <v>56</v>
      </c>
      <c r="H2" s="6"/>
      <c r="I2" s="6"/>
    </row>
    <row r="3" spans="1:10" ht="16">
      <c r="A3" s="2">
        <v>2</v>
      </c>
      <c r="B3" s="2" t="s">
        <v>18</v>
      </c>
      <c r="C3" s="2" t="s">
        <v>16</v>
      </c>
      <c r="D3" s="2" t="s">
        <v>13</v>
      </c>
      <c r="F3" s="37" t="s">
        <v>53</v>
      </c>
      <c r="G3" s="6" t="s">
        <v>7</v>
      </c>
      <c r="H3" s="6" t="s">
        <v>18</v>
      </c>
      <c r="I3" s="6" t="s">
        <v>54</v>
      </c>
      <c r="J3" t="s">
        <v>148</v>
      </c>
    </row>
    <row r="4" spans="1:10" ht="16">
      <c r="A4" s="2">
        <v>3</v>
      </c>
      <c r="B4" s="2" t="s">
        <v>7</v>
      </c>
      <c r="C4" s="2" t="s">
        <v>16</v>
      </c>
      <c r="D4" s="2" t="s">
        <v>13</v>
      </c>
      <c r="F4" s="38" t="s">
        <v>30</v>
      </c>
      <c r="G4" s="39">
        <v>14</v>
      </c>
      <c r="H4" s="39">
        <v>6</v>
      </c>
      <c r="I4" s="39">
        <v>20</v>
      </c>
    </row>
    <row r="5" spans="1:10" ht="16">
      <c r="A5" s="2">
        <v>4</v>
      </c>
      <c r="B5" s="2" t="s">
        <v>18</v>
      </c>
      <c r="C5" s="2" t="s">
        <v>16</v>
      </c>
      <c r="D5" s="2" t="s">
        <v>13</v>
      </c>
      <c r="F5" s="38" t="s">
        <v>8</v>
      </c>
      <c r="G5" s="39">
        <v>83</v>
      </c>
      <c r="H5" s="39">
        <v>34</v>
      </c>
      <c r="I5" s="39">
        <v>117</v>
      </c>
    </row>
    <row r="6" spans="1:10" ht="16">
      <c r="A6" s="2">
        <v>5</v>
      </c>
      <c r="B6" s="2" t="s">
        <v>18</v>
      </c>
      <c r="C6" s="2" t="s">
        <v>16</v>
      </c>
      <c r="D6" s="2" t="s">
        <v>13</v>
      </c>
      <c r="F6" s="38" t="s">
        <v>16</v>
      </c>
      <c r="G6" s="39">
        <v>236</v>
      </c>
      <c r="H6" s="39">
        <v>227</v>
      </c>
      <c r="I6" s="39">
        <v>463</v>
      </c>
    </row>
    <row r="7" spans="1:10" ht="16">
      <c r="A7" s="2">
        <v>6</v>
      </c>
      <c r="B7" s="2" t="s">
        <v>7</v>
      </c>
      <c r="C7" s="2" t="s">
        <v>26</v>
      </c>
      <c r="D7" s="2" t="s">
        <v>10</v>
      </c>
      <c r="F7" s="38" t="s">
        <v>11</v>
      </c>
      <c r="G7" s="39">
        <v>55</v>
      </c>
      <c r="H7" s="39">
        <v>71</v>
      </c>
      <c r="I7" s="39">
        <v>126</v>
      </c>
    </row>
    <row r="8" spans="1:10" ht="16">
      <c r="A8" s="2">
        <v>7</v>
      </c>
      <c r="B8" s="2" t="s">
        <v>7</v>
      </c>
      <c r="C8" s="2" t="s">
        <v>8</v>
      </c>
      <c r="D8" s="2" t="s">
        <v>13</v>
      </c>
      <c r="F8" s="38" t="s">
        <v>26</v>
      </c>
      <c r="G8" s="39">
        <v>58</v>
      </c>
      <c r="H8" s="39">
        <v>54</v>
      </c>
      <c r="I8" s="39">
        <v>112</v>
      </c>
    </row>
    <row r="9" spans="1:10" ht="16">
      <c r="A9" s="2">
        <v>8</v>
      </c>
      <c r="B9" s="2" t="s">
        <v>7</v>
      </c>
      <c r="C9" s="2" t="s">
        <v>8</v>
      </c>
      <c r="D9" s="2" t="s">
        <v>13</v>
      </c>
      <c r="F9" s="38" t="s">
        <v>14</v>
      </c>
      <c r="G9" s="39">
        <v>9</v>
      </c>
      <c r="H9" s="39">
        <v>20</v>
      </c>
      <c r="I9" s="39">
        <v>29</v>
      </c>
    </row>
    <row r="10" spans="1:10" ht="16">
      <c r="A10" s="2">
        <v>9</v>
      </c>
      <c r="B10" s="2" t="s">
        <v>7</v>
      </c>
      <c r="C10" s="2" t="s">
        <v>16</v>
      </c>
      <c r="D10" s="2" t="s">
        <v>13</v>
      </c>
      <c r="F10" s="38" t="s">
        <v>28</v>
      </c>
      <c r="G10" s="39">
        <v>64</v>
      </c>
      <c r="H10" s="39">
        <v>69</v>
      </c>
      <c r="I10" s="39">
        <v>133</v>
      </c>
    </row>
    <row r="11" spans="1:10" ht="16">
      <c r="A11" s="2">
        <v>10</v>
      </c>
      <c r="B11" s="2" t="s">
        <v>7</v>
      </c>
      <c r="C11" s="2" t="s">
        <v>8</v>
      </c>
      <c r="D11" s="2" t="s">
        <v>13</v>
      </c>
      <c r="F11" s="38" t="s">
        <v>54</v>
      </c>
      <c r="G11" s="39">
        <v>519</v>
      </c>
      <c r="H11" s="39">
        <v>481</v>
      </c>
      <c r="I11" s="39">
        <v>1000</v>
      </c>
    </row>
    <row r="12" spans="1:10" ht="16">
      <c r="A12" s="2">
        <v>11</v>
      </c>
      <c r="B12" s="2" t="s">
        <v>18</v>
      </c>
      <c r="C12" s="2" t="s">
        <v>26</v>
      </c>
      <c r="D12" s="2" t="s">
        <v>10</v>
      </c>
    </row>
    <row r="13" spans="1:10" ht="16">
      <c r="A13" s="2">
        <v>12</v>
      </c>
      <c r="B13" s="2" t="s">
        <v>7</v>
      </c>
      <c r="C13" s="2" t="s">
        <v>16</v>
      </c>
      <c r="D13" s="2" t="s">
        <v>37</v>
      </c>
    </row>
    <row r="14" spans="1:10" ht="16">
      <c r="A14" s="2">
        <v>13</v>
      </c>
      <c r="B14" s="2" t="s">
        <v>7</v>
      </c>
      <c r="C14" s="2" t="s">
        <v>28</v>
      </c>
      <c r="D14" s="2" t="s">
        <v>13</v>
      </c>
      <c r="F14" s="91" t="s">
        <v>147</v>
      </c>
      <c r="G14" s="91"/>
      <c r="H14" s="91"/>
      <c r="I14" s="91"/>
    </row>
    <row r="15" spans="1:10" ht="16">
      <c r="A15" s="2">
        <v>14</v>
      </c>
      <c r="B15" s="2" t="s">
        <v>7</v>
      </c>
      <c r="C15" s="2" t="s">
        <v>16</v>
      </c>
      <c r="D15" s="2" t="s">
        <v>13</v>
      </c>
      <c r="F15" s="91"/>
      <c r="G15" s="91"/>
      <c r="H15" s="91"/>
      <c r="I15" s="91"/>
    </row>
    <row r="16" spans="1:10" ht="16">
      <c r="A16" s="2">
        <v>15</v>
      </c>
      <c r="B16" s="2" t="s">
        <v>7</v>
      </c>
      <c r="C16" s="2" t="s">
        <v>16</v>
      </c>
      <c r="D16" s="2" t="s">
        <v>13</v>
      </c>
      <c r="F16" s="37" t="s">
        <v>55</v>
      </c>
      <c r="G16" s="37" t="s">
        <v>56</v>
      </c>
      <c r="H16" s="6"/>
      <c r="I16" s="6"/>
    </row>
    <row r="17" spans="1:9" ht="16">
      <c r="A17" s="2">
        <v>16</v>
      </c>
      <c r="B17" s="2" t="s">
        <v>18</v>
      </c>
      <c r="C17" s="2" t="s">
        <v>16</v>
      </c>
      <c r="D17" s="2" t="s">
        <v>10</v>
      </c>
      <c r="F17" s="37" t="s">
        <v>53</v>
      </c>
      <c r="G17" s="6" t="s">
        <v>7</v>
      </c>
      <c r="H17" s="6" t="s">
        <v>18</v>
      </c>
      <c r="I17" s="6" t="s">
        <v>54</v>
      </c>
    </row>
    <row r="18" spans="1:9" ht="16">
      <c r="A18" s="2">
        <v>17</v>
      </c>
      <c r="B18" s="2" t="s">
        <v>7</v>
      </c>
      <c r="C18" s="2" t="s">
        <v>16</v>
      </c>
      <c r="D18" s="2" t="s">
        <v>13</v>
      </c>
      <c r="F18" s="38" t="s">
        <v>25</v>
      </c>
      <c r="G18" s="39">
        <v>38</v>
      </c>
      <c r="H18" s="39">
        <v>55</v>
      </c>
      <c r="I18" s="39">
        <v>93</v>
      </c>
    </row>
    <row r="19" spans="1:9" ht="16">
      <c r="A19" s="2">
        <v>18</v>
      </c>
      <c r="B19" s="2" t="s">
        <v>7</v>
      </c>
      <c r="C19" s="2" t="s">
        <v>16</v>
      </c>
      <c r="D19" s="2" t="s">
        <v>22</v>
      </c>
      <c r="F19" s="38" t="s">
        <v>22</v>
      </c>
      <c r="G19" s="39">
        <v>49</v>
      </c>
      <c r="H19" s="39">
        <v>55</v>
      </c>
      <c r="I19" s="39">
        <v>104</v>
      </c>
    </row>
    <row r="20" spans="1:9" ht="16">
      <c r="A20" s="2">
        <v>19</v>
      </c>
      <c r="B20" s="2" t="s">
        <v>7</v>
      </c>
      <c r="C20" s="2" t="s">
        <v>16</v>
      </c>
      <c r="D20" s="2" t="s">
        <v>22</v>
      </c>
      <c r="F20" s="38" t="s">
        <v>41</v>
      </c>
      <c r="G20" s="39">
        <v>2</v>
      </c>
      <c r="H20" s="39">
        <v>4</v>
      </c>
      <c r="I20" s="39">
        <v>6</v>
      </c>
    </row>
    <row r="21" spans="1:9" ht="16">
      <c r="A21" s="2">
        <v>20</v>
      </c>
      <c r="B21" s="2" t="s">
        <v>18</v>
      </c>
      <c r="C21" s="2" t="s">
        <v>16</v>
      </c>
      <c r="D21" s="2" t="s">
        <v>22</v>
      </c>
      <c r="F21" s="38" t="s">
        <v>29</v>
      </c>
      <c r="G21" s="39">
        <v>18</v>
      </c>
      <c r="H21" s="39">
        <v>17</v>
      </c>
      <c r="I21" s="39">
        <v>35</v>
      </c>
    </row>
    <row r="22" spans="1:9" ht="16">
      <c r="A22" s="2">
        <v>21</v>
      </c>
      <c r="B22" s="2" t="s">
        <v>18</v>
      </c>
      <c r="C22" s="2" t="s">
        <v>16</v>
      </c>
      <c r="D22" s="2" t="s">
        <v>10</v>
      </c>
      <c r="F22" s="38" t="s">
        <v>31</v>
      </c>
      <c r="G22" s="39">
        <v>6</v>
      </c>
      <c r="H22" s="39">
        <v>10</v>
      </c>
      <c r="I22" s="39">
        <v>16</v>
      </c>
    </row>
    <row r="23" spans="1:9" ht="16">
      <c r="A23" s="2">
        <v>22</v>
      </c>
      <c r="B23" s="2" t="s">
        <v>7</v>
      </c>
      <c r="C23" s="2" t="s">
        <v>16</v>
      </c>
      <c r="D23" s="2" t="s">
        <v>22</v>
      </c>
      <c r="F23" s="38" t="s">
        <v>10</v>
      </c>
      <c r="G23" s="39">
        <v>92</v>
      </c>
      <c r="H23" s="39">
        <v>66</v>
      </c>
      <c r="I23" s="39">
        <v>158</v>
      </c>
    </row>
    <row r="24" spans="1:9" ht="16">
      <c r="A24" s="2">
        <v>23</v>
      </c>
      <c r="B24" s="2" t="s">
        <v>7</v>
      </c>
      <c r="C24" s="2" t="s">
        <v>26</v>
      </c>
      <c r="D24" s="2" t="s">
        <v>10</v>
      </c>
      <c r="F24" s="38" t="s">
        <v>20</v>
      </c>
      <c r="G24" s="39">
        <v>17</v>
      </c>
      <c r="H24" s="39">
        <v>6</v>
      </c>
      <c r="I24" s="39">
        <v>23</v>
      </c>
    </row>
    <row r="25" spans="1:9" ht="16">
      <c r="A25" s="2">
        <v>24</v>
      </c>
      <c r="B25" s="2" t="s">
        <v>7</v>
      </c>
      <c r="C25" s="2" t="s">
        <v>16</v>
      </c>
      <c r="D25" s="2" t="s">
        <v>13</v>
      </c>
      <c r="F25" s="38" t="s">
        <v>37</v>
      </c>
      <c r="G25" s="39">
        <v>11</v>
      </c>
      <c r="H25" s="39">
        <v>1</v>
      </c>
      <c r="I25" s="39">
        <v>12</v>
      </c>
    </row>
    <row r="26" spans="1:9" ht="16">
      <c r="A26" s="2">
        <v>25</v>
      </c>
      <c r="B26" s="2" t="s">
        <v>18</v>
      </c>
      <c r="C26" s="2" t="s">
        <v>16</v>
      </c>
      <c r="D26" s="2" t="s">
        <v>25</v>
      </c>
      <c r="F26" s="38" t="s">
        <v>13</v>
      </c>
      <c r="G26" s="39">
        <v>286</v>
      </c>
      <c r="H26" s="39">
        <v>267</v>
      </c>
      <c r="I26" s="39">
        <v>553</v>
      </c>
    </row>
    <row r="27" spans="1:9" ht="16">
      <c r="A27" s="2">
        <v>26</v>
      </c>
      <c r="B27" s="2" t="s">
        <v>18</v>
      </c>
      <c r="C27" s="2" t="s">
        <v>11</v>
      </c>
      <c r="D27" s="2" t="s">
        <v>13</v>
      </c>
      <c r="F27" s="38" t="s">
        <v>54</v>
      </c>
      <c r="G27" s="39">
        <v>519</v>
      </c>
      <c r="H27" s="39">
        <v>481</v>
      </c>
      <c r="I27" s="39">
        <v>1000</v>
      </c>
    </row>
    <row r="28" spans="1:9" ht="16">
      <c r="A28" s="2">
        <v>27</v>
      </c>
      <c r="B28" s="2" t="s">
        <v>7</v>
      </c>
      <c r="C28" s="2" t="s">
        <v>26</v>
      </c>
      <c r="D28" s="2" t="s">
        <v>13</v>
      </c>
    </row>
    <row r="29" spans="1:9" ht="16">
      <c r="A29" s="2">
        <v>28</v>
      </c>
      <c r="B29" s="2" t="s">
        <v>7</v>
      </c>
      <c r="C29" s="2" t="s">
        <v>28</v>
      </c>
      <c r="D29" s="2" t="s">
        <v>13</v>
      </c>
      <c r="F29" s="52" t="s">
        <v>150</v>
      </c>
    </row>
    <row r="30" spans="1:9" ht="16">
      <c r="A30" s="2">
        <v>29</v>
      </c>
      <c r="B30" s="2" t="s">
        <v>18</v>
      </c>
      <c r="C30" s="2" t="s">
        <v>26</v>
      </c>
      <c r="D30" s="2" t="s">
        <v>41</v>
      </c>
      <c r="F30" s="90" t="s">
        <v>163</v>
      </c>
      <c r="G30" s="90"/>
      <c r="H30" s="90"/>
      <c r="I30" s="90"/>
    </row>
    <row r="31" spans="1:9" ht="16">
      <c r="A31" s="2">
        <v>30</v>
      </c>
      <c r="B31" s="2" t="s">
        <v>7</v>
      </c>
      <c r="C31" s="2" t="s">
        <v>8</v>
      </c>
      <c r="D31" s="2" t="s">
        <v>13</v>
      </c>
      <c r="F31" s="25" t="s">
        <v>96</v>
      </c>
      <c r="G31" s="91" t="s">
        <v>151</v>
      </c>
      <c r="H31" s="91"/>
      <c r="I31" s="91"/>
    </row>
    <row r="32" spans="1:9" ht="16">
      <c r="A32" s="2">
        <v>31</v>
      </c>
      <c r="B32" s="2" t="s">
        <v>7</v>
      </c>
      <c r="C32" s="2" t="s">
        <v>16</v>
      </c>
      <c r="D32" s="2" t="s">
        <v>10</v>
      </c>
      <c r="F32" s="25" t="s">
        <v>97</v>
      </c>
      <c r="G32" s="91" t="s">
        <v>166</v>
      </c>
      <c r="H32" s="91"/>
      <c r="I32" s="91"/>
    </row>
    <row r="33" spans="1:11" ht="15.5" customHeight="1">
      <c r="A33" s="2">
        <v>32</v>
      </c>
      <c r="B33" s="2" t="s">
        <v>7</v>
      </c>
      <c r="C33" s="2" t="s">
        <v>16</v>
      </c>
      <c r="D33" s="2" t="s">
        <v>13</v>
      </c>
      <c r="F33" s="87" t="s">
        <v>152</v>
      </c>
      <c r="G33" s="87"/>
      <c r="H33" s="87"/>
      <c r="I33" s="87"/>
    </row>
    <row r="34" spans="1:11" ht="16">
      <c r="A34" s="2">
        <v>33</v>
      </c>
      <c r="B34" s="2" t="s">
        <v>7</v>
      </c>
      <c r="C34" s="2" t="s">
        <v>8</v>
      </c>
      <c r="D34" s="2" t="s">
        <v>13</v>
      </c>
      <c r="F34" s="87"/>
      <c r="G34" s="87"/>
      <c r="H34" s="87"/>
      <c r="I34" s="87"/>
    </row>
    <row r="35" spans="1:11" ht="16">
      <c r="A35" s="2">
        <v>34</v>
      </c>
      <c r="B35" s="2" t="s">
        <v>18</v>
      </c>
      <c r="C35" s="2" t="s">
        <v>16</v>
      </c>
      <c r="D35" s="2" t="s">
        <v>13</v>
      </c>
      <c r="F35" s="87"/>
      <c r="G35" s="87"/>
      <c r="H35" s="87"/>
      <c r="I35" s="87"/>
    </row>
    <row r="36" spans="1:11" ht="16">
      <c r="A36" s="2">
        <v>35</v>
      </c>
      <c r="B36" s="2" t="s">
        <v>7</v>
      </c>
      <c r="C36" s="2" t="s">
        <v>16</v>
      </c>
      <c r="D36" s="2" t="s">
        <v>13</v>
      </c>
      <c r="F36" s="88" t="s">
        <v>153</v>
      </c>
      <c r="G36" s="88"/>
      <c r="H36" s="25" t="s">
        <v>154</v>
      </c>
      <c r="I36" s="6">
        <f>481/1000</f>
        <v>0.48099999999999998</v>
      </c>
    </row>
    <row r="37" spans="1:11" ht="16">
      <c r="A37" s="2">
        <v>36</v>
      </c>
      <c r="B37" s="2" t="s">
        <v>7</v>
      </c>
      <c r="C37" s="2" t="s">
        <v>26</v>
      </c>
      <c r="D37" s="2" t="s">
        <v>10</v>
      </c>
    </row>
    <row r="38" spans="1:11" ht="16">
      <c r="A38" s="2">
        <v>37</v>
      </c>
      <c r="B38" s="2" t="s">
        <v>7</v>
      </c>
      <c r="C38" s="2" t="s">
        <v>11</v>
      </c>
      <c r="D38" s="2" t="s">
        <v>13</v>
      </c>
      <c r="F38" s="86" t="s">
        <v>168</v>
      </c>
      <c r="G38" s="86"/>
      <c r="H38" s="86"/>
      <c r="I38" s="86"/>
      <c r="J38" s="86"/>
      <c r="K38" s="86"/>
    </row>
    <row r="39" spans="1:11" ht="16">
      <c r="A39" s="2">
        <v>38</v>
      </c>
      <c r="B39" s="2" t="s">
        <v>7</v>
      </c>
      <c r="C39" s="2" t="s">
        <v>16</v>
      </c>
      <c r="D39" s="2" t="s">
        <v>25</v>
      </c>
      <c r="F39" s="49" t="s">
        <v>2</v>
      </c>
      <c r="G39" s="49" t="s">
        <v>155</v>
      </c>
      <c r="H39" s="49" t="s">
        <v>156</v>
      </c>
      <c r="I39" s="49" t="s">
        <v>157</v>
      </c>
      <c r="J39" s="49" t="s">
        <v>158</v>
      </c>
      <c r="K39" s="49" t="s">
        <v>159</v>
      </c>
    </row>
    <row r="40" spans="1:11" ht="16">
      <c r="A40" s="2">
        <v>39</v>
      </c>
      <c r="B40" s="2" t="s">
        <v>18</v>
      </c>
      <c r="C40" s="2" t="s">
        <v>8</v>
      </c>
      <c r="D40" s="2" t="s">
        <v>13</v>
      </c>
      <c r="F40" s="38" t="s">
        <v>30</v>
      </c>
      <c r="G40" s="39">
        <v>6</v>
      </c>
      <c r="H40" s="53">
        <f>I40*$I$36</f>
        <v>9.6199999999999992</v>
      </c>
      <c r="I40" s="39">
        <v>20</v>
      </c>
      <c r="J40" s="6">
        <f>(G40-H40)^2</f>
        <v>13.104399999999995</v>
      </c>
      <c r="K40" s="6">
        <f>J40/H40</f>
        <v>1.3622037422037419</v>
      </c>
    </row>
    <row r="41" spans="1:11" ht="16">
      <c r="A41" s="2">
        <v>40</v>
      </c>
      <c r="B41" s="2" t="s">
        <v>7</v>
      </c>
      <c r="C41" s="2" t="s">
        <v>8</v>
      </c>
      <c r="D41" s="2" t="s">
        <v>13</v>
      </c>
      <c r="F41" s="38" t="s">
        <v>8</v>
      </c>
      <c r="G41" s="39">
        <v>34</v>
      </c>
      <c r="H41" s="53">
        <f t="shared" ref="H41:H47" si="0">I41*$I$36</f>
        <v>56.277000000000001</v>
      </c>
      <c r="I41" s="39">
        <v>117</v>
      </c>
      <c r="J41" s="6">
        <f t="shared" ref="J41:J46" si="1">(G41-H41)^2</f>
        <v>496.26472900000005</v>
      </c>
      <c r="K41" s="6">
        <f t="shared" ref="K41:K46" si="2">J41/H41</f>
        <v>8.818251310482081</v>
      </c>
    </row>
    <row r="42" spans="1:11" ht="16">
      <c r="A42" s="2">
        <v>41</v>
      </c>
      <c r="B42" s="2" t="s">
        <v>18</v>
      </c>
      <c r="C42" s="2" t="s">
        <v>16</v>
      </c>
      <c r="D42" s="2" t="s">
        <v>13</v>
      </c>
      <c r="F42" s="38" t="s">
        <v>16</v>
      </c>
      <c r="G42" s="39">
        <v>227</v>
      </c>
      <c r="H42" s="53">
        <f t="shared" si="0"/>
        <v>222.703</v>
      </c>
      <c r="I42" s="39">
        <v>463</v>
      </c>
      <c r="J42" s="6">
        <f t="shared" si="1"/>
        <v>18.464208999999975</v>
      </c>
      <c r="K42" s="6">
        <f t="shared" si="2"/>
        <v>8.2909565654705933E-2</v>
      </c>
    </row>
    <row r="43" spans="1:11" ht="16">
      <c r="A43" s="2">
        <v>42</v>
      </c>
      <c r="B43" s="2" t="s">
        <v>18</v>
      </c>
      <c r="C43" s="2" t="s">
        <v>26</v>
      </c>
      <c r="D43" s="2" t="s">
        <v>10</v>
      </c>
      <c r="F43" s="38" t="s">
        <v>11</v>
      </c>
      <c r="G43" s="39">
        <v>71</v>
      </c>
      <c r="H43" s="53">
        <f t="shared" si="0"/>
        <v>60.605999999999995</v>
      </c>
      <c r="I43" s="39">
        <v>126</v>
      </c>
      <c r="J43" s="6">
        <f t="shared" si="1"/>
        <v>108.03523600000011</v>
      </c>
      <c r="K43" s="6">
        <f t="shared" si="2"/>
        <v>1.7825831765831786</v>
      </c>
    </row>
    <row r="44" spans="1:11" ht="16">
      <c r="A44" s="2">
        <v>43</v>
      </c>
      <c r="B44" s="2" t="s">
        <v>18</v>
      </c>
      <c r="C44" s="2" t="s">
        <v>16</v>
      </c>
      <c r="D44" s="2" t="s">
        <v>13</v>
      </c>
      <c r="F44" s="38" t="s">
        <v>26</v>
      </c>
      <c r="G44" s="39">
        <v>54</v>
      </c>
      <c r="H44" s="53">
        <f t="shared" si="0"/>
        <v>53.872</v>
      </c>
      <c r="I44" s="39">
        <v>112</v>
      </c>
      <c r="J44" s="6">
        <f t="shared" si="1"/>
        <v>1.638400000000003E-2</v>
      </c>
      <c r="K44" s="6">
        <f t="shared" si="2"/>
        <v>3.0412830412830471E-4</v>
      </c>
    </row>
    <row r="45" spans="1:11" ht="16">
      <c r="A45" s="2">
        <v>44</v>
      </c>
      <c r="B45" s="2" t="s">
        <v>18</v>
      </c>
      <c r="C45" s="2" t="s">
        <v>14</v>
      </c>
      <c r="D45" s="2" t="s">
        <v>13</v>
      </c>
      <c r="F45" s="38" t="s">
        <v>14</v>
      </c>
      <c r="G45" s="39">
        <v>20</v>
      </c>
      <c r="H45" s="53">
        <f t="shared" si="0"/>
        <v>13.949</v>
      </c>
      <c r="I45" s="39">
        <v>29</v>
      </c>
      <c r="J45" s="6">
        <f t="shared" si="1"/>
        <v>36.614601</v>
      </c>
      <c r="K45" s="6">
        <f t="shared" si="2"/>
        <v>2.6248907448562622</v>
      </c>
    </row>
    <row r="46" spans="1:11" ht="16">
      <c r="A46" s="2">
        <v>45</v>
      </c>
      <c r="B46" s="2" t="s">
        <v>18</v>
      </c>
      <c r="C46" s="2" t="s">
        <v>16</v>
      </c>
      <c r="D46" s="2" t="s">
        <v>22</v>
      </c>
      <c r="F46" s="38" t="s">
        <v>28</v>
      </c>
      <c r="G46" s="39">
        <v>69</v>
      </c>
      <c r="H46" s="53">
        <f t="shared" si="0"/>
        <v>63.972999999999999</v>
      </c>
      <c r="I46" s="39">
        <v>133</v>
      </c>
      <c r="J46" s="6">
        <f t="shared" si="1"/>
        <v>25.27072900000001</v>
      </c>
      <c r="K46" s="6">
        <f t="shared" si="2"/>
        <v>0.39502179044284325</v>
      </c>
    </row>
    <row r="47" spans="1:11" ht="16">
      <c r="A47" s="2">
        <v>46</v>
      </c>
      <c r="B47" s="2" t="s">
        <v>7</v>
      </c>
      <c r="C47" s="2" t="s">
        <v>26</v>
      </c>
      <c r="D47" s="2" t="s">
        <v>10</v>
      </c>
      <c r="F47" s="6" t="s">
        <v>149</v>
      </c>
      <c r="G47" s="6">
        <v>481</v>
      </c>
      <c r="H47" s="53">
        <f t="shared" si="0"/>
        <v>481</v>
      </c>
      <c r="I47" s="51">
        <v>1000</v>
      </c>
      <c r="J47" s="54" t="s">
        <v>160</v>
      </c>
      <c r="K47" s="54">
        <f>SUM(K40:K46)</f>
        <v>15.066164458526941</v>
      </c>
    </row>
    <row r="48" spans="1:11" ht="16">
      <c r="A48" s="2">
        <v>47</v>
      </c>
      <c r="B48" s="2" t="s">
        <v>7</v>
      </c>
      <c r="C48" s="2" t="s">
        <v>16</v>
      </c>
      <c r="D48" s="2" t="s">
        <v>13</v>
      </c>
    </row>
    <row r="49" spans="1:11" ht="16">
      <c r="A49" s="2">
        <v>48</v>
      </c>
      <c r="B49" s="2" t="s">
        <v>7</v>
      </c>
      <c r="C49" s="2" t="s">
        <v>16</v>
      </c>
      <c r="D49" s="2" t="s">
        <v>13</v>
      </c>
      <c r="F49" s="92" t="s">
        <v>180</v>
      </c>
      <c r="G49" s="92"/>
      <c r="H49" s="92"/>
      <c r="I49" s="92"/>
      <c r="J49" s="92"/>
      <c r="K49" s="56">
        <f>CHIINV(0.05,6)</f>
        <v>12.591587243743978</v>
      </c>
    </row>
    <row r="50" spans="1:11" ht="16">
      <c r="A50" s="2">
        <v>49</v>
      </c>
      <c r="B50" s="2" t="s">
        <v>7</v>
      </c>
      <c r="C50" s="2" t="s">
        <v>28</v>
      </c>
      <c r="D50" s="2" t="s">
        <v>13</v>
      </c>
      <c r="F50" s="72" t="s">
        <v>161</v>
      </c>
      <c r="G50" s="72"/>
      <c r="H50" s="72"/>
      <c r="I50" s="72"/>
      <c r="J50" s="72"/>
      <c r="K50" s="72"/>
    </row>
    <row r="51" spans="1:11" ht="16">
      <c r="A51" s="2">
        <v>50</v>
      </c>
      <c r="B51" s="2" t="s">
        <v>7</v>
      </c>
      <c r="C51" s="2" t="s">
        <v>26</v>
      </c>
      <c r="D51" s="2" t="s">
        <v>10</v>
      </c>
      <c r="F51" s="72"/>
      <c r="G51" s="72"/>
      <c r="H51" s="72"/>
      <c r="I51" s="72"/>
      <c r="J51" s="72"/>
      <c r="K51" s="72"/>
    </row>
    <row r="52" spans="1:11" ht="16">
      <c r="A52" s="2">
        <v>51</v>
      </c>
      <c r="B52" s="2" t="s">
        <v>18</v>
      </c>
      <c r="C52" s="2" t="s">
        <v>16</v>
      </c>
      <c r="D52" s="2" t="s">
        <v>10</v>
      </c>
    </row>
    <row r="53" spans="1:11" ht="16">
      <c r="A53" s="2">
        <v>52</v>
      </c>
      <c r="B53" s="2" t="s">
        <v>7</v>
      </c>
      <c r="C53" s="2" t="s">
        <v>28</v>
      </c>
      <c r="D53" s="2" t="s">
        <v>22</v>
      </c>
      <c r="F53" s="52" t="s">
        <v>162</v>
      </c>
    </row>
    <row r="54" spans="1:11" ht="16">
      <c r="A54" s="2">
        <v>53</v>
      </c>
      <c r="B54" s="2" t="s">
        <v>7</v>
      </c>
      <c r="C54" s="2" t="s">
        <v>16</v>
      </c>
      <c r="D54" s="2" t="s">
        <v>13</v>
      </c>
      <c r="F54" s="90" t="s">
        <v>238</v>
      </c>
      <c r="G54" s="90"/>
      <c r="H54" s="90"/>
      <c r="I54" s="90"/>
    </row>
    <row r="55" spans="1:11" ht="16">
      <c r="A55" s="2">
        <v>54</v>
      </c>
      <c r="B55" s="2" t="s">
        <v>18</v>
      </c>
      <c r="C55" s="2" t="s">
        <v>16</v>
      </c>
      <c r="D55" s="2" t="s">
        <v>13</v>
      </c>
      <c r="F55" s="25" t="s">
        <v>96</v>
      </c>
      <c r="G55" s="91" t="s">
        <v>164</v>
      </c>
      <c r="H55" s="91"/>
      <c r="I55" s="91"/>
    </row>
    <row r="56" spans="1:11" ht="16">
      <c r="A56" s="2">
        <v>55</v>
      </c>
      <c r="B56" s="2" t="s">
        <v>18</v>
      </c>
      <c r="C56" s="2" t="s">
        <v>16</v>
      </c>
      <c r="D56" s="2" t="s">
        <v>13</v>
      </c>
      <c r="F56" s="25" t="s">
        <v>97</v>
      </c>
      <c r="G56" s="91" t="s">
        <v>165</v>
      </c>
      <c r="H56" s="91"/>
      <c r="I56" s="91"/>
    </row>
    <row r="57" spans="1:11" ht="16">
      <c r="A57" s="2">
        <v>56</v>
      </c>
      <c r="B57" s="2" t="s">
        <v>18</v>
      </c>
      <c r="C57" s="2" t="s">
        <v>16</v>
      </c>
      <c r="D57" s="2" t="s">
        <v>13</v>
      </c>
      <c r="F57" s="87" t="s">
        <v>167</v>
      </c>
      <c r="G57" s="87"/>
      <c r="H57" s="87"/>
      <c r="I57" s="87"/>
    </row>
    <row r="58" spans="1:11" ht="16">
      <c r="A58" s="2">
        <v>57</v>
      </c>
      <c r="B58" s="2" t="s">
        <v>7</v>
      </c>
      <c r="C58" s="2" t="s">
        <v>16</v>
      </c>
      <c r="D58" s="2" t="s">
        <v>22</v>
      </c>
      <c r="F58" s="87"/>
      <c r="G58" s="87"/>
      <c r="H58" s="87"/>
      <c r="I58" s="87"/>
    </row>
    <row r="59" spans="1:11" ht="16">
      <c r="A59" s="2">
        <v>58</v>
      </c>
      <c r="B59" s="2" t="s">
        <v>7</v>
      </c>
      <c r="C59" s="2" t="s">
        <v>11</v>
      </c>
      <c r="D59" s="2" t="s">
        <v>13</v>
      </c>
      <c r="F59" s="87"/>
      <c r="G59" s="87"/>
      <c r="H59" s="87"/>
      <c r="I59" s="87"/>
    </row>
    <row r="60" spans="1:11" ht="16">
      <c r="A60" s="2">
        <v>59</v>
      </c>
      <c r="B60" s="2" t="s">
        <v>7</v>
      </c>
      <c r="C60" s="2" t="s">
        <v>28</v>
      </c>
      <c r="D60" s="2" t="s">
        <v>13</v>
      </c>
      <c r="F60" s="88" t="s">
        <v>153</v>
      </c>
      <c r="G60" s="88"/>
      <c r="H60" s="25" t="s">
        <v>154</v>
      </c>
      <c r="I60" s="6">
        <f>481/1000</f>
        <v>0.48099999999999998</v>
      </c>
    </row>
    <row r="61" spans="1:11" ht="16">
      <c r="A61" s="2">
        <v>60</v>
      </c>
      <c r="B61" s="2" t="s">
        <v>18</v>
      </c>
      <c r="C61" s="2" t="s">
        <v>28</v>
      </c>
      <c r="D61" s="2" t="s">
        <v>22</v>
      </c>
    </row>
    <row r="62" spans="1:11" ht="16">
      <c r="A62" s="2">
        <v>61</v>
      </c>
      <c r="B62" s="2" t="s">
        <v>7</v>
      </c>
      <c r="C62" s="2" t="s">
        <v>8</v>
      </c>
      <c r="D62" s="2" t="s">
        <v>13</v>
      </c>
      <c r="F62" s="86" t="s">
        <v>168</v>
      </c>
      <c r="G62" s="86"/>
      <c r="H62" s="86"/>
      <c r="I62" s="86"/>
      <c r="J62" s="86"/>
      <c r="K62" s="86"/>
    </row>
    <row r="63" spans="1:11" ht="16">
      <c r="A63" s="2">
        <v>62</v>
      </c>
      <c r="B63" s="2" t="s">
        <v>7</v>
      </c>
      <c r="C63" s="2" t="s">
        <v>16</v>
      </c>
      <c r="D63" s="2" t="s">
        <v>25</v>
      </c>
      <c r="F63" s="49" t="s">
        <v>53</v>
      </c>
      <c r="G63" s="49" t="s">
        <v>155</v>
      </c>
      <c r="H63" s="49" t="s">
        <v>157</v>
      </c>
      <c r="I63" s="49" t="s">
        <v>156</v>
      </c>
      <c r="J63" s="49" t="s">
        <v>158</v>
      </c>
      <c r="K63" s="49" t="s">
        <v>159</v>
      </c>
    </row>
    <row r="64" spans="1:11" ht="16">
      <c r="A64" s="2">
        <v>63</v>
      </c>
      <c r="B64" s="2" t="s">
        <v>18</v>
      </c>
      <c r="C64" s="2" t="s">
        <v>16</v>
      </c>
      <c r="D64" s="2" t="s">
        <v>13</v>
      </c>
      <c r="F64" s="38" t="s">
        <v>25</v>
      </c>
      <c r="G64" s="39">
        <v>55</v>
      </c>
      <c r="H64" s="39">
        <v>93</v>
      </c>
      <c r="I64" s="6">
        <f>$I$60*H64</f>
        <v>44.732999999999997</v>
      </c>
      <c r="J64" s="6">
        <f>(G64-I64)^2</f>
        <v>105.41128900000007</v>
      </c>
      <c r="K64" s="6">
        <f>J64/I64</f>
        <v>2.3564547202289154</v>
      </c>
    </row>
    <row r="65" spans="1:11" ht="16">
      <c r="A65" s="2">
        <v>64</v>
      </c>
      <c r="B65" s="2" t="s">
        <v>7</v>
      </c>
      <c r="C65" s="2" t="s">
        <v>28</v>
      </c>
      <c r="D65" s="2" t="s">
        <v>13</v>
      </c>
      <c r="F65" s="38" t="s">
        <v>22</v>
      </c>
      <c r="G65" s="39">
        <v>55</v>
      </c>
      <c r="H65" s="39">
        <v>104</v>
      </c>
      <c r="I65" s="6">
        <f t="shared" ref="I65:I73" si="3">$I$60*H65</f>
        <v>50.024000000000001</v>
      </c>
      <c r="J65" s="6">
        <f t="shared" ref="J65:J72" si="4">(G65-I65)^2</f>
        <v>24.76057599999999</v>
      </c>
      <c r="K65" s="6">
        <f t="shared" ref="K65:K72" si="5">J65/I65</f>
        <v>0.49497393251239385</v>
      </c>
    </row>
    <row r="66" spans="1:11" ht="16">
      <c r="A66" s="2">
        <v>65</v>
      </c>
      <c r="B66" s="2" t="s">
        <v>18</v>
      </c>
      <c r="C66" s="2" t="s">
        <v>16</v>
      </c>
      <c r="D66" s="2" t="s">
        <v>25</v>
      </c>
      <c r="F66" s="38" t="s">
        <v>41</v>
      </c>
      <c r="G66" s="39">
        <v>4</v>
      </c>
      <c r="H66" s="39">
        <v>6</v>
      </c>
      <c r="I66" s="6">
        <f t="shared" si="3"/>
        <v>2.8860000000000001</v>
      </c>
      <c r="J66" s="6">
        <f t="shared" si="4"/>
        <v>1.2409959999999998</v>
      </c>
      <c r="K66" s="6">
        <f t="shared" si="5"/>
        <v>0.43000554400554392</v>
      </c>
    </row>
    <row r="67" spans="1:11" ht="16">
      <c r="A67" s="2">
        <v>66</v>
      </c>
      <c r="B67" s="2" t="s">
        <v>18</v>
      </c>
      <c r="C67" s="2" t="s">
        <v>28</v>
      </c>
      <c r="D67" s="2" t="s">
        <v>13</v>
      </c>
      <c r="F67" s="38" t="s">
        <v>29</v>
      </c>
      <c r="G67" s="39">
        <v>17</v>
      </c>
      <c r="H67" s="39">
        <v>35</v>
      </c>
      <c r="I67" s="6">
        <f t="shared" si="3"/>
        <v>16.835000000000001</v>
      </c>
      <c r="J67" s="6">
        <f t="shared" si="4"/>
        <v>2.7224999999999718E-2</v>
      </c>
      <c r="K67" s="6">
        <f t="shared" si="5"/>
        <v>1.6171666171666003E-3</v>
      </c>
    </row>
    <row r="68" spans="1:11" ht="16">
      <c r="A68" s="2">
        <v>67</v>
      </c>
      <c r="B68" s="2" t="s">
        <v>7</v>
      </c>
      <c r="C68" s="2" t="s">
        <v>8</v>
      </c>
      <c r="D68" s="2" t="s">
        <v>10</v>
      </c>
      <c r="F68" s="38" t="s">
        <v>31</v>
      </c>
      <c r="G68" s="39">
        <v>10</v>
      </c>
      <c r="H68" s="39">
        <v>16</v>
      </c>
      <c r="I68" s="6">
        <f t="shared" si="3"/>
        <v>7.6959999999999997</v>
      </c>
      <c r="J68" s="6">
        <f t="shared" si="4"/>
        <v>5.3084160000000011</v>
      </c>
      <c r="K68" s="6">
        <f t="shared" si="5"/>
        <v>0.68976299376299388</v>
      </c>
    </row>
    <row r="69" spans="1:11" ht="16">
      <c r="A69" s="2">
        <v>68</v>
      </c>
      <c r="B69" s="2" t="s">
        <v>7</v>
      </c>
      <c r="C69" s="2" t="s">
        <v>16</v>
      </c>
      <c r="D69" s="2" t="s">
        <v>13</v>
      </c>
      <c r="F69" s="38" t="s">
        <v>10</v>
      </c>
      <c r="G69" s="39">
        <v>66</v>
      </c>
      <c r="H69" s="39">
        <v>158</v>
      </c>
      <c r="I69" s="6">
        <f t="shared" si="3"/>
        <v>75.99799999999999</v>
      </c>
      <c r="J69" s="6">
        <f t="shared" si="4"/>
        <v>99.960003999999813</v>
      </c>
      <c r="K69" s="6">
        <f t="shared" si="5"/>
        <v>1.3152978236269353</v>
      </c>
    </row>
    <row r="70" spans="1:11" ht="16">
      <c r="A70" s="2">
        <v>69</v>
      </c>
      <c r="B70" s="2" t="s">
        <v>18</v>
      </c>
      <c r="C70" s="2" t="s">
        <v>16</v>
      </c>
      <c r="D70" s="2" t="s">
        <v>13</v>
      </c>
      <c r="F70" s="38" t="s">
        <v>20</v>
      </c>
      <c r="G70" s="39">
        <v>6</v>
      </c>
      <c r="H70" s="39">
        <v>23</v>
      </c>
      <c r="I70" s="6">
        <f t="shared" si="3"/>
        <v>11.062999999999999</v>
      </c>
      <c r="J70" s="6">
        <f t="shared" si="4"/>
        <v>25.63396899999999</v>
      </c>
      <c r="K70" s="6">
        <f t="shared" si="5"/>
        <v>2.3170902106119491</v>
      </c>
    </row>
    <row r="71" spans="1:11" ht="16">
      <c r="A71" s="2">
        <v>70</v>
      </c>
      <c r="B71" s="2" t="s">
        <v>18</v>
      </c>
      <c r="C71" s="2" t="s">
        <v>28</v>
      </c>
      <c r="D71" s="2" t="s">
        <v>41</v>
      </c>
      <c r="F71" s="38" t="s">
        <v>37</v>
      </c>
      <c r="G71" s="39">
        <v>1</v>
      </c>
      <c r="H71" s="39">
        <v>12</v>
      </c>
      <c r="I71" s="6">
        <f t="shared" si="3"/>
        <v>5.7720000000000002</v>
      </c>
      <c r="J71" s="6">
        <f t="shared" si="4"/>
        <v>22.771984000000003</v>
      </c>
      <c r="K71" s="6">
        <f t="shared" si="5"/>
        <v>3.9452501732501735</v>
      </c>
    </row>
    <row r="72" spans="1:11" ht="16">
      <c r="A72" s="2">
        <v>71</v>
      </c>
      <c r="B72" s="2" t="s">
        <v>18</v>
      </c>
      <c r="C72" s="2" t="s">
        <v>16</v>
      </c>
      <c r="D72" s="2" t="s">
        <v>13</v>
      </c>
      <c r="F72" s="38" t="s">
        <v>13</v>
      </c>
      <c r="G72" s="39">
        <v>267</v>
      </c>
      <c r="H72" s="39">
        <v>553</v>
      </c>
      <c r="I72" s="6">
        <f t="shared" si="3"/>
        <v>265.99299999999999</v>
      </c>
      <c r="J72" s="6">
        <f t="shared" si="4"/>
        <v>1.01404900000001</v>
      </c>
      <c r="K72" s="6">
        <f t="shared" si="5"/>
        <v>3.8123146097830017E-3</v>
      </c>
    </row>
    <row r="73" spans="1:11" ht="16">
      <c r="A73" s="2">
        <v>72</v>
      </c>
      <c r="B73" s="2" t="s">
        <v>7</v>
      </c>
      <c r="C73" s="2" t="s">
        <v>8</v>
      </c>
      <c r="D73" s="2" t="s">
        <v>13</v>
      </c>
      <c r="F73" s="50" t="s">
        <v>54</v>
      </c>
      <c r="G73" s="51">
        <v>481</v>
      </c>
      <c r="H73" s="51">
        <v>1000</v>
      </c>
      <c r="I73" s="51">
        <f t="shared" si="3"/>
        <v>481</v>
      </c>
      <c r="J73" s="51" t="s">
        <v>160</v>
      </c>
      <c r="K73" s="51">
        <f>SUM(K64:K72)</f>
        <v>11.554264879225855</v>
      </c>
    </row>
    <row r="74" spans="1:11" ht="16">
      <c r="A74" s="2">
        <v>73</v>
      </c>
      <c r="B74" s="2" t="s">
        <v>7</v>
      </c>
      <c r="C74" s="2" t="s">
        <v>11</v>
      </c>
      <c r="D74" s="2" t="s">
        <v>13</v>
      </c>
    </row>
    <row r="75" spans="1:11" ht="16">
      <c r="A75" s="2">
        <v>74</v>
      </c>
      <c r="B75" s="2" t="s">
        <v>7</v>
      </c>
      <c r="C75" s="2" t="s">
        <v>16</v>
      </c>
      <c r="D75" s="2" t="s">
        <v>25</v>
      </c>
      <c r="F75" s="89" t="s">
        <v>179</v>
      </c>
      <c r="G75" s="89"/>
      <c r="H75" s="89"/>
      <c r="I75" s="89"/>
      <c r="J75" s="89"/>
      <c r="K75" s="57">
        <f>CHIINV(0.05,8)</f>
        <v>15.507313055865453</v>
      </c>
    </row>
    <row r="76" spans="1:11" ht="16">
      <c r="A76" s="2">
        <v>75</v>
      </c>
      <c r="B76" s="2" t="s">
        <v>18</v>
      </c>
      <c r="C76" s="2" t="s">
        <v>28</v>
      </c>
      <c r="D76" s="2" t="s">
        <v>13</v>
      </c>
      <c r="F76" s="85" t="s">
        <v>169</v>
      </c>
      <c r="G76" s="85"/>
      <c r="H76" s="85"/>
      <c r="I76" s="85"/>
      <c r="J76" s="85"/>
      <c r="K76" s="85"/>
    </row>
    <row r="77" spans="1:11" ht="16">
      <c r="A77" s="2">
        <v>76</v>
      </c>
      <c r="B77" s="2" t="s">
        <v>18</v>
      </c>
      <c r="C77" s="2" t="s">
        <v>16</v>
      </c>
      <c r="D77" s="2" t="s">
        <v>13</v>
      </c>
      <c r="F77" s="85"/>
      <c r="G77" s="85"/>
      <c r="H77" s="85"/>
      <c r="I77" s="85"/>
      <c r="J77" s="85"/>
      <c r="K77" s="85"/>
    </row>
    <row r="78" spans="1:11" ht="16">
      <c r="A78" s="2">
        <v>77</v>
      </c>
      <c r="B78" s="2" t="s">
        <v>18</v>
      </c>
      <c r="C78" s="2" t="s">
        <v>26</v>
      </c>
      <c r="D78" s="2" t="s">
        <v>10</v>
      </c>
    </row>
    <row r="79" spans="1:11" ht="16">
      <c r="A79" s="2">
        <v>78</v>
      </c>
      <c r="B79" s="2" t="s">
        <v>7</v>
      </c>
      <c r="C79" s="2" t="s">
        <v>16</v>
      </c>
      <c r="D79" s="2" t="s">
        <v>13</v>
      </c>
    </row>
    <row r="80" spans="1:11" ht="16">
      <c r="A80" s="2">
        <v>79</v>
      </c>
      <c r="B80" s="2" t="s">
        <v>18</v>
      </c>
      <c r="C80" s="2" t="s">
        <v>28</v>
      </c>
      <c r="D80" s="2" t="s">
        <v>29</v>
      </c>
    </row>
    <row r="81" spans="1:4" ht="16">
      <c r="A81" s="2">
        <v>80</v>
      </c>
      <c r="B81" s="2" t="s">
        <v>7</v>
      </c>
      <c r="C81" s="2" t="s">
        <v>28</v>
      </c>
      <c r="D81" s="2" t="s">
        <v>13</v>
      </c>
    </row>
    <row r="82" spans="1:4" ht="16">
      <c r="A82" s="2">
        <v>81</v>
      </c>
      <c r="B82" s="2" t="s">
        <v>7</v>
      </c>
      <c r="C82" s="2" t="s">
        <v>11</v>
      </c>
      <c r="D82" s="2" t="s">
        <v>13</v>
      </c>
    </row>
    <row r="83" spans="1:4" ht="16">
      <c r="A83" s="2">
        <v>82</v>
      </c>
      <c r="B83" s="2" t="s">
        <v>18</v>
      </c>
      <c r="C83" s="2" t="s">
        <v>8</v>
      </c>
      <c r="D83" s="2" t="s">
        <v>13</v>
      </c>
    </row>
    <row r="84" spans="1:4" ht="16">
      <c r="A84" s="2">
        <v>83</v>
      </c>
      <c r="B84" s="2" t="s">
        <v>18</v>
      </c>
      <c r="C84" s="2" t="s">
        <v>16</v>
      </c>
      <c r="D84" s="2" t="s">
        <v>13</v>
      </c>
    </row>
    <row r="85" spans="1:4" ht="16">
      <c r="A85" s="2">
        <v>84</v>
      </c>
      <c r="B85" s="2" t="s">
        <v>18</v>
      </c>
      <c r="C85" s="2" t="s">
        <v>16</v>
      </c>
      <c r="D85" s="2" t="s">
        <v>13</v>
      </c>
    </row>
    <row r="86" spans="1:4" ht="16">
      <c r="A86" s="2">
        <v>85</v>
      </c>
      <c r="B86" s="2" t="s">
        <v>18</v>
      </c>
      <c r="C86" s="2" t="s">
        <v>28</v>
      </c>
      <c r="D86" s="2" t="s">
        <v>29</v>
      </c>
    </row>
    <row r="87" spans="1:4" ht="16">
      <c r="A87" s="2">
        <v>86</v>
      </c>
      <c r="B87" s="2" t="s">
        <v>7</v>
      </c>
      <c r="C87" s="2" t="s">
        <v>16</v>
      </c>
      <c r="D87" s="2" t="s">
        <v>13</v>
      </c>
    </row>
    <row r="88" spans="1:4" ht="16">
      <c r="A88" s="2">
        <v>87</v>
      </c>
      <c r="B88" s="2" t="s">
        <v>7</v>
      </c>
      <c r="C88" s="2" t="s">
        <v>8</v>
      </c>
      <c r="D88" s="2" t="s">
        <v>13</v>
      </c>
    </row>
    <row r="89" spans="1:4" ht="16">
      <c r="A89" s="2">
        <v>88</v>
      </c>
      <c r="B89" s="2" t="s">
        <v>7</v>
      </c>
      <c r="C89" s="2" t="s">
        <v>26</v>
      </c>
      <c r="D89" s="2" t="s">
        <v>13</v>
      </c>
    </row>
    <row r="90" spans="1:4" ht="16">
      <c r="A90" s="2">
        <v>89</v>
      </c>
      <c r="B90" s="2" t="s">
        <v>7</v>
      </c>
      <c r="C90" s="2" t="s">
        <v>8</v>
      </c>
      <c r="D90" s="2" t="s">
        <v>13</v>
      </c>
    </row>
    <row r="91" spans="1:4" ht="16">
      <c r="A91" s="2">
        <v>90</v>
      </c>
      <c r="B91" s="2" t="s">
        <v>18</v>
      </c>
      <c r="C91" s="2" t="s">
        <v>16</v>
      </c>
      <c r="D91" s="2" t="s">
        <v>25</v>
      </c>
    </row>
    <row r="92" spans="1:4" ht="16">
      <c r="A92" s="2">
        <v>91</v>
      </c>
      <c r="B92" s="2" t="s">
        <v>18</v>
      </c>
      <c r="C92" s="2" t="s">
        <v>16</v>
      </c>
      <c r="D92" s="2" t="s">
        <v>10</v>
      </c>
    </row>
    <row r="93" spans="1:4" ht="16">
      <c r="A93" s="2">
        <v>92</v>
      </c>
      <c r="B93" s="2" t="s">
        <v>7</v>
      </c>
      <c r="C93" s="2" t="s">
        <v>26</v>
      </c>
      <c r="D93" s="2" t="s">
        <v>10</v>
      </c>
    </row>
    <row r="94" spans="1:4" ht="16">
      <c r="A94" s="2">
        <v>93</v>
      </c>
      <c r="B94" s="2" t="s">
        <v>7</v>
      </c>
      <c r="C94" s="2" t="s">
        <v>11</v>
      </c>
      <c r="D94" s="2" t="s">
        <v>13</v>
      </c>
    </row>
    <row r="95" spans="1:4" ht="16">
      <c r="A95" s="2">
        <v>94</v>
      </c>
      <c r="B95" s="2" t="s">
        <v>7</v>
      </c>
      <c r="C95" s="2" t="s">
        <v>16</v>
      </c>
      <c r="D95" s="2" t="s">
        <v>31</v>
      </c>
    </row>
    <row r="96" spans="1:4" ht="16">
      <c r="A96" s="2">
        <v>95</v>
      </c>
      <c r="B96" s="2" t="s">
        <v>7</v>
      </c>
      <c r="C96" s="2" t="s">
        <v>16</v>
      </c>
      <c r="D96" s="2" t="s">
        <v>20</v>
      </c>
    </row>
    <row r="97" spans="1:4" ht="16">
      <c r="A97" s="2">
        <v>96</v>
      </c>
      <c r="B97" s="2" t="s">
        <v>7</v>
      </c>
      <c r="C97" s="2" t="s">
        <v>8</v>
      </c>
      <c r="D97" s="2" t="s">
        <v>10</v>
      </c>
    </row>
    <row r="98" spans="1:4" ht="16">
      <c r="A98" s="2">
        <v>97</v>
      </c>
      <c r="B98" s="2" t="s">
        <v>7</v>
      </c>
      <c r="C98" s="2" t="s">
        <v>8</v>
      </c>
      <c r="D98" s="2" t="s">
        <v>10</v>
      </c>
    </row>
    <row r="99" spans="1:4" ht="16">
      <c r="A99" s="2">
        <v>98</v>
      </c>
      <c r="B99" s="2" t="s">
        <v>7</v>
      </c>
      <c r="C99" s="2" t="s">
        <v>16</v>
      </c>
      <c r="D99" s="2" t="s">
        <v>13</v>
      </c>
    </row>
    <row r="100" spans="1:4" ht="16">
      <c r="A100" s="2">
        <v>99</v>
      </c>
      <c r="B100" s="2" t="s">
        <v>7</v>
      </c>
      <c r="C100" s="2" t="s">
        <v>26</v>
      </c>
      <c r="D100" s="2" t="s">
        <v>10</v>
      </c>
    </row>
    <row r="101" spans="1:4" ht="16">
      <c r="A101" s="2">
        <v>100</v>
      </c>
      <c r="B101" s="2" t="s">
        <v>7</v>
      </c>
      <c r="C101" s="2" t="s">
        <v>16</v>
      </c>
      <c r="D101" s="2" t="s">
        <v>13</v>
      </c>
    </row>
    <row r="102" spans="1:4" ht="16">
      <c r="A102" s="2">
        <v>101</v>
      </c>
      <c r="B102" s="2" t="s">
        <v>7</v>
      </c>
      <c r="C102" s="2" t="s">
        <v>16</v>
      </c>
      <c r="D102" s="2" t="s">
        <v>13</v>
      </c>
    </row>
    <row r="103" spans="1:4" ht="16">
      <c r="A103" s="2">
        <v>102</v>
      </c>
      <c r="B103" s="2" t="s">
        <v>7</v>
      </c>
      <c r="C103" s="2" t="s">
        <v>16</v>
      </c>
      <c r="D103" s="2" t="s">
        <v>22</v>
      </c>
    </row>
    <row r="104" spans="1:4" ht="16">
      <c r="A104" s="2">
        <v>103</v>
      </c>
      <c r="B104" s="2" t="s">
        <v>18</v>
      </c>
      <c r="C104" s="2" t="s">
        <v>11</v>
      </c>
      <c r="D104" s="2" t="s">
        <v>13</v>
      </c>
    </row>
    <row r="105" spans="1:4" ht="16">
      <c r="A105" s="2">
        <v>104</v>
      </c>
      <c r="B105" s="2" t="s">
        <v>7</v>
      </c>
      <c r="C105" s="2" t="s">
        <v>16</v>
      </c>
      <c r="D105" s="2" t="s">
        <v>20</v>
      </c>
    </row>
    <row r="106" spans="1:4" ht="16">
      <c r="A106" s="2">
        <v>105</v>
      </c>
      <c r="B106" s="2" t="s">
        <v>7</v>
      </c>
      <c r="C106" s="2" t="s">
        <v>28</v>
      </c>
      <c r="D106" s="2" t="s">
        <v>13</v>
      </c>
    </row>
    <row r="107" spans="1:4" ht="16">
      <c r="A107" s="2">
        <v>106</v>
      </c>
      <c r="B107" s="2" t="s">
        <v>18</v>
      </c>
      <c r="C107" s="2" t="s">
        <v>14</v>
      </c>
      <c r="D107" s="2" t="s">
        <v>13</v>
      </c>
    </row>
    <row r="108" spans="1:4" ht="16">
      <c r="A108" s="2">
        <v>107</v>
      </c>
      <c r="B108" s="2" t="s">
        <v>7</v>
      </c>
      <c r="C108" s="2" t="s">
        <v>28</v>
      </c>
      <c r="D108" s="2" t="s">
        <v>29</v>
      </c>
    </row>
    <row r="109" spans="1:4" ht="16">
      <c r="A109" s="2">
        <v>108</v>
      </c>
      <c r="B109" s="2" t="s">
        <v>18</v>
      </c>
      <c r="C109" s="2" t="s">
        <v>11</v>
      </c>
      <c r="D109" s="2" t="s">
        <v>13</v>
      </c>
    </row>
    <row r="110" spans="1:4" ht="16">
      <c r="A110" s="2">
        <v>109</v>
      </c>
      <c r="B110" s="2" t="s">
        <v>18</v>
      </c>
      <c r="C110" s="2" t="s">
        <v>8</v>
      </c>
      <c r="D110" s="2" t="s">
        <v>13</v>
      </c>
    </row>
    <row r="111" spans="1:4" ht="16">
      <c r="A111" s="2">
        <v>110</v>
      </c>
      <c r="B111" s="2" t="s">
        <v>7</v>
      </c>
      <c r="C111" s="2" t="s">
        <v>26</v>
      </c>
      <c r="D111" s="2" t="s">
        <v>10</v>
      </c>
    </row>
    <row r="112" spans="1:4" ht="16">
      <c r="A112" s="2">
        <v>111</v>
      </c>
      <c r="B112" s="2" t="s">
        <v>7</v>
      </c>
      <c r="C112" s="2" t="s">
        <v>11</v>
      </c>
      <c r="D112" s="2" t="s">
        <v>13</v>
      </c>
    </row>
    <row r="113" spans="1:4" ht="16">
      <c r="A113" s="2">
        <v>112</v>
      </c>
      <c r="B113" s="2" t="s">
        <v>18</v>
      </c>
      <c r="C113" s="2" t="s">
        <v>26</v>
      </c>
      <c r="D113" s="2" t="s">
        <v>10</v>
      </c>
    </row>
    <row r="114" spans="1:4" ht="16">
      <c r="A114" s="2">
        <v>113</v>
      </c>
      <c r="B114" s="2" t="s">
        <v>18</v>
      </c>
      <c r="C114" s="2" t="s">
        <v>28</v>
      </c>
      <c r="D114" s="2" t="s">
        <v>13</v>
      </c>
    </row>
    <row r="115" spans="1:4" ht="16">
      <c r="A115" s="2">
        <v>114</v>
      </c>
      <c r="B115" s="2" t="s">
        <v>7</v>
      </c>
      <c r="C115" s="2" t="s">
        <v>28</v>
      </c>
      <c r="D115" s="2" t="s">
        <v>22</v>
      </c>
    </row>
    <row r="116" spans="1:4" ht="16">
      <c r="A116" s="2">
        <v>115</v>
      </c>
      <c r="B116" s="2" t="s">
        <v>18</v>
      </c>
      <c r="C116" s="2" t="s">
        <v>26</v>
      </c>
      <c r="D116" s="2" t="s">
        <v>13</v>
      </c>
    </row>
    <row r="117" spans="1:4" ht="16">
      <c r="A117" s="2">
        <v>116</v>
      </c>
      <c r="B117" s="2" t="s">
        <v>18</v>
      </c>
      <c r="C117" s="2" t="s">
        <v>16</v>
      </c>
      <c r="D117" s="2" t="s">
        <v>13</v>
      </c>
    </row>
    <row r="118" spans="1:4" ht="16">
      <c r="A118" s="2">
        <v>117</v>
      </c>
      <c r="B118" s="2" t="s">
        <v>18</v>
      </c>
      <c r="C118" s="2" t="s">
        <v>16</v>
      </c>
      <c r="D118" s="2" t="s">
        <v>22</v>
      </c>
    </row>
    <row r="119" spans="1:4" ht="16">
      <c r="A119" s="2">
        <v>118</v>
      </c>
      <c r="B119" s="2" t="s">
        <v>7</v>
      </c>
      <c r="C119" s="2" t="s">
        <v>26</v>
      </c>
      <c r="D119" s="2" t="s">
        <v>10</v>
      </c>
    </row>
    <row r="120" spans="1:4" ht="16">
      <c r="A120" s="2">
        <v>119</v>
      </c>
      <c r="B120" s="2" t="s">
        <v>7</v>
      </c>
      <c r="C120" s="2" t="s">
        <v>16</v>
      </c>
      <c r="D120" s="2" t="s">
        <v>22</v>
      </c>
    </row>
    <row r="121" spans="1:4" ht="16">
      <c r="A121" s="2">
        <v>120</v>
      </c>
      <c r="B121" s="2" t="s">
        <v>7</v>
      </c>
      <c r="C121" s="2" t="s">
        <v>28</v>
      </c>
      <c r="D121" s="2" t="s">
        <v>29</v>
      </c>
    </row>
    <row r="122" spans="1:4" ht="16">
      <c r="A122" s="2">
        <v>121</v>
      </c>
      <c r="B122" s="2" t="s">
        <v>7</v>
      </c>
      <c r="C122" s="2" t="s">
        <v>11</v>
      </c>
      <c r="D122" s="2" t="s">
        <v>13</v>
      </c>
    </row>
    <row r="123" spans="1:4" ht="16">
      <c r="A123" s="2">
        <v>122</v>
      </c>
      <c r="B123" s="2" t="s">
        <v>7</v>
      </c>
      <c r="C123" s="2" t="s">
        <v>26</v>
      </c>
      <c r="D123" s="2" t="s">
        <v>10</v>
      </c>
    </row>
    <row r="124" spans="1:4" ht="16">
      <c r="A124" s="2">
        <v>123</v>
      </c>
      <c r="B124" s="2" t="s">
        <v>18</v>
      </c>
      <c r="C124" s="2" t="s">
        <v>26</v>
      </c>
      <c r="D124" s="2" t="s">
        <v>13</v>
      </c>
    </row>
    <row r="125" spans="1:4" ht="16">
      <c r="A125" s="2">
        <v>124</v>
      </c>
      <c r="B125" s="2" t="s">
        <v>7</v>
      </c>
      <c r="C125" s="2" t="s">
        <v>8</v>
      </c>
      <c r="D125" s="2" t="s">
        <v>13</v>
      </c>
    </row>
    <row r="126" spans="1:4" ht="16">
      <c r="A126" s="2">
        <v>125</v>
      </c>
      <c r="B126" s="2" t="s">
        <v>7</v>
      </c>
      <c r="C126" s="2" t="s">
        <v>16</v>
      </c>
      <c r="D126" s="2" t="s">
        <v>13</v>
      </c>
    </row>
    <row r="127" spans="1:4" ht="16">
      <c r="A127" s="2">
        <v>126</v>
      </c>
      <c r="B127" s="2" t="s">
        <v>7</v>
      </c>
      <c r="C127" s="2" t="s">
        <v>16</v>
      </c>
      <c r="D127" s="2" t="s">
        <v>13</v>
      </c>
    </row>
    <row r="128" spans="1:4" ht="16">
      <c r="A128" s="2">
        <v>127</v>
      </c>
      <c r="B128" s="2" t="s">
        <v>7</v>
      </c>
      <c r="C128" s="2" t="s">
        <v>16</v>
      </c>
      <c r="D128" s="2" t="s">
        <v>13</v>
      </c>
    </row>
    <row r="129" spans="1:4" ht="16">
      <c r="A129" s="2">
        <v>128</v>
      </c>
      <c r="B129" s="2" t="s">
        <v>7</v>
      </c>
      <c r="C129" s="2" t="s">
        <v>26</v>
      </c>
      <c r="D129" s="2" t="s">
        <v>10</v>
      </c>
    </row>
    <row r="130" spans="1:4" ht="16">
      <c r="A130" s="2">
        <v>129</v>
      </c>
      <c r="B130" s="2" t="s">
        <v>7</v>
      </c>
      <c r="C130" s="2" t="s">
        <v>16</v>
      </c>
      <c r="D130" s="2" t="s">
        <v>13</v>
      </c>
    </row>
    <row r="131" spans="1:4" ht="16">
      <c r="A131" s="2">
        <v>130</v>
      </c>
      <c r="B131" s="2" t="s">
        <v>7</v>
      </c>
      <c r="C131" s="2" t="s">
        <v>16</v>
      </c>
      <c r="D131" s="2" t="s">
        <v>25</v>
      </c>
    </row>
    <row r="132" spans="1:4" ht="16">
      <c r="A132" s="2">
        <v>131</v>
      </c>
      <c r="B132" s="2" t="s">
        <v>18</v>
      </c>
      <c r="C132" s="2" t="s">
        <v>28</v>
      </c>
      <c r="D132" s="2" t="s">
        <v>41</v>
      </c>
    </row>
    <row r="133" spans="1:4" ht="16">
      <c r="A133" s="2">
        <v>132</v>
      </c>
      <c r="B133" s="2" t="s">
        <v>7</v>
      </c>
      <c r="C133" s="2" t="s">
        <v>8</v>
      </c>
      <c r="D133" s="2" t="s">
        <v>10</v>
      </c>
    </row>
    <row r="134" spans="1:4" ht="16">
      <c r="A134" s="2">
        <v>133</v>
      </c>
      <c r="B134" s="2" t="s">
        <v>7</v>
      </c>
      <c r="C134" s="2" t="s">
        <v>16</v>
      </c>
      <c r="D134" s="2" t="s">
        <v>10</v>
      </c>
    </row>
    <row r="135" spans="1:4" ht="16">
      <c r="A135" s="2">
        <v>134</v>
      </c>
      <c r="B135" s="2" t="s">
        <v>7</v>
      </c>
      <c r="C135" s="2" t="s">
        <v>8</v>
      </c>
      <c r="D135" s="2" t="s">
        <v>13</v>
      </c>
    </row>
    <row r="136" spans="1:4" ht="16">
      <c r="A136" s="2">
        <v>135</v>
      </c>
      <c r="B136" s="2" t="s">
        <v>7</v>
      </c>
      <c r="C136" s="2" t="s">
        <v>16</v>
      </c>
      <c r="D136" s="2" t="s">
        <v>25</v>
      </c>
    </row>
    <row r="137" spans="1:4" ht="16">
      <c r="A137" s="2">
        <v>136</v>
      </c>
      <c r="B137" s="2" t="s">
        <v>18</v>
      </c>
      <c r="C137" s="2" t="s">
        <v>11</v>
      </c>
      <c r="D137" s="2" t="s">
        <v>13</v>
      </c>
    </row>
    <row r="138" spans="1:4" ht="16">
      <c r="A138" s="2">
        <v>137</v>
      </c>
      <c r="B138" s="2" t="s">
        <v>18</v>
      </c>
      <c r="C138" s="2" t="s">
        <v>11</v>
      </c>
      <c r="D138" s="2" t="s">
        <v>13</v>
      </c>
    </row>
    <row r="139" spans="1:4" ht="16">
      <c r="A139" s="2">
        <v>138</v>
      </c>
      <c r="B139" s="2" t="s">
        <v>7</v>
      </c>
      <c r="C139" s="2" t="s">
        <v>16</v>
      </c>
      <c r="D139" s="2" t="s">
        <v>37</v>
      </c>
    </row>
    <row r="140" spans="1:4" ht="16">
      <c r="A140" s="2">
        <v>139</v>
      </c>
      <c r="B140" s="2" t="s">
        <v>18</v>
      </c>
      <c r="C140" s="2" t="s">
        <v>16</v>
      </c>
      <c r="D140" s="2" t="s">
        <v>25</v>
      </c>
    </row>
    <row r="141" spans="1:4" ht="16">
      <c r="A141" s="2">
        <v>140</v>
      </c>
      <c r="B141" s="2" t="s">
        <v>7</v>
      </c>
      <c r="C141" s="2" t="s">
        <v>16</v>
      </c>
      <c r="D141" s="2" t="s">
        <v>13</v>
      </c>
    </row>
    <row r="142" spans="1:4" ht="16">
      <c r="A142" s="2">
        <v>141</v>
      </c>
      <c r="B142" s="2" t="s">
        <v>18</v>
      </c>
      <c r="C142" s="2" t="s">
        <v>16</v>
      </c>
      <c r="D142" s="2" t="s">
        <v>22</v>
      </c>
    </row>
    <row r="143" spans="1:4" ht="16">
      <c r="A143" s="2">
        <v>142</v>
      </c>
      <c r="B143" s="2" t="s">
        <v>7</v>
      </c>
      <c r="C143" s="2" t="s">
        <v>16</v>
      </c>
      <c r="D143" s="2" t="s">
        <v>13</v>
      </c>
    </row>
    <row r="144" spans="1:4" ht="16">
      <c r="A144" s="2">
        <v>143</v>
      </c>
      <c r="B144" s="2" t="s">
        <v>18</v>
      </c>
      <c r="C144" s="2" t="s">
        <v>16</v>
      </c>
      <c r="D144" s="2" t="s">
        <v>13</v>
      </c>
    </row>
    <row r="145" spans="1:4" ht="16">
      <c r="A145" s="2">
        <v>144</v>
      </c>
      <c r="B145" s="2" t="s">
        <v>7</v>
      </c>
      <c r="C145" s="2" t="s">
        <v>28</v>
      </c>
      <c r="D145" s="2" t="s">
        <v>13</v>
      </c>
    </row>
    <row r="146" spans="1:4" ht="16">
      <c r="A146" s="2">
        <v>145</v>
      </c>
      <c r="B146" s="2" t="s">
        <v>18</v>
      </c>
      <c r="C146" s="2" t="s">
        <v>16</v>
      </c>
      <c r="D146" s="2" t="s">
        <v>13</v>
      </c>
    </row>
    <row r="147" spans="1:4" ht="16">
      <c r="A147" s="2">
        <v>146</v>
      </c>
      <c r="B147" s="2" t="s">
        <v>18</v>
      </c>
      <c r="C147" s="2" t="s">
        <v>28</v>
      </c>
      <c r="D147" s="2" t="s">
        <v>13</v>
      </c>
    </row>
    <row r="148" spans="1:4" ht="16">
      <c r="A148" s="2">
        <v>147</v>
      </c>
      <c r="B148" s="2" t="s">
        <v>18</v>
      </c>
      <c r="C148" s="2" t="s">
        <v>11</v>
      </c>
      <c r="D148" s="2" t="s">
        <v>25</v>
      </c>
    </row>
    <row r="149" spans="1:4" ht="16">
      <c r="A149" s="2">
        <v>148</v>
      </c>
      <c r="B149" s="2" t="s">
        <v>7</v>
      </c>
      <c r="C149" s="2" t="s">
        <v>8</v>
      </c>
      <c r="D149" s="2" t="s">
        <v>13</v>
      </c>
    </row>
    <row r="150" spans="1:4" ht="16">
      <c r="A150" s="2">
        <v>149</v>
      </c>
      <c r="B150" s="2" t="s">
        <v>18</v>
      </c>
      <c r="C150" s="2" t="s">
        <v>16</v>
      </c>
      <c r="D150" s="2" t="s">
        <v>10</v>
      </c>
    </row>
    <row r="151" spans="1:4" ht="16">
      <c r="A151" s="2">
        <v>150</v>
      </c>
      <c r="B151" s="2" t="s">
        <v>18</v>
      </c>
      <c r="C151" s="2" t="s">
        <v>16</v>
      </c>
      <c r="D151" s="2" t="s">
        <v>13</v>
      </c>
    </row>
    <row r="152" spans="1:4" ht="16">
      <c r="A152" s="2">
        <v>151</v>
      </c>
      <c r="B152" s="2" t="s">
        <v>7</v>
      </c>
      <c r="C152" s="2" t="s">
        <v>16</v>
      </c>
      <c r="D152" s="2" t="s">
        <v>13</v>
      </c>
    </row>
    <row r="153" spans="1:4" ht="16">
      <c r="A153" s="2">
        <v>152</v>
      </c>
      <c r="B153" s="2" t="s">
        <v>7</v>
      </c>
      <c r="C153" s="2" t="s">
        <v>11</v>
      </c>
      <c r="D153" s="2" t="s">
        <v>13</v>
      </c>
    </row>
    <row r="154" spans="1:4" ht="16">
      <c r="A154" s="2">
        <v>153</v>
      </c>
      <c r="B154" s="2" t="s">
        <v>18</v>
      </c>
      <c r="C154" s="2" t="s">
        <v>8</v>
      </c>
      <c r="D154" s="2" t="s">
        <v>13</v>
      </c>
    </row>
    <row r="155" spans="1:4" ht="16">
      <c r="A155" s="2">
        <v>154</v>
      </c>
      <c r="B155" s="2" t="s">
        <v>7</v>
      </c>
      <c r="C155" s="2" t="s">
        <v>16</v>
      </c>
      <c r="D155" s="2" t="s">
        <v>13</v>
      </c>
    </row>
    <row r="156" spans="1:4" ht="16">
      <c r="A156" s="2">
        <v>155</v>
      </c>
      <c r="B156" s="2" t="s">
        <v>7</v>
      </c>
      <c r="C156" s="2" t="s">
        <v>28</v>
      </c>
      <c r="D156" s="2" t="s">
        <v>29</v>
      </c>
    </row>
    <row r="157" spans="1:4" ht="16">
      <c r="A157" s="2">
        <v>156</v>
      </c>
      <c r="B157" s="2" t="s">
        <v>18</v>
      </c>
      <c r="C157" s="2" t="s">
        <v>11</v>
      </c>
      <c r="D157" s="2" t="s">
        <v>25</v>
      </c>
    </row>
    <row r="158" spans="1:4" ht="16">
      <c r="A158" s="2">
        <v>157</v>
      </c>
      <c r="B158" s="2" t="s">
        <v>18</v>
      </c>
      <c r="C158" s="2" t="s">
        <v>16</v>
      </c>
      <c r="D158" s="2" t="s">
        <v>22</v>
      </c>
    </row>
    <row r="159" spans="1:4" ht="16">
      <c r="A159" s="2">
        <v>158</v>
      </c>
      <c r="B159" s="2" t="s">
        <v>7</v>
      </c>
      <c r="C159" s="2" t="s">
        <v>11</v>
      </c>
      <c r="D159" s="2" t="s">
        <v>25</v>
      </c>
    </row>
    <row r="160" spans="1:4" ht="16">
      <c r="A160" s="2">
        <v>159</v>
      </c>
      <c r="B160" s="2" t="s">
        <v>18</v>
      </c>
      <c r="C160" s="2" t="s">
        <v>8</v>
      </c>
      <c r="D160" s="2" t="s">
        <v>13</v>
      </c>
    </row>
    <row r="161" spans="1:4" ht="16">
      <c r="A161" s="2">
        <v>160</v>
      </c>
      <c r="B161" s="2" t="s">
        <v>7</v>
      </c>
      <c r="C161" s="2" t="s">
        <v>11</v>
      </c>
      <c r="D161" s="2" t="s">
        <v>13</v>
      </c>
    </row>
    <row r="162" spans="1:4" ht="16">
      <c r="A162" s="2">
        <v>161</v>
      </c>
      <c r="B162" s="2" t="s">
        <v>18</v>
      </c>
      <c r="C162" s="2" t="s">
        <v>16</v>
      </c>
      <c r="D162" s="2" t="s">
        <v>22</v>
      </c>
    </row>
    <row r="163" spans="1:4" ht="16">
      <c r="A163" s="2">
        <v>162</v>
      </c>
      <c r="B163" s="2" t="s">
        <v>18</v>
      </c>
      <c r="C163" s="2" t="s">
        <v>26</v>
      </c>
      <c r="D163" s="2" t="s">
        <v>10</v>
      </c>
    </row>
    <row r="164" spans="1:4" ht="16">
      <c r="A164" s="2">
        <v>163</v>
      </c>
      <c r="B164" s="2" t="s">
        <v>18</v>
      </c>
      <c r="C164" s="2" t="s">
        <v>28</v>
      </c>
      <c r="D164" s="2" t="s">
        <v>29</v>
      </c>
    </row>
    <row r="165" spans="1:4" ht="16">
      <c r="A165" s="2">
        <v>164</v>
      </c>
      <c r="B165" s="2" t="s">
        <v>18</v>
      </c>
      <c r="C165" s="2" t="s">
        <v>16</v>
      </c>
      <c r="D165" s="2" t="s">
        <v>13</v>
      </c>
    </row>
    <row r="166" spans="1:4" ht="16">
      <c r="A166" s="2">
        <v>165</v>
      </c>
      <c r="B166" s="2" t="s">
        <v>7</v>
      </c>
      <c r="C166" s="2" t="s">
        <v>11</v>
      </c>
      <c r="D166" s="2" t="s">
        <v>13</v>
      </c>
    </row>
    <row r="167" spans="1:4" ht="16">
      <c r="A167" s="2">
        <v>166</v>
      </c>
      <c r="B167" s="2" t="s">
        <v>7</v>
      </c>
      <c r="C167" s="2" t="s">
        <v>16</v>
      </c>
      <c r="D167" s="2" t="s">
        <v>10</v>
      </c>
    </row>
    <row r="168" spans="1:4" ht="16">
      <c r="A168" s="2">
        <v>167</v>
      </c>
      <c r="B168" s="2" t="s">
        <v>18</v>
      </c>
      <c r="C168" s="2" t="s">
        <v>28</v>
      </c>
      <c r="D168" s="2" t="s">
        <v>13</v>
      </c>
    </row>
    <row r="169" spans="1:4" ht="16">
      <c r="A169" s="2">
        <v>168</v>
      </c>
      <c r="B169" s="2" t="s">
        <v>18</v>
      </c>
      <c r="C169" s="2" t="s">
        <v>28</v>
      </c>
      <c r="D169" s="2" t="s">
        <v>13</v>
      </c>
    </row>
    <row r="170" spans="1:4" ht="16">
      <c r="A170" s="2">
        <v>169</v>
      </c>
      <c r="B170" s="2" t="s">
        <v>7</v>
      </c>
      <c r="C170" s="2" t="s">
        <v>8</v>
      </c>
      <c r="D170" s="2" t="s">
        <v>10</v>
      </c>
    </row>
    <row r="171" spans="1:4" ht="16">
      <c r="A171" s="2">
        <v>170</v>
      </c>
      <c r="B171" s="2" t="s">
        <v>18</v>
      </c>
      <c r="C171" s="2" t="s">
        <v>16</v>
      </c>
      <c r="D171" s="2" t="s">
        <v>13</v>
      </c>
    </row>
    <row r="172" spans="1:4" ht="16">
      <c r="A172" s="2">
        <v>171</v>
      </c>
      <c r="B172" s="2" t="s">
        <v>18</v>
      </c>
      <c r="C172" s="2" t="s">
        <v>28</v>
      </c>
      <c r="D172" s="2" t="s">
        <v>13</v>
      </c>
    </row>
    <row r="173" spans="1:4" ht="16">
      <c r="A173" s="2">
        <v>172</v>
      </c>
      <c r="B173" s="2" t="s">
        <v>18</v>
      </c>
      <c r="C173" s="2" t="s">
        <v>30</v>
      </c>
      <c r="D173" s="2" t="s">
        <v>13</v>
      </c>
    </row>
    <row r="174" spans="1:4" ht="16">
      <c r="A174" s="2">
        <v>173</v>
      </c>
      <c r="B174" s="2" t="s">
        <v>18</v>
      </c>
      <c r="C174" s="2" t="s">
        <v>28</v>
      </c>
      <c r="D174" s="2" t="s">
        <v>13</v>
      </c>
    </row>
    <row r="175" spans="1:4" ht="16">
      <c r="A175" s="2">
        <v>174</v>
      </c>
      <c r="B175" s="2" t="s">
        <v>7</v>
      </c>
      <c r="C175" s="2" t="s">
        <v>8</v>
      </c>
      <c r="D175" s="2" t="s">
        <v>13</v>
      </c>
    </row>
    <row r="176" spans="1:4" ht="16">
      <c r="A176" s="2">
        <v>175</v>
      </c>
      <c r="B176" s="2" t="s">
        <v>18</v>
      </c>
      <c r="C176" s="2" t="s">
        <v>26</v>
      </c>
      <c r="D176" s="2" t="s">
        <v>13</v>
      </c>
    </row>
    <row r="177" spans="1:4" ht="16">
      <c r="A177" s="2">
        <v>176</v>
      </c>
      <c r="B177" s="2" t="s">
        <v>7</v>
      </c>
      <c r="C177" s="2" t="s">
        <v>8</v>
      </c>
      <c r="D177" s="2" t="s">
        <v>13</v>
      </c>
    </row>
    <row r="178" spans="1:4" ht="16">
      <c r="A178" s="2">
        <v>177</v>
      </c>
      <c r="B178" s="2" t="s">
        <v>7</v>
      </c>
      <c r="C178" s="2" t="s">
        <v>28</v>
      </c>
      <c r="D178" s="2" t="s">
        <v>22</v>
      </c>
    </row>
    <row r="179" spans="1:4" ht="16">
      <c r="A179" s="2">
        <v>178</v>
      </c>
      <c r="B179" s="2" t="s">
        <v>18</v>
      </c>
      <c r="C179" s="2" t="s">
        <v>28</v>
      </c>
      <c r="D179" s="2" t="s">
        <v>29</v>
      </c>
    </row>
    <row r="180" spans="1:4" ht="16">
      <c r="A180" s="2">
        <v>179</v>
      </c>
      <c r="B180" s="2" t="s">
        <v>7</v>
      </c>
      <c r="C180" s="2" t="s">
        <v>16</v>
      </c>
      <c r="D180" s="2" t="s">
        <v>13</v>
      </c>
    </row>
    <row r="181" spans="1:4" ht="16">
      <c r="A181" s="2">
        <v>180</v>
      </c>
      <c r="B181" s="2" t="s">
        <v>7</v>
      </c>
      <c r="C181" s="2" t="s">
        <v>26</v>
      </c>
      <c r="D181" s="2" t="s">
        <v>10</v>
      </c>
    </row>
    <row r="182" spans="1:4" ht="16">
      <c r="A182" s="2">
        <v>181</v>
      </c>
      <c r="B182" s="2" t="s">
        <v>7</v>
      </c>
      <c r="C182" s="2" t="s">
        <v>16</v>
      </c>
      <c r="D182" s="2" t="s">
        <v>10</v>
      </c>
    </row>
    <row r="183" spans="1:4" ht="16">
      <c r="A183" s="2">
        <v>182</v>
      </c>
      <c r="B183" s="2" t="s">
        <v>7</v>
      </c>
      <c r="C183" s="2" t="s">
        <v>8</v>
      </c>
      <c r="D183" s="2" t="s">
        <v>13</v>
      </c>
    </row>
    <row r="184" spans="1:4" ht="16">
      <c r="A184" s="2">
        <v>183</v>
      </c>
      <c r="B184" s="2" t="s">
        <v>18</v>
      </c>
      <c r="C184" s="2" t="s">
        <v>11</v>
      </c>
      <c r="D184" s="2" t="s">
        <v>13</v>
      </c>
    </row>
    <row r="185" spans="1:4" ht="16">
      <c r="A185" s="2">
        <v>184</v>
      </c>
      <c r="B185" s="2" t="s">
        <v>18</v>
      </c>
      <c r="C185" s="2" t="s">
        <v>11</v>
      </c>
      <c r="D185" s="2" t="s">
        <v>13</v>
      </c>
    </row>
    <row r="186" spans="1:4" ht="16">
      <c r="A186" s="2">
        <v>185</v>
      </c>
      <c r="B186" s="2" t="s">
        <v>7</v>
      </c>
      <c r="C186" s="2" t="s">
        <v>16</v>
      </c>
      <c r="D186" s="2" t="s">
        <v>13</v>
      </c>
    </row>
    <row r="187" spans="1:4" ht="16">
      <c r="A187" s="2">
        <v>186</v>
      </c>
      <c r="B187" s="2" t="s">
        <v>18</v>
      </c>
      <c r="C187" s="2" t="s">
        <v>16</v>
      </c>
      <c r="D187" s="2" t="s">
        <v>22</v>
      </c>
    </row>
    <row r="188" spans="1:4" ht="16">
      <c r="A188" s="2">
        <v>187</v>
      </c>
      <c r="B188" s="2" t="s">
        <v>18</v>
      </c>
      <c r="C188" s="2" t="s">
        <v>28</v>
      </c>
      <c r="D188" s="2" t="s">
        <v>13</v>
      </c>
    </row>
    <row r="189" spans="1:4" ht="16">
      <c r="A189" s="2">
        <v>188</v>
      </c>
      <c r="B189" s="2" t="s">
        <v>7</v>
      </c>
      <c r="C189" s="2" t="s">
        <v>11</v>
      </c>
      <c r="D189" s="2" t="s">
        <v>25</v>
      </c>
    </row>
    <row r="190" spans="1:4" ht="16">
      <c r="A190" s="2">
        <v>189</v>
      </c>
      <c r="B190" s="2" t="s">
        <v>18</v>
      </c>
      <c r="C190" s="2" t="s">
        <v>16</v>
      </c>
      <c r="D190" s="2" t="s">
        <v>10</v>
      </c>
    </row>
    <row r="191" spans="1:4" ht="16">
      <c r="A191" s="2">
        <v>190</v>
      </c>
      <c r="B191" s="2" t="s">
        <v>18</v>
      </c>
      <c r="C191" s="2" t="s">
        <v>11</v>
      </c>
      <c r="D191" s="2" t="s">
        <v>13</v>
      </c>
    </row>
    <row r="192" spans="1:4" ht="16">
      <c r="A192" s="2">
        <v>191</v>
      </c>
      <c r="B192" s="2" t="s">
        <v>7</v>
      </c>
      <c r="C192" s="2" t="s">
        <v>16</v>
      </c>
      <c r="D192" s="2" t="s">
        <v>13</v>
      </c>
    </row>
    <row r="193" spans="1:4" ht="16">
      <c r="A193" s="2">
        <v>192</v>
      </c>
      <c r="B193" s="2" t="s">
        <v>18</v>
      </c>
      <c r="C193" s="2" t="s">
        <v>8</v>
      </c>
      <c r="D193" s="2" t="s">
        <v>13</v>
      </c>
    </row>
    <row r="194" spans="1:4" ht="16">
      <c r="A194" s="2">
        <v>193</v>
      </c>
      <c r="B194" s="2" t="s">
        <v>7</v>
      </c>
      <c r="C194" s="2" t="s">
        <v>16</v>
      </c>
      <c r="D194" s="2" t="s">
        <v>13</v>
      </c>
    </row>
    <row r="195" spans="1:4" ht="16">
      <c r="A195" s="2">
        <v>194</v>
      </c>
      <c r="B195" s="2" t="s">
        <v>18</v>
      </c>
      <c r="C195" s="2" t="s">
        <v>16</v>
      </c>
      <c r="D195" s="2" t="s">
        <v>22</v>
      </c>
    </row>
    <row r="196" spans="1:4" ht="16">
      <c r="A196" s="2">
        <v>195</v>
      </c>
      <c r="B196" s="2" t="s">
        <v>18</v>
      </c>
      <c r="C196" s="2" t="s">
        <v>16</v>
      </c>
      <c r="D196" s="2" t="s">
        <v>22</v>
      </c>
    </row>
    <row r="197" spans="1:4" ht="16">
      <c r="A197" s="2">
        <v>196</v>
      </c>
      <c r="B197" s="2" t="s">
        <v>18</v>
      </c>
      <c r="C197" s="2" t="s">
        <v>11</v>
      </c>
      <c r="D197" s="2" t="s">
        <v>13</v>
      </c>
    </row>
    <row r="198" spans="1:4" ht="16">
      <c r="A198" s="2">
        <v>197</v>
      </c>
      <c r="B198" s="2" t="s">
        <v>18</v>
      </c>
      <c r="C198" s="2" t="s">
        <v>16</v>
      </c>
      <c r="D198" s="2" t="s">
        <v>13</v>
      </c>
    </row>
    <row r="199" spans="1:4" ht="16">
      <c r="A199" s="2">
        <v>198</v>
      </c>
      <c r="B199" s="2" t="s">
        <v>7</v>
      </c>
      <c r="C199" s="2" t="s">
        <v>16</v>
      </c>
      <c r="D199" s="2" t="s">
        <v>13</v>
      </c>
    </row>
    <row r="200" spans="1:4" ht="16">
      <c r="A200" s="2">
        <v>199</v>
      </c>
      <c r="B200" s="2" t="s">
        <v>7</v>
      </c>
      <c r="C200" s="2" t="s">
        <v>28</v>
      </c>
      <c r="D200" s="2" t="s">
        <v>29</v>
      </c>
    </row>
    <row r="201" spans="1:4" ht="16">
      <c r="A201" s="2">
        <v>200</v>
      </c>
      <c r="B201" s="2" t="s">
        <v>18</v>
      </c>
      <c r="C201" s="2" t="s">
        <v>28</v>
      </c>
      <c r="D201" s="2" t="s">
        <v>13</v>
      </c>
    </row>
    <row r="202" spans="1:4" ht="16">
      <c r="A202" s="2">
        <v>201</v>
      </c>
      <c r="B202" s="2" t="s">
        <v>7</v>
      </c>
      <c r="C202" s="2" t="s">
        <v>8</v>
      </c>
      <c r="D202" s="2" t="s">
        <v>13</v>
      </c>
    </row>
    <row r="203" spans="1:4" ht="16">
      <c r="A203" s="2">
        <v>202</v>
      </c>
      <c r="B203" s="2" t="s">
        <v>7</v>
      </c>
      <c r="C203" s="2" t="s">
        <v>26</v>
      </c>
      <c r="D203" s="2" t="s">
        <v>10</v>
      </c>
    </row>
    <row r="204" spans="1:4" ht="16">
      <c r="A204" s="2">
        <v>203</v>
      </c>
      <c r="B204" s="2" t="s">
        <v>7</v>
      </c>
      <c r="C204" s="2" t="s">
        <v>28</v>
      </c>
      <c r="D204" s="2" t="s">
        <v>22</v>
      </c>
    </row>
    <row r="205" spans="1:4" ht="16">
      <c r="A205" s="2">
        <v>204</v>
      </c>
      <c r="B205" s="2" t="s">
        <v>7</v>
      </c>
      <c r="C205" s="2" t="s">
        <v>16</v>
      </c>
      <c r="D205" s="2" t="s">
        <v>13</v>
      </c>
    </row>
    <row r="206" spans="1:4" ht="16">
      <c r="A206" s="2">
        <v>205</v>
      </c>
      <c r="B206" s="2" t="s">
        <v>7</v>
      </c>
      <c r="C206" s="2" t="s">
        <v>16</v>
      </c>
      <c r="D206" s="2" t="s">
        <v>13</v>
      </c>
    </row>
    <row r="207" spans="1:4" ht="16">
      <c r="A207" s="2">
        <v>206</v>
      </c>
      <c r="B207" s="2" t="s">
        <v>18</v>
      </c>
      <c r="C207" s="2" t="s">
        <v>16</v>
      </c>
      <c r="D207" s="2" t="s">
        <v>10</v>
      </c>
    </row>
    <row r="208" spans="1:4" ht="16">
      <c r="A208" s="2">
        <v>207</v>
      </c>
      <c r="B208" s="2" t="s">
        <v>7</v>
      </c>
      <c r="C208" s="2" t="s">
        <v>16</v>
      </c>
      <c r="D208" s="2" t="s">
        <v>22</v>
      </c>
    </row>
    <row r="209" spans="1:4" ht="16">
      <c r="A209" s="2">
        <v>208</v>
      </c>
      <c r="B209" s="2" t="s">
        <v>7</v>
      </c>
      <c r="C209" s="2" t="s">
        <v>26</v>
      </c>
      <c r="D209" s="2" t="s">
        <v>10</v>
      </c>
    </row>
    <row r="210" spans="1:4" ht="16">
      <c r="A210" s="2">
        <v>209</v>
      </c>
      <c r="B210" s="2" t="s">
        <v>18</v>
      </c>
      <c r="C210" s="2" t="s">
        <v>16</v>
      </c>
      <c r="D210" s="2" t="s">
        <v>20</v>
      </c>
    </row>
    <row r="211" spans="1:4" ht="16">
      <c r="A211" s="2">
        <v>210</v>
      </c>
      <c r="B211" s="2" t="s">
        <v>18</v>
      </c>
      <c r="C211" s="2" t="s">
        <v>16</v>
      </c>
      <c r="D211" s="2" t="s">
        <v>10</v>
      </c>
    </row>
    <row r="212" spans="1:4" ht="16">
      <c r="A212" s="2">
        <v>211</v>
      </c>
      <c r="B212" s="2" t="s">
        <v>18</v>
      </c>
      <c r="C212" s="2" t="s">
        <v>28</v>
      </c>
      <c r="D212" s="2" t="s">
        <v>29</v>
      </c>
    </row>
    <row r="213" spans="1:4" ht="16">
      <c r="A213" s="2">
        <v>212</v>
      </c>
      <c r="B213" s="2" t="s">
        <v>7</v>
      </c>
      <c r="C213" s="2" t="s">
        <v>8</v>
      </c>
      <c r="D213" s="2" t="s">
        <v>13</v>
      </c>
    </row>
    <row r="214" spans="1:4" ht="16">
      <c r="A214" s="2">
        <v>213</v>
      </c>
      <c r="B214" s="2" t="s">
        <v>7</v>
      </c>
      <c r="C214" s="2" t="s">
        <v>11</v>
      </c>
      <c r="D214" s="2" t="s">
        <v>13</v>
      </c>
    </row>
    <row r="215" spans="1:4" ht="16">
      <c r="A215" s="2">
        <v>214</v>
      </c>
      <c r="B215" s="2" t="s">
        <v>7</v>
      </c>
      <c r="C215" s="2" t="s">
        <v>30</v>
      </c>
      <c r="D215" s="2" t="s">
        <v>13</v>
      </c>
    </row>
    <row r="216" spans="1:4" ht="16">
      <c r="A216" s="2">
        <v>215</v>
      </c>
      <c r="B216" s="2" t="s">
        <v>18</v>
      </c>
      <c r="C216" s="2" t="s">
        <v>11</v>
      </c>
      <c r="D216" s="2" t="s">
        <v>13</v>
      </c>
    </row>
    <row r="217" spans="1:4" ht="16">
      <c r="A217" s="2">
        <v>216</v>
      </c>
      <c r="B217" s="2" t="s">
        <v>7</v>
      </c>
      <c r="C217" s="2" t="s">
        <v>26</v>
      </c>
      <c r="D217" s="2" t="s">
        <v>13</v>
      </c>
    </row>
    <row r="218" spans="1:4" ht="16">
      <c r="A218" s="2">
        <v>217</v>
      </c>
      <c r="B218" s="2" t="s">
        <v>18</v>
      </c>
      <c r="C218" s="2" t="s">
        <v>16</v>
      </c>
      <c r="D218" s="2" t="s">
        <v>13</v>
      </c>
    </row>
    <row r="219" spans="1:4" ht="16">
      <c r="A219" s="2">
        <v>218</v>
      </c>
      <c r="B219" s="2" t="s">
        <v>18</v>
      </c>
      <c r="C219" s="2" t="s">
        <v>30</v>
      </c>
      <c r="D219" s="2" t="s">
        <v>13</v>
      </c>
    </row>
    <row r="220" spans="1:4" ht="16">
      <c r="A220" s="2">
        <v>219</v>
      </c>
      <c r="B220" s="2" t="s">
        <v>18</v>
      </c>
      <c r="C220" s="2" t="s">
        <v>16</v>
      </c>
      <c r="D220" s="2" t="s">
        <v>31</v>
      </c>
    </row>
    <row r="221" spans="1:4" ht="16">
      <c r="A221" s="2">
        <v>220</v>
      </c>
      <c r="B221" s="2" t="s">
        <v>18</v>
      </c>
      <c r="C221" s="2" t="s">
        <v>16</v>
      </c>
      <c r="D221" s="2" t="s">
        <v>25</v>
      </c>
    </row>
    <row r="222" spans="1:4" ht="16">
      <c r="A222" s="2">
        <v>221</v>
      </c>
      <c r="B222" s="2" t="s">
        <v>18</v>
      </c>
      <c r="C222" s="2" t="s">
        <v>16</v>
      </c>
      <c r="D222" s="2" t="s">
        <v>13</v>
      </c>
    </row>
    <row r="223" spans="1:4" ht="16">
      <c r="A223" s="2">
        <v>222</v>
      </c>
      <c r="B223" s="2" t="s">
        <v>7</v>
      </c>
      <c r="C223" s="2" t="s">
        <v>30</v>
      </c>
      <c r="D223" s="2" t="s">
        <v>13</v>
      </c>
    </row>
    <row r="224" spans="1:4" ht="16">
      <c r="A224" s="2">
        <v>223</v>
      </c>
      <c r="B224" s="2" t="s">
        <v>7</v>
      </c>
      <c r="C224" s="2" t="s">
        <v>16</v>
      </c>
      <c r="D224" s="2" t="s">
        <v>13</v>
      </c>
    </row>
    <row r="225" spans="1:4" ht="16">
      <c r="A225" s="2">
        <v>224</v>
      </c>
      <c r="B225" s="2" t="s">
        <v>7</v>
      </c>
      <c r="C225" s="2" t="s">
        <v>16</v>
      </c>
      <c r="D225" s="2" t="s">
        <v>13</v>
      </c>
    </row>
    <row r="226" spans="1:4" ht="16">
      <c r="A226" s="2">
        <v>225</v>
      </c>
      <c r="B226" s="2" t="s">
        <v>18</v>
      </c>
      <c r="C226" s="2" t="s">
        <v>28</v>
      </c>
      <c r="D226" s="2" t="s">
        <v>13</v>
      </c>
    </row>
    <row r="227" spans="1:4" ht="16">
      <c r="A227" s="2">
        <v>226</v>
      </c>
      <c r="B227" s="2" t="s">
        <v>7</v>
      </c>
      <c r="C227" s="2" t="s">
        <v>16</v>
      </c>
      <c r="D227" s="2" t="s">
        <v>13</v>
      </c>
    </row>
    <row r="228" spans="1:4" ht="16">
      <c r="A228" s="2">
        <v>227</v>
      </c>
      <c r="B228" s="2" t="s">
        <v>7</v>
      </c>
      <c r="C228" s="2" t="s">
        <v>16</v>
      </c>
      <c r="D228" s="2" t="s">
        <v>25</v>
      </c>
    </row>
    <row r="229" spans="1:4" ht="16">
      <c r="A229" s="2">
        <v>228</v>
      </c>
      <c r="B229" s="2" t="s">
        <v>7</v>
      </c>
      <c r="C229" s="2" t="s">
        <v>16</v>
      </c>
      <c r="D229" s="2" t="s">
        <v>13</v>
      </c>
    </row>
    <row r="230" spans="1:4" ht="16">
      <c r="A230" s="2">
        <v>229</v>
      </c>
      <c r="B230" s="2" t="s">
        <v>7</v>
      </c>
      <c r="C230" s="2" t="s">
        <v>11</v>
      </c>
      <c r="D230" s="2" t="s">
        <v>13</v>
      </c>
    </row>
    <row r="231" spans="1:4" ht="16">
      <c r="A231" s="2">
        <v>230</v>
      </c>
      <c r="B231" s="2" t="s">
        <v>7</v>
      </c>
      <c r="C231" s="2" t="s">
        <v>28</v>
      </c>
      <c r="D231" s="2" t="s">
        <v>13</v>
      </c>
    </row>
    <row r="232" spans="1:4" ht="16">
      <c r="A232" s="2">
        <v>231</v>
      </c>
      <c r="B232" s="2" t="s">
        <v>7</v>
      </c>
      <c r="C232" s="2" t="s">
        <v>8</v>
      </c>
      <c r="D232" s="2" t="s">
        <v>10</v>
      </c>
    </row>
    <row r="233" spans="1:4" ht="16">
      <c r="A233" s="2">
        <v>232</v>
      </c>
      <c r="B233" s="2" t="s">
        <v>7</v>
      </c>
      <c r="C233" s="2" t="s">
        <v>16</v>
      </c>
      <c r="D233" s="2" t="s">
        <v>25</v>
      </c>
    </row>
    <row r="234" spans="1:4" ht="16">
      <c r="A234" s="2">
        <v>233</v>
      </c>
      <c r="B234" s="2" t="s">
        <v>18</v>
      </c>
      <c r="C234" s="2" t="s">
        <v>11</v>
      </c>
      <c r="D234" s="2" t="s">
        <v>13</v>
      </c>
    </row>
    <row r="235" spans="1:4" ht="16">
      <c r="A235" s="2">
        <v>234</v>
      </c>
      <c r="B235" s="2" t="s">
        <v>7</v>
      </c>
      <c r="C235" s="2" t="s">
        <v>11</v>
      </c>
      <c r="D235" s="2" t="s">
        <v>13</v>
      </c>
    </row>
    <row r="236" spans="1:4" ht="16">
      <c r="A236" s="2">
        <v>235</v>
      </c>
      <c r="B236" s="2" t="s">
        <v>18</v>
      </c>
      <c r="C236" s="2" t="s">
        <v>16</v>
      </c>
      <c r="D236" s="2" t="s">
        <v>13</v>
      </c>
    </row>
    <row r="237" spans="1:4" ht="16">
      <c r="A237" s="2">
        <v>236</v>
      </c>
      <c r="B237" s="2" t="s">
        <v>7</v>
      </c>
      <c r="C237" s="2" t="s">
        <v>16</v>
      </c>
      <c r="D237" s="2" t="s">
        <v>22</v>
      </c>
    </row>
    <row r="238" spans="1:4" ht="16">
      <c r="A238" s="2">
        <v>237</v>
      </c>
      <c r="B238" s="2" t="s">
        <v>18</v>
      </c>
      <c r="C238" s="2" t="s">
        <v>16</v>
      </c>
      <c r="D238" s="2" t="s">
        <v>13</v>
      </c>
    </row>
    <row r="239" spans="1:4" ht="16">
      <c r="A239" s="2">
        <v>238</v>
      </c>
      <c r="B239" s="2" t="s">
        <v>7</v>
      </c>
      <c r="C239" s="2" t="s">
        <v>26</v>
      </c>
      <c r="D239" s="2" t="s">
        <v>10</v>
      </c>
    </row>
    <row r="240" spans="1:4" ht="16">
      <c r="A240" s="2">
        <v>239</v>
      </c>
      <c r="B240" s="2" t="s">
        <v>7</v>
      </c>
      <c r="C240" s="2" t="s">
        <v>8</v>
      </c>
      <c r="D240" s="2" t="s">
        <v>13</v>
      </c>
    </row>
    <row r="241" spans="1:4" ht="16">
      <c r="A241" s="2">
        <v>240</v>
      </c>
      <c r="B241" s="2" t="s">
        <v>7</v>
      </c>
      <c r="C241" s="2" t="s">
        <v>16</v>
      </c>
      <c r="D241" s="2" t="s">
        <v>22</v>
      </c>
    </row>
    <row r="242" spans="1:4" ht="16">
      <c r="A242" s="2">
        <v>241</v>
      </c>
      <c r="B242" s="2" t="s">
        <v>18</v>
      </c>
      <c r="C242" s="2" t="s">
        <v>16</v>
      </c>
      <c r="D242" s="2" t="s">
        <v>10</v>
      </c>
    </row>
    <row r="243" spans="1:4" ht="16">
      <c r="A243" s="2">
        <v>242</v>
      </c>
      <c r="B243" s="2" t="s">
        <v>7</v>
      </c>
      <c r="C243" s="2" t="s">
        <v>16</v>
      </c>
      <c r="D243" s="2" t="s">
        <v>13</v>
      </c>
    </row>
    <row r="244" spans="1:4" ht="16">
      <c r="A244" s="2">
        <v>243</v>
      </c>
      <c r="B244" s="2" t="s">
        <v>18</v>
      </c>
      <c r="C244" s="2" t="s">
        <v>16</v>
      </c>
      <c r="D244" s="2" t="s">
        <v>13</v>
      </c>
    </row>
    <row r="245" spans="1:4" ht="16">
      <c r="A245" s="2">
        <v>244</v>
      </c>
      <c r="B245" s="2" t="s">
        <v>7</v>
      </c>
      <c r="C245" s="2" t="s">
        <v>16</v>
      </c>
      <c r="D245" s="2" t="s">
        <v>20</v>
      </c>
    </row>
    <row r="246" spans="1:4" ht="16">
      <c r="A246" s="2">
        <v>245</v>
      </c>
      <c r="B246" s="2" t="s">
        <v>18</v>
      </c>
      <c r="C246" s="2" t="s">
        <v>16</v>
      </c>
      <c r="D246" s="2" t="s">
        <v>13</v>
      </c>
    </row>
    <row r="247" spans="1:4" ht="16">
      <c r="A247" s="2">
        <v>246</v>
      </c>
      <c r="B247" s="2" t="s">
        <v>7</v>
      </c>
      <c r="C247" s="2" t="s">
        <v>11</v>
      </c>
      <c r="D247" s="2" t="s">
        <v>13</v>
      </c>
    </row>
    <row r="248" spans="1:4" ht="16">
      <c r="A248" s="2">
        <v>247</v>
      </c>
      <c r="B248" s="2" t="s">
        <v>7</v>
      </c>
      <c r="C248" s="2" t="s">
        <v>16</v>
      </c>
      <c r="D248" s="2" t="s">
        <v>31</v>
      </c>
    </row>
    <row r="249" spans="1:4" ht="16">
      <c r="A249" s="2">
        <v>248</v>
      </c>
      <c r="B249" s="2" t="s">
        <v>18</v>
      </c>
      <c r="C249" s="2" t="s">
        <v>11</v>
      </c>
      <c r="D249" s="2" t="s">
        <v>25</v>
      </c>
    </row>
    <row r="250" spans="1:4" ht="16">
      <c r="A250" s="2">
        <v>249</v>
      </c>
      <c r="B250" s="2" t="s">
        <v>18</v>
      </c>
      <c r="C250" s="2" t="s">
        <v>28</v>
      </c>
      <c r="D250" s="2" t="s">
        <v>31</v>
      </c>
    </row>
    <row r="251" spans="1:4" ht="16">
      <c r="A251" s="2">
        <v>250</v>
      </c>
      <c r="B251" s="2" t="s">
        <v>18</v>
      </c>
      <c r="C251" s="2" t="s">
        <v>8</v>
      </c>
      <c r="D251" s="2" t="s">
        <v>13</v>
      </c>
    </row>
    <row r="252" spans="1:4" ht="16">
      <c r="A252" s="2">
        <v>251</v>
      </c>
      <c r="B252" s="2" t="s">
        <v>18</v>
      </c>
      <c r="C252" s="2" t="s">
        <v>16</v>
      </c>
      <c r="D252" s="2" t="s">
        <v>25</v>
      </c>
    </row>
    <row r="253" spans="1:4" ht="16">
      <c r="A253" s="2">
        <v>252</v>
      </c>
      <c r="B253" s="2" t="s">
        <v>7</v>
      </c>
      <c r="C253" s="2" t="s">
        <v>16</v>
      </c>
      <c r="D253" s="2" t="s">
        <v>22</v>
      </c>
    </row>
    <row r="254" spans="1:4" ht="16">
      <c r="A254" s="2">
        <v>253</v>
      </c>
      <c r="B254" s="2" t="s">
        <v>18</v>
      </c>
      <c r="C254" s="2" t="s">
        <v>14</v>
      </c>
      <c r="D254" s="2" t="s">
        <v>13</v>
      </c>
    </row>
    <row r="255" spans="1:4" ht="16">
      <c r="A255" s="2">
        <v>254</v>
      </c>
      <c r="B255" s="2" t="s">
        <v>7</v>
      </c>
      <c r="C255" s="2" t="s">
        <v>11</v>
      </c>
      <c r="D255" s="2" t="s">
        <v>13</v>
      </c>
    </row>
    <row r="256" spans="1:4" ht="16">
      <c r="A256" s="2">
        <v>255</v>
      </c>
      <c r="B256" s="2" t="s">
        <v>7</v>
      </c>
      <c r="C256" s="2" t="s">
        <v>30</v>
      </c>
      <c r="D256" s="2" t="s">
        <v>13</v>
      </c>
    </row>
    <row r="257" spans="1:4" ht="16">
      <c r="A257" s="2">
        <v>256</v>
      </c>
      <c r="B257" s="2" t="s">
        <v>18</v>
      </c>
      <c r="C257" s="2" t="s">
        <v>26</v>
      </c>
      <c r="D257" s="2" t="s">
        <v>10</v>
      </c>
    </row>
    <row r="258" spans="1:4" ht="16">
      <c r="A258" s="2">
        <v>257</v>
      </c>
      <c r="B258" s="2" t="s">
        <v>7</v>
      </c>
      <c r="C258" s="2" t="s">
        <v>28</v>
      </c>
      <c r="D258" s="2" t="s">
        <v>13</v>
      </c>
    </row>
    <row r="259" spans="1:4" ht="16">
      <c r="A259" s="2">
        <v>258</v>
      </c>
      <c r="B259" s="2" t="s">
        <v>7</v>
      </c>
      <c r="C259" s="2" t="s">
        <v>16</v>
      </c>
      <c r="D259" s="2" t="s">
        <v>25</v>
      </c>
    </row>
    <row r="260" spans="1:4" ht="16">
      <c r="A260" s="2">
        <v>259</v>
      </c>
      <c r="B260" s="2" t="s">
        <v>7</v>
      </c>
      <c r="C260" s="2" t="s">
        <v>16</v>
      </c>
      <c r="D260" s="2" t="s">
        <v>13</v>
      </c>
    </row>
    <row r="261" spans="1:4" ht="16">
      <c r="A261" s="2">
        <v>260</v>
      </c>
      <c r="B261" s="2" t="s">
        <v>18</v>
      </c>
      <c r="C261" s="2" t="s">
        <v>16</v>
      </c>
      <c r="D261" s="2" t="s">
        <v>31</v>
      </c>
    </row>
    <row r="262" spans="1:4" ht="16">
      <c r="A262" s="2">
        <v>261</v>
      </c>
      <c r="B262" s="2" t="s">
        <v>7</v>
      </c>
      <c r="C262" s="2" t="s">
        <v>26</v>
      </c>
      <c r="D262" s="2" t="s">
        <v>13</v>
      </c>
    </row>
    <row r="263" spans="1:4" ht="16">
      <c r="A263" s="2">
        <v>262</v>
      </c>
      <c r="B263" s="2" t="s">
        <v>18</v>
      </c>
      <c r="C263" s="2" t="s">
        <v>28</v>
      </c>
      <c r="D263" s="2" t="s">
        <v>31</v>
      </c>
    </row>
    <row r="264" spans="1:4" ht="16">
      <c r="A264" s="2">
        <v>263</v>
      </c>
      <c r="B264" s="2" t="s">
        <v>7</v>
      </c>
      <c r="C264" s="2" t="s">
        <v>8</v>
      </c>
      <c r="D264" s="2" t="s">
        <v>13</v>
      </c>
    </row>
    <row r="265" spans="1:4" ht="16">
      <c r="A265" s="2">
        <v>264</v>
      </c>
      <c r="B265" s="2" t="s">
        <v>7</v>
      </c>
      <c r="C265" s="2" t="s">
        <v>11</v>
      </c>
      <c r="D265" s="2" t="s">
        <v>25</v>
      </c>
    </row>
    <row r="266" spans="1:4" ht="16">
      <c r="A266" s="2">
        <v>265</v>
      </c>
      <c r="B266" s="2" t="s">
        <v>18</v>
      </c>
      <c r="C266" s="2" t="s">
        <v>14</v>
      </c>
      <c r="D266" s="2" t="s">
        <v>13</v>
      </c>
    </row>
    <row r="267" spans="1:4" ht="16">
      <c r="A267" s="2">
        <v>266</v>
      </c>
      <c r="B267" s="2" t="s">
        <v>18</v>
      </c>
      <c r="C267" s="2" t="s">
        <v>16</v>
      </c>
      <c r="D267" s="2" t="s">
        <v>22</v>
      </c>
    </row>
    <row r="268" spans="1:4" ht="16">
      <c r="A268" s="2">
        <v>267</v>
      </c>
      <c r="B268" s="2" t="s">
        <v>7</v>
      </c>
      <c r="C268" s="2" t="s">
        <v>30</v>
      </c>
      <c r="D268" s="2" t="s">
        <v>13</v>
      </c>
    </row>
    <row r="269" spans="1:4" ht="16">
      <c r="A269" s="2">
        <v>268</v>
      </c>
      <c r="B269" s="2" t="s">
        <v>18</v>
      </c>
      <c r="C269" s="2" t="s">
        <v>16</v>
      </c>
      <c r="D269" s="2" t="s">
        <v>25</v>
      </c>
    </row>
    <row r="270" spans="1:4" ht="16">
      <c r="A270" s="2">
        <v>269</v>
      </c>
      <c r="B270" s="2" t="s">
        <v>18</v>
      </c>
      <c r="C270" s="2" t="s">
        <v>16</v>
      </c>
      <c r="D270" s="2" t="s">
        <v>13</v>
      </c>
    </row>
    <row r="271" spans="1:4" ht="16">
      <c r="A271" s="2">
        <v>270</v>
      </c>
      <c r="B271" s="2" t="s">
        <v>7</v>
      </c>
      <c r="C271" s="2" t="s">
        <v>11</v>
      </c>
      <c r="D271" s="2" t="s">
        <v>13</v>
      </c>
    </row>
    <row r="272" spans="1:4" ht="16">
      <c r="A272" s="2">
        <v>271</v>
      </c>
      <c r="B272" s="2" t="s">
        <v>18</v>
      </c>
      <c r="C272" s="2" t="s">
        <v>28</v>
      </c>
      <c r="D272" s="2" t="s">
        <v>13</v>
      </c>
    </row>
    <row r="273" spans="1:4" ht="16">
      <c r="A273" s="2">
        <v>272</v>
      </c>
      <c r="B273" s="2" t="s">
        <v>7</v>
      </c>
      <c r="C273" s="2" t="s">
        <v>16</v>
      </c>
      <c r="D273" s="2" t="s">
        <v>13</v>
      </c>
    </row>
    <row r="274" spans="1:4" ht="16">
      <c r="A274" s="2">
        <v>273</v>
      </c>
      <c r="B274" s="2" t="s">
        <v>7</v>
      </c>
      <c r="C274" s="2" t="s">
        <v>26</v>
      </c>
      <c r="D274" s="2" t="s">
        <v>13</v>
      </c>
    </row>
    <row r="275" spans="1:4" ht="16">
      <c r="A275" s="2">
        <v>274</v>
      </c>
      <c r="B275" s="2" t="s">
        <v>7</v>
      </c>
      <c r="C275" s="2" t="s">
        <v>14</v>
      </c>
      <c r="D275" s="2" t="s">
        <v>13</v>
      </c>
    </row>
    <row r="276" spans="1:4" ht="16">
      <c r="A276" s="2">
        <v>275</v>
      </c>
      <c r="B276" s="2" t="s">
        <v>7</v>
      </c>
      <c r="C276" s="2" t="s">
        <v>16</v>
      </c>
      <c r="D276" s="2" t="s">
        <v>25</v>
      </c>
    </row>
    <row r="277" spans="1:4" ht="16">
      <c r="A277" s="2">
        <v>276</v>
      </c>
      <c r="B277" s="2" t="s">
        <v>18</v>
      </c>
      <c r="C277" s="2" t="s">
        <v>11</v>
      </c>
      <c r="D277" s="2" t="s">
        <v>13</v>
      </c>
    </row>
    <row r="278" spans="1:4" ht="16">
      <c r="A278" s="2">
        <v>277</v>
      </c>
      <c r="B278" s="2" t="s">
        <v>7</v>
      </c>
      <c r="C278" s="2" t="s">
        <v>11</v>
      </c>
      <c r="D278" s="2" t="s">
        <v>13</v>
      </c>
    </row>
    <row r="279" spans="1:4" ht="16">
      <c r="A279" s="2">
        <v>278</v>
      </c>
      <c r="B279" s="2" t="s">
        <v>7</v>
      </c>
      <c r="C279" s="2" t="s">
        <v>28</v>
      </c>
      <c r="D279" s="2" t="s">
        <v>29</v>
      </c>
    </row>
    <row r="280" spans="1:4" ht="16">
      <c r="A280" s="2">
        <v>279</v>
      </c>
      <c r="B280" s="2" t="s">
        <v>7</v>
      </c>
      <c r="C280" s="2" t="s">
        <v>28</v>
      </c>
      <c r="D280" s="2" t="s">
        <v>13</v>
      </c>
    </row>
    <row r="281" spans="1:4" ht="16">
      <c r="A281" s="2">
        <v>280</v>
      </c>
      <c r="B281" s="2" t="s">
        <v>7</v>
      </c>
      <c r="C281" s="2" t="s">
        <v>26</v>
      </c>
      <c r="D281" s="2" t="s">
        <v>10</v>
      </c>
    </row>
    <row r="282" spans="1:4" ht="16">
      <c r="A282" s="2">
        <v>281</v>
      </c>
      <c r="B282" s="2" t="s">
        <v>7</v>
      </c>
      <c r="C282" s="2" t="s">
        <v>16</v>
      </c>
      <c r="D282" s="2" t="s">
        <v>22</v>
      </c>
    </row>
    <row r="283" spans="1:4" ht="16">
      <c r="A283" s="2">
        <v>282</v>
      </c>
      <c r="B283" s="2" t="s">
        <v>18</v>
      </c>
      <c r="C283" s="2" t="s">
        <v>26</v>
      </c>
      <c r="D283" s="2" t="s">
        <v>13</v>
      </c>
    </row>
    <row r="284" spans="1:4" ht="16">
      <c r="A284" s="2">
        <v>283</v>
      </c>
      <c r="B284" s="2" t="s">
        <v>7</v>
      </c>
      <c r="C284" s="2" t="s">
        <v>26</v>
      </c>
      <c r="D284" s="2" t="s">
        <v>10</v>
      </c>
    </row>
    <row r="285" spans="1:4" ht="16">
      <c r="A285" s="2">
        <v>284</v>
      </c>
      <c r="B285" s="2" t="s">
        <v>7</v>
      </c>
      <c r="C285" s="2" t="s">
        <v>16</v>
      </c>
      <c r="D285" s="2" t="s">
        <v>22</v>
      </c>
    </row>
    <row r="286" spans="1:4" ht="16">
      <c r="A286" s="2">
        <v>285</v>
      </c>
      <c r="B286" s="2" t="s">
        <v>18</v>
      </c>
      <c r="C286" s="2" t="s">
        <v>28</v>
      </c>
      <c r="D286" s="2" t="s">
        <v>22</v>
      </c>
    </row>
    <row r="287" spans="1:4" ht="16">
      <c r="A287" s="2">
        <v>286</v>
      </c>
      <c r="B287" s="2" t="s">
        <v>7</v>
      </c>
      <c r="C287" s="2" t="s">
        <v>26</v>
      </c>
      <c r="D287" s="2" t="s">
        <v>10</v>
      </c>
    </row>
    <row r="288" spans="1:4" ht="16">
      <c r="A288" s="2">
        <v>287</v>
      </c>
      <c r="B288" s="2" t="s">
        <v>18</v>
      </c>
      <c r="C288" s="2" t="s">
        <v>28</v>
      </c>
      <c r="D288" s="2" t="s">
        <v>13</v>
      </c>
    </row>
    <row r="289" spans="1:4" ht="16">
      <c r="A289" s="2">
        <v>288</v>
      </c>
      <c r="B289" s="2" t="s">
        <v>18</v>
      </c>
      <c r="C289" s="2" t="s">
        <v>16</v>
      </c>
      <c r="D289" s="2" t="s">
        <v>13</v>
      </c>
    </row>
    <row r="290" spans="1:4" ht="16">
      <c r="A290" s="2">
        <v>289</v>
      </c>
      <c r="B290" s="2" t="s">
        <v>7</v>
      </c>
      <c r="C290" s="2" t="s">
        <v>16</v>
      </c>
      <c r="D290" s="2" t="s">
        <v>25</v>
      </c>
    </row>
    <row r="291" spans="1:4" ht="16">
      <c r="A291" s="2">
        <v>290</v>
      </c>
      <c r="B291" s="2" t="s">
        <v>18</v>
      </c>
      <c r="C291" s="2" t="s">
        <v>11</v>
      </c>
      <c r="D291" s="2" t="s">
        <v>25</v>
      </c>
    </row>
    <row r="292" spans="1:4" ht="16">
      <c r="A292" s="2">
        <v>291</v>
      </c>
      <c r="B292" s="2" t="s">
        <v>7</v>
      </c>
      <c r="C292" s="2" t="s">
        <v>16</v>
      </c>
      <c r="D292" s="2" t="s">
        <v>13</v>
      </c>
    </row>
    <row r="293" spans="1:4" ht="16">
      <c r="A293" s="2">
        <v>292</v>
      </c>
      <c r="B293" s="2" t="s">
        <v>18</v>
      </c>
      <c r="C293" s="2" t="s">
        <v>16</v>
      </c>
      <c r="D293" s="2" t="s">
        <v>13</v>
      </c>
    </row>
    <row r="294" spans="1:4" ht="16">
      <c r="A294" s="2">
        <v>293</v>
      </c>
      <c r="B294" s="2" t="s">
        <v>7</v>
      </c>
      <c r="C294" s="2" t="s">
        <v>16</v>
      </c>
      <c r="D294" s="2" t="s">
        <v>37</v>
      </c>
    </row>
    <row r="295" spans="1:4" ht="16">
      <c r="A295" s="2">
        <v>294</v>
      </c>
      <c r="B295" s="2" t="s">
        <v>18</v>
      </c>
      <c r="C295" s="2" t="s">
        <v>11</v>
      </c>
      <c r="D295" s="2" t="s">
        <v>25</v>
      </c>
    </row>
    <row r="296" spans="1:4" ht="16">
      <c r="A296" s="2">
        <v>295</v>
      </c>
      <c r="B296" s="2" t="s">
        <v>7</v>
      </c>
      <c r="C296" s="2" t="s">
        <v>11</v>
      </c>
      <c r="D296" s="2" t="s">
        <v>13</v>
      </c>
    </row>
    <row r="297" spans="1:4" ht="16">
      <c r="A297" s="2">
        <v>296</v>
      </c>
      <c r="B297" s="2" t="s">
        <v>18</v>
      </c>
      <c r="C297" s="2" t="s">
        <v>8</v>
      </c>
      <c r="D297" s="2" t="s">
        <v>13</v>
      </c>
    </row>
    <row r="298" spans="1:4" ht="16">
      <c r="A298" s="2">
        <v>297</v>
      </c>
      <c r="B298" s="2" t="s">
        <v>18</v>
      </c>
      <c r="C298" s="2" t="s">
        <v>16</v>
      </c>
      <c r="D298" s="2" t="s">
        <v>13</v>
      </c>
    </row>
    <row r="299" spans="1:4" ht="16">
      <c r="A299" s="2">
        <v>298</v>
      </c>
      <c r="B299" s="2" t="s">
        <v>7</v>
      </c>
      <c r="C299" s="2" t="s">
        <v>26</v>
      </c>
      <c r="D299" s="2" t="s">
        <v>13</v>
      </c>
    </row>
    <row r="300" spans="1:4" ht="16">
      <c r="A300" s="2">
        <v>299</v>
      </c>
      <c r="B300" s="2" t="s">
        <v>7</v>
      </c>
      <c r="C300" s="2" t="s">
        <v>26</v>
      </c>
      <c r="D300" s="2" t="s">
        <v>10</v>
      </c>
    </row>
    <row r="301" spans="1:4" ht="16">
      <c r="A301" s="2">
        <v>300</v>
      </c>
      <c r="B301" s="2" t="s">
        <v>18</v>
      </c>
      <c r="C301" s="2" t="s">
        <v>28</v>
      </c>
      <c r="D301" s="2" t="s">
        <v>31</v>
      </c>
    </row>
    <row r="302" spans="1:4" ht="16">
      <c r="A302" s="2">
        <v>301</v>
      </c>
      <c r="B302" s="2" t="s">
        <v>7</v>
      </c>
      <c r="C302" s="2" t="s">
        <v>26</v>
      </c>
      <c r="D302" s="2" t="s">
        <v>10</v>
      </c>
    </row>
    <row r="303" spans="1:4" ht="16">
      <c r="A303" s="2">
        <v>302</v>
      </c>
      <c r="B303" s="2" t="s">
        <v>18</v>
      </c>
      <c r="C303" s="2" t="s">
        <v>16</v>
      </c>
      <c r="D303" s="2" t="s">
        <v>13</v>
      </c>
    </row>
    <row r="304" spans="1:4" ht="16">
      <c r="A304" s="2">
        <v>303</v>
      </c>
      <c r="B304" s="2" t="s">
        <v>7</v>
      </c>
      <c r="C304" s="2" t="s">
        <v>8</v>
      </c>
      <c r="D304" s="2" t="s">
        <v>10</v>
      </c>
    </row>
    <row r="305" spans="1:4" ht="16">
      <c r="A305" s="2">
        <v>304</v>
      </c>
      <c r="B305" s="2" t="s">
        <v>7</v>
      </c>
      <c r="C305" s="2" t="s">
        <v>16</v>
      </c>
      <c r="D305" s="2" t="s">
        <v>10</v>
      </c>
    </row>
    <row r="306" spans="1:4" ht="16">
      <c r="A306" s="2">
        <v>305</v>
      </c>
      <c r="B306" s="2" t="s">
        <v>18</v>
      </c>
      <c r="C306" s="2" t="s">
        <v>26</v>
      </c>
      <c r="D306" s="2" t="s">
        <v>10</v>
      </c>
    </row>
    <row r="307" spans="1:4" ht="16">
      <c r="A307" s="2">
        <v>306</v>
      </c>
      <c r="B307" s="2" t="s">
        <v>7</v>
      </c>
      <c r="C307" s="2" t="s">
        <v>16</v>
      </c>
      <c r="D307" s="2" t="s">
        <v>13</v>
      </c>
    </row>
    <row r="308" spans="1:4" ht="16">
      <c r="A308" s="2">
        <v>307</v>
      </c>
      <c r="B308" s="2" t="s">
        <v>18</v>
      </c>
      <c r="C308" s="2" t="s">
        <v>16</v>
      </c>
      <c r="D308" s="2" t="s">
        <v>22</v>
      </c>
    </row>
    <row r="309" spans="1:4" ht="16">
      <c r="A309" s="2">
        <v>308</v>
      </c>
      <c r="B309" s="2" t="s">
        <v>18</v>
      </c>
      <c r="C309" s="2" t="s">
        <v>16</v>
      </c>
      <c r="D309" s="2" t="s">
        <v>13</v>
      </c>
    </row>
    <row r="310" spans="1:4" ht="16">
      <c r="A310" s="2">
        <v>309</v>
      </c>
      <c r="B310" s="2" t="s">
        <v>7</v>
      </c>
      <c r="C310" s="2" t="s">
        <v>16</v>
      </c>
      <c r="D310" s="2" t="s">
        <v>25</v>
      </c>
    </row>
    <row r="311" spans="1:4" ht="16">
      <c r="A311" s="2">
        <v>310</v>
      </c>
      <c r="B311" s="2" t="s">
        <v>18</v>
      </c>
      <c r="C311" s="2" t="s">
        <v>26</v>
      </c>
      <c r="D311" s="2" t="s">
        <v>13</v>
      </c>
    </row>
    <row r="312" spans="1:4" ht="16">
      <c r="A312" s="2">
        <v>311</v>
      </c>
      <c r="B312" s="2" t="s">
        <v>7</v>
      </c>
      <c r="C312" s="2" t="s">
        <v>16</v>
      </c>
      <c r="D312" s="2" t="s">
        <v>20</v>
      </c>
    </row>
    <row r="313" spans="1:4" ht="16">
      <c r="A313" s="2">
        <v>312</v>
      </c>
      <c r="B313" s="2" t="s">
        <v>18</v>
      </c>
      <c r="C313" s="2" t="s">
        <v>16</v>
      </c>
      <c r="D313" s="2" t="s">
        <v>25</v>
      </c>
    </row>
    <row r="314" spans="1:4" ht="16">
      <c r="A314" s="2">
        <v>313</v>
      </c>
      <c r="B314" s="2" t="s">
        <v>18</v>
      </c>
      <c r="C314" s="2" t="s">
        <v>16</v>
      </c>
      <c r="D314" s="2" t="s">
        <v>22</v>
      </c>
    </row>
    <row r="315" spans="1:4" ht="16">
      <c r="A315" s="2">
        <v>314</v>
      </c>
      <c r="B315" s="2" t="s">
        <v>18</v>
      </c>
      <c r="C315" s="2" t="s">
        <v>26</v>
      </c>
      <c r="D315" s="2" t="s">
        <v>10</v>
      </c>
    </row>
    <row r="316" spans="1:4" ht="16">
      <c r="A316" s="2">
        <v>315</v>
      </c>
      <c r="B316" s="2" t="s">
        <v>7</v>
      </c>
      <c r="C316" s="2" t="s">
        <v>28</v>
      </c>
      <c r="D316" s="2" t="s">
        <v>22</v>
      </c>
    </row>
    <row r="317" spans="1:4" ht="16">
      <c r="A317" s="2">
        <v>316</v>
      </c>
      <c r="B317" s="2" t="s">
        <v>18</v>
      </c>
      <c r="C317" s="2" t="s">
        <v>26</v>
      </c>
      <c r="D317" s="2" t="s">
        <v>10</v>
      </c>
    </row>
    <row r="318" spans="1:4" ht="16">
      <c r="A318" s="2">
        <v>317</v>
      </c>
      <c r="B318" s="2" t="s">
        <v>18</v>
      </c>
      <c r="C318" s="2" t="s">
        <v>28</v>
      </c>
      <c r="D318" s="2" t="s">
        <v>13</v>
      </c>
    </row>
    <row r="319" spans="1:4" ht="16">
      <c r="A319" s="2">
        <v>318</v>
      </c>
      <c r="B319" s="2" t="s">
        <v>7</v>
      </c>
      <c r="C319" s="2" t="s">
        <v>28</v>
      </c>
      <c r="D319" s="2" t="s">
        <v>13</v>
      </c>
    </row>
    <row r="320" spans="1:4" ht="16">
      <c r="A320" s="2">
        <v>319</v>
      </c>
      <c r="B320" s="2" t="s">
        <v>7</v>
      </c>
      <c r="C320" s="2" t="s">
        <v>16</v>
      </c>
      <c r="D320" s="2" t="s">
        <v>13</v>
      </c>
    </row>
    <row r="321" spans="1:4" ht="16">
      <c r="A321" s="2">
        <v>320</v>
      </c>
      <c r="B321" s="2" t="s">
        <v>18</v>
      </c>
      <c r="C321" s="2" t="s">
        <v>11</v>
      </c>
      <c r="D321" s="2" t="s">
        <v>13</v>
      </c>
    </row>
    <row r="322" spans="1:4" ht="16">
      <c r="A322" s="2">
        <v>321</v>
      </c>
      <c r="B322" s="2" t="s">
        <v>18</v>
      </c>
      <c r="C322" s="2" t="s">
        <v>16</v>
      </c>
      <c r="D322" s="2" t="s">
        <v>13</v>
      </c>
    </row>
    <row r="323" spans="1:4" ht="16">
      <c r="A323" s="2">
        <v>322</v>
      </c>
      <c r="B323" s="2" t="s">
        <v>7</v>
      </c>
      <c r="C323" s="2" t="s">
        <v>8</v>
      </c>
      <c r="D323" s="2" t="s">
        <v>13</v>
      </c>
    </row>
    <row r="324" spans="1:4" ht="16">
      <c r="A324" s="2">
        <v>323</v>
      </c>
      <c r="B324" s="2" t="s">
        <v>7</v>
      </c>
      <c r="C324" s="2" t="s">
        <v>14</v>
      </c>
      <c r="D324" s="2" t="s">
        <v>13</v>
      </c>
    </row>
    <row r="325" spans="1:4" ht="16">
      <c r="A325" s="2">
        <v>324</v>
      </c>
      <c r="B325" s="2" t="s">
        <v>7</v>
      </c>
      <c r="C325" s="2" t="s">
        <v>16</v>
      </c>
      <c r="D325" s="2" t="s">
        <v>13</v>
      </c>
    </row>
    <row r="326" spans="1:4" ht="16">
      <c r="A326" s="2">
        <v>325</v>
      </c>
      <c r="B326" s="2" t="s">
        <v>18</v>
      </c>
      <c r="C326" s="2" t="s">
        <v>8</v>
      </c>
      <c r="D326" s="2" t="s">
        <v>13</v>
      </c>
    </row>
    <row r="327" spans="1:4" ht="16">
      <c r="A327" s="2">
        <v>326</v>
      </c>
      <c r="B327" s="2" t="s">
        <v>7</v>
      </c>
      <c r="C327" s="2" t="s">
        <v>30</v>
      </c>
      <c r="D327" s="2" t="s">
        <v>13</v>
      </c>
    </row>
    <row r="328" spans="1:4" ht="16">
      <c r="A328" s="2">
        <v>327</v>
      </c>
      <c r="B328" s="2" t="s">
        <v>7</v>
      </c>
      <c r="C328" s="2" t="s">
        <v>11</v>
      </c>
      <c r="D328" s="2" t="s">
        <v>13</v>
      </c>
    </row>
    <row r="329" spans="1:4" ht="16">
      <c r="A329" s="2">
        <v>328</v>
      </c>
      <c r="B329" s="2" t="s">
        <v>18</v>
      </c>
      <c r="C329" s="2" t="s">
        <v>28</v>
      </c>
      <c r="D329" s="2" t="s">
        <v>29</v>
      </c>
    </row>
    <row r="330" spans="1:4" ht="16">
      <c r="A330" s="2">
        <v>329</v>
      </c>
      <c r="B330" s="2" t="s">
        <v>7</v>
      </c>
      <c r="C330" s="2" t="s">
        <v>16</v>
      </c>
      <c r="D330" s="2" t="s">
        <v>25</v>
      </c>
    </row>
    <row r="331" spans="1:4" ht="16">
      <c r="A331" s="2">
        <v>330</v>
      </c>
      <c r="B331" s="2" t="s">
        <v>18</v>
      </c>
      <c r="C331" s="2" t="s">
        <v>11</v>
      </c>
      <c r="D331" s="2" t="s">
        <v>13</v>
      </c>
    </row>
    <row r="332" spans="1:4" ht="16">
      <c r="A332" s="2">
        <v>331</v>
      </c>
      <c r="B332" s="2" t="s">
        <v>18</v>
      </c>
      <c r="C332" s="2" t="s">
        <v>16</v>
      </c>
      <c r="D332" s="2" t="s">
        <v>13</v>
      </c>
    </row>
    <row r="333" spans="1:4" ht="16">
      <c r="A333" s="2">
        <v>332</v>
      </c>
      <c r="B333" s="2" t="s">
        <v>18</v>
      </c>
      <c r="C333" s="2" t="s">
        <v>11</v>
      </c>
      <c r="D333" s="2" t="s">
        <v>13</v>
      </c>
    </row>
    <row r="334" spans="1:4" ht="16">
      <c r="A334" s="2">
        <v>333</v>
      </c>
      <c r="B334" s="2" t="s">
        <v>18</v>
      </c>
      <c r="C334" s="2" t="s">
        <v>26</v>
      </c>
      <c r="D334" s="2" t="s">
        <v>10</v>
      </c>
    </row>
    <row r="335" spans="1:4" ht="16">
      <c r="A335" s="2">
        <v>334</v>
      </c>
      <c r="B335" s="2" t="s">
        <v>7</v>
      </c>
      <c r="C335" s="2" t="s">
        <v>28</v>
      </c>
      <c r="D335" s="2" t="s">
        <v>13</v>
      </c>
    </row>
    <row r="336" spans="1:4" ht="16">
      <c r="A336" s="2">
        <v>335</v>
      </c>
      <c r="B336" s="2" t="s">
        <v>18</v>
      </c>
      <c r="C336" s="2" t="s">
        <v>16</v>
      </c>
      <c r="D336" s="2" t="s">
        <v>13</v>
      </c>
    </row>
    <row r="337" spans="1:4" ht="16">
      <c r="A337" s="2">
        <v>336</v>
      </c>
      <c r="B337" s="2" t="s">
        <v>7</v>
      </c>
      <c r="C337" s="2" t="s">
        <v>16</v>
      </c>
      <c r="D337" s="2" t="s">
        <v>10</v>
      </c>
    </row>
    <row r="338" spans="1:4" ht="16">
      <c r="A338" s="2">
        <v>337</v>
      </c>
      <c r="B338" s="2" t="s">
        <v>18</v>
      </c>
      <c r="C338" s="2" t="s">
        <v>26</v>
      </c>
      <c r="D338" s="2" t="s">
        <v>13</v>
      </c>
    </row>
    <row r="339" spans="1:4" ht="16">
      <c r="A339" s="2">
        <v>338</v>
      </c>
      <c r="B339" s="2" t="s">
        <v>7</v>
      </c>
      <c r="C339" s="2" t="s">
        <v>16</v>
      </c>
      <c r="D339" s="2" t="s">
        <v>10</v>
      </c>
    </row>
    <row r="340" spans="1:4" ht="16">
      <c r="A340" s="2">
        <v>339</v>
      </c>
      <c r="B340" s="2" t="s">
        <v>18</v>
      </c>
      <c r="C340" s="2" t="s">
        <v>11</v>
      </c>
      <c r="D340" s="2" t="s">
        <v>13</v>
      </c>
    </row>
    <row r="341" spans="1:4" ht="16">
      <c r="A341" s="2">
        <v>340</v>
      </c>
      <c r="B341" s="2" t="s">
        <v>7</v>
      </c>
      <c r="C341" s="2" t="s">
        <v>8</v>
      </c>
      <c r="D341" s="2" t="s">
        <v>13</v>
      </c>
    </row>
    <row r="342" spans="1:4" ht="16">
      <c r="A342" s="2">
        <v>341</v>
      </c>
      <c r="B342" s="2" t="s">
        <v>7</v>
      </c>
      <c r="C342" s="2" t="s">
        <v>16</v>
      </c>
      <c r="D342" s="2" t="s">
        <v>13</v>
      </c>
    </row>
    <row r="343" spans="1:4" ht="16">
      <c r="A343" s="2">
        <v>342</v>
      </c>
      <c r="B343" s="2" t="s">
        <v>7</v>
      </c>
      <c r="C343" s="2" t="s">
        <v>16</v>
      </c>
      <c r="D343" s="2" t="s">
        <v>20</v>
      </c>
    </row>
    <row r="344" spans="1:4" ht="16">
      <c r="A344" s="2">
        <v>343</v>
      </c>
      <c r="B344" s="2" t="s">
        <v>7</v>
      </c>
      <c r="C344" s="2" t="s">
        <v>16</v>
      </c>
      <c r="D344" s="2" t="s">
        <v>13</v>
      </c>
    </row>
    <row r="345" spans="1:4" ht="16">
      <c r="A345" s="2">
        <v>344</v>
      </c>
      <c r="B345" s="2" t="s">
        <v>7</v>
      </c>
      <c r="C345" s="2" t="s">
        <v>16</v>
      </c>
      <c r="D345" s="2" t="s">
        <v>10</v>
      </c>
    </row>
    <row r="346" spans="1:4" ht="16">
      <c r="A346" s="2">
        <v>345</v>
      </c>
      <c r="B346" s="2" t="s">
        <v>7</v>
      </c>
      <c r="C346" s="2" t="s">
        <v>14</v>
      </c>
      <c r="D346" s="2" t="s">
        <v>13</v>
      </c>
    </row>
    <row r="347" spans="1:4" ht="16">
      <c r="A347" s="2">
        <v>346</v>
      </c>
      <c r="B347" s="2" t="s">
        <v>18</v>
      </c>
      <c r="C347" s="2" t="s">
        <v>16</v>
      </c>
      <c r="D347" s="2" t="s">
        <v>25</v>
      </c>
    </row>
    <row r="348" spans="1:4" ht="16">
      <c r="A348" s="2">
        <v>347</v>
      </c>
      <c r="B348" s="2" t="s">
        <v>7</v>
      </c>
      <c r="C348" s="2" t="s">
        <v>16</v>
      </c>
      <c r="D348" s="2" t="s">
        <v>22</v>
      </c>
    </row>
    <row r="349" spans="1:4" ht="16">
      <c r="A349" s="2">
        <v>348</v>
      </c>
      <c r="B349" s="2" t="s">
        <v>7</v>
      </c>
      <c r="C349" s="2" t="s">
        <v>16</v>
      </c>
      <c r="D349" s="2" t="s">
        <v>13</v>
      </c>
    </row>
    <row r="350" spans="1:4" ht="16">
      <c r="A350" s="2">
        <v>349</v>
      </c>
      <c r="B350" s="2" t="s">
        <v>18</v>
      </c>
      <c r="C350" s="2" t="s">
        <v>26</v>
      </c>
      <c r="D350" s="2" t="s">
        <v>10</v>
      </c>
    </row>
    <row r="351" spans="1:4" ht="16">
      <c r="A351" s="2">
        <v>350</v>
      </c>
      <c r="B351" s="2" t="s">
        <v>7</v>
      </c>
      <c r="C351" s="2" t="s">
        <v>16</v>
      </c>
      <c r="D351" s="2" t="s">
        <v>13</v>
      </c>
    </row>
    <row r="352" spans="1:4" ht="16">
      <c r="A352" s="2">
        <v>351</v>
      </c>
      <c r="B352" s="2" t="s">
        <v>7</v>
      </c>
      <c r="C352" s="2" t="s">
        <v>26</v>
      </c>
      <c r="D352" s="2" t="s">
        <v>13</v>
      </c>
    </row>
    <row r="353" spans="1:4" ht="16">
      <c r="A353" s="2">
        <v>352</v>
      </c>
      <c r="B353" s="2" t="s">
        <v>18</v>
      </c>
      <c r="C353" s="2" t="s">
        <v>14</v>
      </c>
      <c r="D353" s="2" t="s">
        <v>13</v>
      </c>
    </row>
    <row r="354" spans="1:4" ht="16">
      <c r="A354" s="2">
        <v>353</v>
      </c>
      <c r="B354" s="2" t="s">
        <v>18</v>
      </c>
      <c r="C354" s="2" t="s">
        <v>16</v>
      </c>
      <c r="D354" s="2" t="s">
        <v>13</v>
      </c>
    </row>
    <row r="355" spans="1:4" ht="16">
      <c r="A355" s="2">
        <v>354</v>
      </c>
      <c r="B355" s="2" t="s">
        <v>18</v>
      </c>
      <c r="C355" s="2" t="s">
        <v>16</v>
      </c>
      <c r="D355" s="2" t="s">
        <v>25</v>
      </c>
    </row>
    <row r="356" spans="1:4" ht="16">
      <c r="A356" s="2">
        <v>355</v>
      </c>
      <c r="B356" s="2" t="s">
        <v>18</v>
      </c>
      <c r="C356" s="2" t="s">
        <v>16</v>
      </c>
      <c r="D356" s="2" t="s">
        <v>13</v>
      </c>
    </row>
    <row r="357" spans="1:4" ht="16">
      <c r="A357" s="2">
        <v>356</v>
      </c>
      <c r="B357" s="2" t="s">
        <v>7</v>
      </c>
      <c r="C357" s="2" t="s">
        <v>16</v>
      </c>
      <c r="D357" s="2" t="s">
        <v>13</v>
      </c>
    </row>
    <row r="358" spans="1:4" ht="16">
      <c r="A358" s="2">
        <v>357</v>
      </c>
      <c r="B358" s="2" t="s">
        <v>18</v>
      </c>
      <c r="C358" s="2" t="s">
        <v>11</v>
      </c>
      <c r="D358" s="2" t="s">
        <v>25</v>
      </c>
    </row>
    <row r="359" spans="1:4" ht="16">
      <c r="A359" s="2">
        <v>358</v>
      </c>
      <c r="B359" s="2" t="s">
        <v>18</v>
      </c>
      <c r="C359" s="2" t="s">
        <v>16</v>
      </c>
      <c r="D359" s="2" t="s">
        <v>13</v>
      </c>
    </row>
    <row r="360" spans="1:4" ht="16">
      <c r="A360" s="2">
        <v>359</v>
      </c>
      <c r="B360" s="2" t="s">
        <v>7</v>
      </c>
      <c r="C360" s="2" t="s">
        <v>8</v>
      </c>
      <c r="D360" s="2" t="s">
        <v>13</v>
      </c>
    </row>
    <row r="361" spans="1:4" ht="16">
      <c r="A361" s="2">
        <v>360</v>
      </c>
      <c r="B361" s="2" t="s">
        <v>7</v>
      </c>
      <c r="C361" s="2" t="s">
        <v>16</v>
      </c>
      <c r="D361" s="2" t="s">
        <v>13</v>
      </c>
    </row>
    <row r="362" spans="1:4" ht="16">
      <c r="A362" s="2">
        <v>361</v>
      </c>
      <c r="B362" s="2" t="s">
        <v>18</v>
      </c>
      <c r="C362" s="2" t="s">
        <v>16</v>
      </c>
      <c r="D362" s="2" t="s">
        <v>13</v>
      </c>
    </row>
    <row r="363" spans="1:4" ht="16">
      <c r="A363" s="2">
        <v>362</v>
      </c>
      <c r="B363" s="2" t="s">
        <v>7</v>
      </c>
      <c r="C363" s="2" t="s">
        <v>8</v>
      </c>
      <c r="D363" s="2" t="s">
        <v>10</v>
      </c>
    </row>
    <row r="364" spans="1:4" ht="16">
      <c r="A364" s="2">
        <v>363</v>
      </c>
      <c r="B364" s="2" t="s">
        <v>18</v>
      </c>
      <c r="C364" s="2" t="s">
        <v>14</v>
      </c>
      <c r="D364" s="2" t="s">
        <v>13</v>
      </c>
    </row>
    <row r="365" spans="1:4" ht="16">
      <c r="A365" s="2">
        <v>364</v>
      </c>
      <c r="B365" s="2" t="s">
        <v>18</v>
      </c>
      <c r="C365" s="2" t="s">
        <v>28</v>
      </c>
      <c r="D365" s="2" t="s">
        <v>13</v>
      </c>
    </row>
    <row r="366" spans="1:4" ht="16">
      <c r="A366" s="2">
        <v>365</v>
      </c>
      <c r="B366" s="2" t="s">
        <v>18</v>
      </c>
      <c r="C366" s="2" t="s">
        <v>16</v>
      </c>
      <c r="D366" s="2" t="s">
        <v>13</v>
      </c>
    </row>
    <row r="367" spans="1:4" ht="16">
      <c r="A367" s="2">
        <v>366</v>
      </c>
      <c r="B367" s="2" t="s">
        <v>7</v>
      </c>
      <c r="C367" s="2" t="s">
        <v>16</v>
      </c>
      <c r="D367" s="2" t="s">
        <v>25</v>
      </c>
    </row>
    <row r="368" spans="1:4" ht="16">
      <c r="A368" s="2">
        <v>367</v>
      </c>
      <c r="B368" s="2" t="s">
        <v>18</v>
      </c>
      <c r="C368" s="2" t="s">
        <v>28</v>
      </c>
      <c r="D368" s="2" t="s">
        <v>13</v>
      </c>
    </row>
    <row r="369" spans="1:4" ht="16">
      <c r="A369" s="2">
        <v>368</v>
      </c>
      <c r="B369" s="2" t="s">
        <v>7</v>
      </c>
      <c r="C369" s="2" t="s">
        <v>16</v>
      </c>
      <c r="D369" s="2" t="s">
        <v>13</v>
      </c>
    </row>
    <row r="370" spans="1:4" ht="16">
      <c r="A370" s="2">
        <v>369</v>
      </c>
      <c r="B370" s="2" t="s">
        <v>18</v>
      </c>
      <c r="C370" s="2" t="s">
        <v>28</v>
      </c>
      <c r="D370" s="2" t="s">
        <v>13</v>
      </c>
    </row>
    <row r="371" spans="1:4" ht="16">
      <c r="A371" s="2">
        <v>370</v>
      </c>
      <c r="B371" s="2" t="s">
        <v>18</v>
      </c>
      <c r="C371" s="2" t="s">
        <v>16</v>
      </c>
      <c r="D371" s="2" t="s">
        <v>13</v>
      </c>
    </row>
    <row r="372" spans="1:4" ht="16">
      <c r="A372" s="2">
        <v>371</v>
      </c>
      <c r="B372" s="2" t="s">
        <v>18</v>
      </c>
      <c r="C372" s="2" t="s">
        <v>26</v>
      </c>
      <c r="D372" s="2" t="s">
        <v>10</v>
      </c>
    </row>
    <row r="373" spans="1:4" ht="16">
      <c r="A373" s="2">
        <v>372</v>
      </c>
      <c r="B373" s="2" t="s">
        <v>7</v>
      </c>
      <c r="C373" s="2" t="s">
        <v>28</v>
      </c>
      <c r="D373" s="2" t="s">
        <v>22</v>
      </c>
    </row>
    <row r="374" spans="1:4" ht="16">
      <c r="A374" s="2">
        <v>373</v>
      </c>
      <c r="B374" s="2" t="s">
        <v>18</v>
      </c>
      <c r="C374" s="2" t="s">
        <v>11</v>
      </c>
      <c r="D374" s="2" t="s">
        <v>13</v>
      </c>
    </row>
    <row r="375" spans="1:4" ht="16">
      <c r="A375" s="2">
        <v>374</v>
      </c>
      <c r="B375" s="2" t="s">
        <v>7</v>
      </c>
      <c r="C375" s="2" t="s">
        <v>16</v>
      </c>
      <c r="D375" s="2" t="s">
        <v>10</v>
      </c>
    </row>
    <row r="376" spans="1:4" ht="16">
      <c r="A376" s="2">
        <v>375</v>
      </c>
      <c r="B376" s="2" t="s">
        <v>18</v>
      </c>
      <c r="C376" s="2" t="s">
        <v>16</v>
      </c>
      <c r="D376" s="2" t="s">
        <v>25</v>
      </c>
    </row>
    <row r="377" spans="1:4" ht="16">
      <c r="A377" s="2">
        <v>376</v>
      </c>
      <c r="B377" s="2" t="s">
        <v>7</v>
      </c>
      <c r="C377" s="2" t="s">
        <v>16</v>
      </c>
      <c r="D377" s="2" t="s">
        <v>22</v>
      </c>
    </row>
    <row r="378" spans="1:4" ht="16">
      <c r="A378" s="2">
        <v>377</v>
      </c>
      <c r="B378" s="2" t="s">
        <v>7</v>
      </c>
      <c r="C378" s="2" t="s">
        <v>16</v>
      </c>
      <c r="D378" s="2" t="s">
        <v>13</v>
      </c>
    </row>
    <row r="379" spans="1:4" ht="16">
      <c r="A379" s="2">
        <v>378</v>
      </c>
      <c r="B379" s="2" t="s">
        <v>18</v>
      </c>
      <c r="C379" s="2" t="s">
        <v>16</v>
      </c>
      <c r="D379" s="2" t="s">
        <v>13</v>
      </c>
    </row>
    <row r="380" spans="1:4" ht="16">
      <c r="A380" s="2">
        <v>379</v>
      </c>
      <c r="B380" s="2" t="s">
        <v>7</v>
      </c>
      <c r="C380" s="2" t="s">
        <v>16</v>
      </c>
      <c r="D380" s="2" t="s">
        <v>22</v>
      </c>
    </row>
    <row r="381" spans="1:4" ht="16">
      <c r="A381" s="2">
        <v>380</v>
      </c>
      <c r="B381" s="2" t="s">
        <v>18</v>
      </c>
      <c r="C381" s="2" t="s">
        <v>16</v>
      </c>
      <c r="D381" s="2" t="s">
        <v>22</v>
      </c>
    </row>
    <row r="382" spans="1:4" ht="16">
      <c r="A382" s="2">
        <v>381</v>
      </c>
      <c r="B382" s="2" t="s">
        <v>18</v>
      </c>
      <c r="C382" s="2" t="s">
        <v>11</v>
      </c>
      <c r="D382" s="2" t="s">
        <v>25</v>
      </c>
    </row>
    <row r="383" spans="1:4" ht="16">
      <c r="A383" s="2">
        <v>382</v>
      </c>
      <c r="B383" s="2" t="s">
        <v>18</v>
      </c>
      <c r="C383" s="2" t="s">
        <v>16</v>
      </c>
      <c r="D383" s="2" t="s">
        <v>25</v>
      </c>
    </row>
    <row r="384" spans="1:4" ht="16">
      <c r="A384" s="2">
        <v>383</v>
      </c>
      <c r="B384" s="2" t="s">
        <v>7</v>
      </c>
      <c r="C384" s="2" t="s">
        <v>16</v>
      </c>
      <c r="D384" s="2" t="s">
        <v>10</v>
      </c>
    </row>
    <row r="385" spans="1:4" ht="16">
      <c r="A385" s="2">
        <v>384</v>
      </c>
      <c r="B385" s="2" t="s">
        <v>7</v>
      </c>
      <c r="C385" s="2" t="s">
        <v>26</v>
      </c>
      <c r="D385" s="2" t="s">
        <v>10</v>
      </c>
    </row>
    <row r="386" spans="1:4" ht="16">
      <c r="A386" s="2">
        <v>385</v>
      </c>
      <c r="B386" s="2" t="s">
        <v>18</v>
      </c>
      <c r="C386" s="2" t="s">
        <v>16</v>
      </c>
      <c r="D386" s="2" t="s">
        <v>22</v>
      </c>
    </row>
    <row r="387" spans="1:4" ht="16">
      <c r="A387" s="2">
        <v>386</v>
      </c>
      <c r="B387" s="2" t="s">
        <v>18</v>
      </c>
      <c r="C387" s="2" t="s">
        <v>16</v>
      </c>
      <c r="D387" s="2" t="s">
        <v>13</v>
      </c>
    </row>
    <row r="388" spans="1:4" ht="16">
      <c r="A388" s="2">
        <v>387</v>
      </c>
      <c r="B388" s="2" t="s">
        <v>7</v>
      </c>
      <c r="C388" s="2" t="s">
        <v>11</v>
      </c>
      <c r="D388" s="2" t="s">
        <v>25</v>
      </c>
    </row>
    <row r="389" spans="1:4" ht="16">
      <c r="A389" s="2">
        <v>388</v>
      </c>
      <c r="B389" s="2" t="s">
        <v>18</v>
      </c>
      <c r="C389" s="2" t="s">
        <v>16</v>
      </c>
      <c r="D389" s="2" t="s">
        <v>13</v>
      </c>
    </row>
    <row r="390" spans="1:4" ht="16">
      <c r="A390" s="2">
        <v>389</v>
      </c>
      <c r="B390" s="2" t="s">
        <v>7</v>
      </c>
      <c r="C390" s="2" t="s">
        <v>16</v>
      </c>
      <c r="D390" s="2" t="s">
        <v>13</v>
      </c>
    </row>
    <row r="391" spans="1:4" ht="16">
      <c r="A391" s="2">
        <v>390</v>
      </c>
      <c r="B391" s="2" t="s">
        <v>18</v>
      </c>
      <c r="C391" s="2" t="s">
        <v>16</v>
      </c>
      <c r="D391" s="2" t="s">
        <v>25</v>
      </c>
    </row>
    <row r="392" spans="1:4" ht="16">
      <c r="A392" s="2">
        <v>391</v>
      </c>
      <c r="B392" s="2" t="s">
        <v>7</v>
      </c>
      <c r="C392" s="2" t="s">
        <v>16</v>
      </c>
      <c r="D392" s="2" t="s">
        <v>22</v>
      </c>
    </row>
    <row r="393" spans="1:4" ht="16">
      <c r="A393" s="2">
        <v>392</v>
      </c>
      <c r="B393" s="2" t="s">
        <v>7</v>
      </c>
      <c r="C393" s="2" t="s">
        <v>16</v>
      </c>
      <c r="D393" s="2" t="s">
        <v>13</v>
      </c>
    </row>
    <row r="394" spans="1:4" ht="16">
      <c r="A394" s="2">
        <v>393</v>
      </c>
      <c r="B394" s="2" t="s">
        <v>18</v>
      </c>
      <c r="C394" s="2" t="s">
        <v>16</v>
      </c>
      <c r="D394" s="2" t="s">
        <v>13</v>
      </c>
    </row>
    <row r="395" spans="1:4" ht="16">
      <c r="A395" s="2">
        <v>394</v>
      </c>
      <c r="B395" s="2" t="s">
        <v>7</v>
      </c>
      <c r="C395" s="2" t="s">
        <v>28</v>
      </c>
      <c r="D395" s="2" t="s">
        <v>13</v>
      </c>
    </row>
    <row r="396" spans="1:4" ht="16">
      <c r="A396" s="2">
        <v>395</v>
      </c>
      <c r="B396" s="2" t="s">
        <v>18</v>
      </c>
      <c r="C396" s="2" t="s">
        <v>11</v>
      </c>
      <c r="D396" s="2" t="s">
        <v>13</v>
      </c>
    </row>
    <row r="397" spans="1:4" ht="16">
      <c r="A397" s="2">
        <v>396</v>
      </c>
      <c r="B397" s="2" t="s">
        <v>18</v>
      </c>
      <c r="C397" s="2" t="s">
        <v>11</v>
      </c>
      <c r="D397" s="2" t="s">
        <v>25</v>
      </c>
    </row>
    <row r="398" spans="1:4" ht="16">
      <c r="A398" s="2">
        <v>397</v>
      </c>
      <c r="B398" s="2" t="s">
        <v>7</v>
      </c>
      <c r="C398" s="2" t="s">
        <v>8</v>
      </c>
      <c r="D398" s="2" t="s">
        <v>13</v>
      </c>
    </row>
    <row r="399" spans="1:4" ht="16">
      <c r="A399" s="2">
        <v>398</v>
      </c>
      <c r="B399" s="2" t="s">
        <v>7</v>
      </c>
      <c r="C399" s="2" t="s">
        <v>8</v>
      </c>
      <c r="D399" s="2" t="s">
        <v>13</v>
      </c>
    </row>
    <row r="400" spans="1:4" ht="16">
      <c r="A400" s="2">
        <v>399</v>
      </c>
      <c r="B400" s="2" t="s">
        <v>18</v>
      </c>
      <c r="C400" s="2" t="s">
        <v>14</v>
      </c>
      <c r="D400" s="2" t="s">
        <v>13</v>
      </c>
    </row>
    <row r="401" spans="1:4" ht="16">
      <c r="A401" s="2">
        <v>400</v>
      </c>
      <c r="B401" s="2" t="s">
        <v>7</v>
      </c>
      <c r="C401" s="2" t="s">
        <v>16</v>
      </c>
      <c r="D401" s="2" t="s">
        <v>13</v>
      </c>
    </row>
    <row r="402" spans="1:4" ht="16">
      <c r="A402" s="2">
        <v>401</v>
      </c>
      <c r="B402" s="2" t="s">
        <v>18</v>
      </c>
      <c r="C402" s="2" t="s">
        <v>16</v>
      </c>
      <c r="D402" s="2" t="s">
        <v>25</v>
      </c>
    </row>
    <row r="403" spans="1:4" ht="16">
      <c r="A403" s="2">
        <v>402</v>
      </c>
      <c r="B403" s="2" t="s">
        <v>7</v>
      </c>
      <c r="C403" s="2" t="s">
        <v>8</v>
      </c>
      <c r="D403" s="2" t="s">
        <v>13</v>
      </c>
    </row>
    <row r="404" spans="1:4" ht="16">
      <c r="A404" s="2">
        <v>403</v>
      </c>
      <c r="B404" s="2" t="s">
        <v>7</v>
      </c>
      <c r="C404" s="2" t="s">
        <v>16</v>
      </c>
      <c r="D404" s="2" t="s">
        <v>13</v>
      </c>
    </row>
    <row r="405" spans="1:4" ht="16">
      <c r="A405" s="2">
        <v>404</v>
      </c>
      <c r="B405" s="2" t="s">
        <v>18</v>
      </c>
      <c r="C405" s="2" t="s">
        <v>8</v>
      </c>
      <c r="D405" s="2" t="s">
        <v>10</v>
      </c>
    </row>
    <row r="406" spans="1:4" ht="16">
      <c r="A406" s="2">
        <v>405</v>
      </c>
      <c r="B406" s="2" t="s">
        <v>18</v>
      </c>
      <c r="C406" s="2" t="s">
        <v>26</v>
      </c>
      <c r="D406" s="2" t="s">
        <v>13</v>
      </c>
    </row>
    <row r="407" spans="1:4" ht="16">
      <c r="A407" s="2">
        <v>406</v>
      </c>
      <c r="B407" s="2" t="s">
        <v>18</v>
      </c>
      <c r="C407" s="2" t="s">
        <v>16</v>
      </c>
      <c r="D407" s="2" t="s">
        <v>22</v>
      </c>
    </row>
    <row r="408" spans="1:4" ht="16">
      <c r="A408" s="2">
        <v>407</v>
      </c>
      <c r="B408" s="2" t="s">
        <v>7</v>
      </c>
      <c r="C408" s="2" t="s">
        <v>16</v>
      </c>
      <c r="D408" s="2" t="s">
        <v>13</v>
      </c>
    </row>
    <row r="409" spans="1:4" ht="16">
      <c r="A409" s="2">
        <v>408</v>
      </c>
      <c r="B409" s="2" t="s">
        <v>18</v>
      </c>
      <c r="C409" s="2" t="s">
        <v>16</v>
      </c>
      <c r="D409" s="2" t="s">
        <v>22</v>
      </c>
    </row>
    <row r="410" spans="1:4" ht="16">
      <c r="A410" s="2">
        <v>409</v>
      </c>
      <c r="B410" s="2" t="s">
        <v>7</v>
      </c>
      <c r="C410" s="2" t="s">
        <v>16</v>
      </c>
      <c r="D410" s="2" t="s">
        <v>20</v>
      </c>
    </row>
    <row r="411" spans="1:4" ht="16">
      <c r="A411" s="2">
        <v>410</v>
      </c>
      <c r="B411" s="2" t="s">
        <v>18</v>
      </c>
      <c r="C411" s="2" t="s">
        <v>11</v>
      </c>
      <c r="D411" s="2" t="s">
        <v>13</v>
      </c>
    </row>
    <row r="412" spans="1:4" ht="16">
      <c r="A412" s="2">
        <v>411</v>
      </c>
      <c r="B412" s="2" t="s">
        <v>18</v>
      </c>
      <c r="C412" s="2" t="s">
        <v>16</v>
      </c>
      <c r="D412" s="2" t="s">
        <v>13</v>
      </c>
    </row>
    <row r="413" spans="1:4" ht="16">
      <c r="A413" s="2">
        <v>412</v>
      </c>
      <c r="B413" s="2" t="s">
        <v>7</v>
      </c>
      <c r="C413" s="2" t="s">
        <v>8</v>
      </c>
      <c r="D413" s="2" t="s">
        <v>10</v>
      </c>
    </row>
    <row r="414" spans="1:4" ht="16">
      <c r="A414" s="2">
        <v>413</v>
      </c>
      <c r="B414" s="2" t="s">
        <v>7</v>
      </c>
      <c r="C414" s="2" t="s">
        <v>8</v>
      </c>
      <c r="D414" s="2" t="s">
        <v>13</v>
      </c>
    </row>
    <row r="415" spans="1:4" ht="16">
      <c r="A415" s="2">
        <v>414</v>
      </c>
      <c r="B415" s="2" t="s">
        <v>7</v>
      </c>
      <c r="C415" s="2" t="s">
        <v>11</v>
      </c>
      <c r="D415" s="2" t="s">
        <v>25</v>
      </c>
    </row>
    <row r="416" spans="1:4" ht="16">
      <c r="A416" s="2">
        <v>415</v>
      </c>
      <c r="B416" s="2" t="s">
        <v>18</v>
      </c>
      <c r="C416" s="2" t="s">
        <v>8</v>
      </c>
      <c r="D416" s="2" t="s">
        <v>10</v>
      </c>
    </row>
    <row r="417" spans="1:4" ht="16">
      <c r="A417" s="2">
        <v>416</v>
      </c>
      <c r="B417" s="2" t="s">
        <v>7</v>
      </c>
      <c r="C417" s="2" t="s">
        <v>16</v>
      </c>
      <c r="D417" s="2" t="s">
        <v>13</v>
      </c>
    </row>
    <row r="418" spans="1:4" ht="16">
      <c r="A418" s="2">
        <v>417</v>
      </c>
      <c r="B418" s="2" t="s">
        <v>7</v>
      </c>
      <c r="C418" s="2" t="s">
        <v>8</v>
      </c>
      <c r="D418" s="2" t="s">
        <v>13</v>
      </c>
    </row>
    <row r="419" spans="1:4" ht="16">
      <c r="A419" s="2">
        <v>418</v>
      </c>
      <c r="B419" s="2" t="s">
        <v>18</v>
      </c>
      <c r="C419" s="2" t="s">
        <v>26</v>
      </c>
      <c r="D419" s="2" t="s">
        <v>13</v>
      </c>
    </row>
    <row r="420" spans="1:4" ht="16">
      <c r="A420" s="2">
        <v>419</v>
      </c>
      <c r="B420" s="2" t="s">
        <v>18</v>
      </c>
      <c r="C420" s="2" t="s">
        <v>16</v>
      </c>
      <c r="D420" s="2" t="s">
        <v>10</v>
      </c>
    </row>
    <row r="421" spans="1:4" ht="16">
      <c r="A421" s="2">
        <v>420</v>
      </c>
      <c r="B421" s="2" t="s">
        <v>7</v>
      </c>
      <c r="C421" s="2" t="s">
        <v>16</v>
      </c>
      <c r="D421" s="2" t="s">
        <v>13</v>
      </c>
    </row>
    <row r="422" spans="1:4" ht="16">
      <c r="A422" s="2">
        <v>421</v>
      </c>
      <c r="B422" s="2" t="s">
        <v>18</v>
      </c>
      <c r="C422" s="2" t="s">
        <v>16</v>
      </c>
      <c r="D422" s="2" t="s">
        <v>13</v>
      </c>
    </row>
    <row r="423" spans="1:4" ht="16">
      <c r="A423" s="2">
        <v>422</v>
      </c>
      <c r="B423" s="2" t="s">
        <v>18</v>
      </c>
      <c r="C423" s="2" t="s">
        <v>16</v>
      </c>
      <c r="D423" s="2" t="s">
        <v>13</v>
      </c>
    </row>
    <row r="424" spans="1:4" ht="16">
      <c r="A424" s="2">
        <v>423</v>
      </c>
      <c r="B424" s="2" t="s">
        <v>7</v>
      </c>
      <c r="C424" s="2" t="s">
        <v>8</v>
      </c>
      <c r="D424" s="2" t="s">
        <v>10</v>
      </c>
    </row>
    <row r="425" spans="1:4" ht="16">
      <c r="A425" s="2">
        <v>424</v>
      </c>
      <c r="B425" s="2" t="s">
        <v>7</v>
      </c>
      <c r="C425" s="2" t="s">
        <v>16</v>
      </c>
      <c r="D425" s="2" t="s">
        <v>13</v>
      </c>
    </row>
    <row r="426" spans="1:4" ht="16">
      <c r="A426" s="2">
        <v>425</v>
      </c>
      <c r="B426" s="2" t="s">
        <v>7</v>
      </c>
      <c r="C426" s="2" t="s">
        <v>26</v>
      </c>
      <c r="D426" s="2" t="s">
        <v>13</v>
      </c>
    </row>
    <row r="427" spans="1:4" ht="16">
      <c r="A427" s="2">
        <v>426</v>
      </c>
      <c r="B427" s="2" t="s">
        <v>7</v>
      </c>
      <c r="C427" s="2" t="s">
        <v>14</v>
      </c>
      <c r="D427" s="2" t="s">
        <v>13</v>
      </c>
    </row>
    <row r="428" spans="1:4" ht="16">
      <c r="A428" s="2">
        <v>427</v>
      </c>
      <c r="B428" s="2" t="s">
        <v>7</v>
      </c>
      <c r="C428" s="2" t="s">
        <v>8</v>
      </c>
      <c r="D428" s="2" t="s">
        <v>10</v>
      </c>
    </row>
    <row r="429" spans="1:4" ht="16">
      <c r="A429" s="2">
        <v>428</v>
      </c>
      <c r="B429" s="2" t="s">
        <v>18</v>
      </c>
      <c r="C429" s="2" t="s">
        <v>16</v>
      </c>
      <c r="D429" s="2" t="s">
        <v>25</v>
      </c>
    </row>
    <row r="430" spans="1:4" ht="16">
      <c r="A430" s="2">
        <v>429</v>
      </c>
      <c r="B430" s="2" t="s">
        <v>7</v>
      </c>
      <c r="C430" s="2" t="s">
        <v>16</v>
      </c>
      <c r="D430" s="2" t="s">
        <v>25</v>
      </c>
    </row>
    <row r="431" spans="1:4" ht="16">
      <c r="A431" s="2">
        <v>430</v>
      </c>
      <c r="B431" s="2" t="s">
        <v>18</v>
      </c>
      <c r="C431" s="2" t="s">
        <v>16</v>
      </c>
      <c r="D431" s="2" t="s">
        <v>25</v>
      </c>
    </row>
    <row r="432" spans="1:4" ht="16">
      <c r="A432" s="2">
        <v>431</v>
      </c>
      <c r="B432" s="2" t="s">
        <v>18</v>
      </c>
      <c r="C432" s="2" t="s">
        <v>11</v>
      </c>
      <c r="D432" s="2" t="s">
        <v>13</v>
      </c>
    </row>
    <row r="433" spans="1:4" ht="16">
      <c r="A433" s="2">
        <v>432</v>
      </c>
      <c r="B433" s="2" t="s">
        <v>18</v>
      </c>
      <c r="C433" s="2" t="s">
        <v>16</v>
      </c>
      <c r="D433" s="2" t="s">
        <v>13</v>
      </c>
    </row>
    <row r="434" spans="1:4" ht="16">
      <c r="A434" s="2">
        <v>433</v>
      </c>
      <c r="B434" s="2" t="s">
        <v>18</v>
      </c>
      <c r="C434" s="2" t="s">
        <v>16</v>
      </c>
      <c r="D434" s="2" t="s">
        <v>22</v>
      </c>
    </row>
    <row r="435" spans="1:4" ht="16">
      <c r="A435" s="2">
        <v>434</v>
      </c>
      <c r="B435" s="2" t="s">
        <v>18</v>
      </c>
      <c r="C435" s="2" t="s">
        <v>11</v>
      </c>
      <c r="D435" s="2" t="s">
        <v>13</v>
      </c>
    </row>
    <row r="436" spans="1:4" ht="16">
      <c r="A436" s="2">
        <v>435</v>
      </c>
      <c r="B436" s="2" t="s">
        <v>18</v>
      </c>
      <c r="C436" s="2" t="s">
        <v>14</v>
      </c>
      <c r="D436" s="2" t="s">
        <v>13</v>
      </c>
    </row>
    <row r="437" spans="1:4" ht="16">
      <c r="A437" s="2">
        <v>436</v>
      </c>
      <c r="B437" s="2" t="s">
        <v>7</v>
      </c>
      <c r="C437" s="2" t="s">
        <v>30</v>
      </c>
      <c r="D437" s="2" t="s">
        <v>13</v>
      </c>
    </row>
    <row r="438" spans="1:4" ht="16">
      <c r="A438" s="2">
        <v>437</v>
      </c>
      <c r="B438" s="2" t="s">
        <v>18</v>
      </c>
      <c r="C438" s="2" t="s">
        <v>16</v>
      </c>
      <c r="D438" s="2" t="s">
        <v>22</v>
      </c>
    </row>
    <row r="439" spans="1:4" ht="16">
      <c r="A439" s="2">
        <v>438</v>
      </c>
      <c r="B439" s="2" t="s">
        <v>7</v>
      </c>
      <c r="C439" s="2" t="s">
        <v>16</v>
      </c>
      <c r="D439" s="2" t="s">
        <v>13</v>
      </c>
    </row>
    <row r="440" spans="1:4" ht="16">
      <c r="A440" s="2">
        <v>439</v>
      </c>
      <c r="B440" s="2" t="s">
        <v>18</v>
      </c>
      <c r="C440" s="2" t="s">
        <v>16</v>
      </c>
      <c r="D440" s="2" t="s">
        <v>22</v>
      </c>
    </row>
    <row r="441" spans="1:4" ht="16">
      <c r="A441" s="2">
        <v>440</v>
      </c>
      <c r="B441" s="2" t="s">
        <v>7</v>
      </c>
      <c r="C441" s="2" t="s">
        <v>16</v>
      </c>
      <c r="D441" s="2" t="s">
        <v>22</v>
      </c>
    </row>
    <row r="442" spans="1:4" ht="16">
      <c r="A442" s="2">
        <v>441</v>
      </c>
      <c r="B442" s="2" t="s">
        <v>7</v>
      </c>
      <c r="C442" s="2" t="s">
        <v>28</v>
      </c>
      <c r="D442" s="2" t="s">
        <v>22</v>
      </c>
    </row>
    <row r="443" spans="1:4" ht="16">
      <c r="A443" s="2">
        <v>442</v>
      </c>
      <c r="B443" s="2" t="s">
        <v>18</v>
      </c>
      <c r="C443" s="2" t="s">
        <v>16</v>
      </c>
      <c r="D443" s="2" t="s">
        <v>25</v>
      </c>
    </row>
    <row r="444" spans="1:4" ht="16">
      <c r="A444" s="2">
        <v>443</v>
      </c>
      <c r="B444" s="2" t="s">
        <v>7</v>
      </c>
      <c r="C444" s="2" t="s">
        <v>11</v>
      </c>
      <c r="D444" s="2" t="s">
        <v>13</v>
      </c>
    </row>
    <row r="445" spans="1:4" ht="16">
      <c r="A445" s="2">
        <v>444</v>
      </c>
      <c r="B445" s="2" t="s">
        <v>7</v>
      </c>
      <c r="C445" s="2" t="s">
        <v>16</v>
      </c>
      <c r="D445" s="2" t="s">
        <v>10</v>
      </c>
    </row>
    <row r="446" spans="1:4" ht="16">
      <c r="A446" s="2">
        <v>445</v>
      </c>
      <c r="B446" s="2" t="s">
        <v>18</v>
      </c>
      <c r="C446" s="2" t="s">
        <v>16</v>
      </c>
      <c r="D446" s="2" t="s">
        <v>13</v>
      </c>
    </row>
    <row r="447" spans="1:4" ht="16">
      <c r="A447" s="2">
        <v>446</v>
      </c>
      <c r="B447" s="2" t="s">
        <v>7</v>
      </c>
      <c r="C447" s="2" t="s">
        <v>28</v>
      </c>
      <c r="D447" s="2" t="s">
        <v>29</v>
      </c>
    </row>
    <row r="448" spans="1:4" ht="16">
      <c r="A448" s="2">
        <v>447</v>
      </c>
      <c r="B448" s="2" t="s">
        <v>7</v>
      </c>
      <c r="C448" s="2" t="s">
        <v>28</v>
      </c>
      <c r="D448" s="2" t="s">
        <v>13</v>
      </c>
    </row>
    <row r="449" spans="1:4" ht="16">
      <c r="A449" s="2">
        <v>448</v>
      </c>
      <c r="B449" s="2" t="s">
        <v>7</v>
      </c>
      <c r="C449" s="2" t="s">
        <v>28</v>
      </c>
      <c r="D449" s="2" t="s">
        <v>13</v>
      </c>
    </row>
    <row r="450" spans="1:4" ht="16">
      <c r="A450" s="2">
        <v>449</v>
      </c>
      <c r="B450" s="2" t="s">
        <v>7</v>
      </c>
      <c r="C450" s="2" t="s">
        <v>8</v>
      </c>
      <c r="D450" s="2" t="s">
        <v>13</v>
      </c>
    </row>
    <row r="451" spans="1:4" ht="16">
      <c r="A451" s="2">
        <v>450</v>
      </c>
      <c r="B451" s="2" t="s">
        <v>18</v>
      </c>
      <c r="C451" s="2" t="s">
        <v>16</v>
      </c>
      <c r="D451" s="2" t="s">
        <v>22</v>
      </c>
    </row>
    <row r="452" spans="1:4" ht="16">
      <c r="A452" s="2">
        <v>451</v>
      </c>
      <c r="B452" s="2" t="s">
        <v>7</v>
      </c>
      <c r="C452" s="2" t="s">
        <v>16</v>
      </c>
      <c r="D452" s="2" t="s">
        <v>13</v>
      </c>
    </row>
    <row r="453" spans="1:4" ht="16">
      <c r="A453" s="2">
        <v>452</v>
      </c>
      <c r="B453" s="2" t="s">
        <v>7</v>
      </c>
      <c r="C453" s="2" t="s">
        <v>16</v>
      </c>
      <c r="D453" s="2" t="s">
        <v>13</v>
      </c>
    </row>
    <row r="454" spans="1:4" ht="16">
      <c r="A454" s="2">
        <v>453</v>
      </c>
      <c r="B454" s="2" t="s">
        <v>7</v>
      </c>
      <c r="C454" s="2" t="s">
        <v>26</v>
      </c>
      <c r="D454" s="2" t="s">
        <v>10</v>
      </c>
    </row>
    <row r="455" spans="1:4" ht="16">
      <c r="A455" s="2">
        <v>454</v>
      </c>
      <c r="B455" s="2" t="s">
        <v>18</v>
      </c>
      <c r="C455" s="2" t="s">
        <v>28</v>
      </c>
      <c r="D455" s="2" t="s">
        <v>13</v>
      </c>
    </row>
    <row r="456" spans="1:4" ht="16">
      <c r="A456" s="2">
        <v>455</v>
      </c>
      <c r="B456" s="2" t="s">
        <v>18</v>
      </c>
      <c r="C456" s="2" t="s">
        <v>28</v>
      </c>
      <c r="D456" s="2" t="s">
        <v>29</v>
      </c>
    </row>
    <row r="457" spans="1:4" ht="16">
      <c r="A457" s="2">
        <v>456</v>
      </c>
      <c r="B457" s="2" t="s">
        <v>18</v>
      </c>
      <c r="C457" s="2" t="s">
        <v>8</v>
      </c>
      <c r="D457" s="2" t="s">
        <v>10</v>
      </c>
    </row>
    <row r="458" spans="1:4" ht="16">
      <c r="A458" s="2">
        <v>457</v>
      </c>
      <c r="B458" s="2" t="s">
        <v>18</v>
      </c>
      <c r="C458" s="2" t="s">
        <v>28</v>
      </c>
      <c r="D458" s="2" t="s">
        <v>29</v>
      </c>
    </row>
    <row r="459" spans="1:4" ht="16">
      <c r="A459" s="2">
        <v>458</v>
      </c>
      <c r="B459" s="2" t="s">
        <v>18</v>
      </c>
      <c r="C459" s="2" t="s">
        <v>16</v>
      </c>
      <c r="D459" s="2" t="s">
        <v>13</v>
      </c>
    </row>
    <row r="460" spans="1:4" ht="16">
      <c r="A460" s="2">
        <v>459</v>
      </c>
      <c r="B460" s="2" t="s">
        <v>7</v>
      </c>
      <c r="C460" s="2" t="s">
        <v>8</v>
      </c>
      <c r="D460" s="2" t="s">
        <v>10</v>
      </c>
    </row>
    <row r="461" spans="1:4" ht="16">
      <c r="A461" s="2">
        <v>460</v>
      </c>
      <c r="B461" s="2" t="s">
        <v>18</v>
      </c>
      <c r="C461" s="2" t="s">
        <v>16</v>
      </c>
      <c r="D461" s="2" t="s">
        <v>22</v>
      </c>
    </row>
    <row r="462" spans="1:4" ht="16">
      <c r="A462" s="2">
        <v>461</v>
      </c>
      <c r="B462" s="2" t="s">
        <v>18</v>
      </c>
      <c r="C462" s="2" t="s">
        <v>16</v>
      </c>
      <c r="D462" s="2" t="s">
        <v>13</v>
      </c>
    </row>
    <row r="463" spans="1:4" ht="16">
      <c r="A463" s="2">
        <v>462</v>
      </c>
      <c r="B463" s="2" t="s">
        <v>18</v>
      </c>
      <c r="C463" s="2" t="s">
        <v>16</v>
      </c>
      <c r="D463" s="2" t="s">
        <v>13</v>
      </c>
    </row>
    <row r="464" spans="1:4" ht="16">
      <c r="A464" s="2">
        <v>463</v>
      </c>
      <c r="B464" s="2" t="s">
        <v>18</v>
      </c>
      <c r="C464" s="2" t="s">
        <v>11</v>
      </c>
      <c r="D464" s="2" t="s">
        <v>25</v>
      </c>
    </row>
    <row r="465" spans="1:4" ht="16">
      <c r="A465" s="2">
        <v>464</v>
      </c>
      <c r="B465" s="2" t="s">
        <v>18</v>
      </c>
      <c r="C465" s="2" t="s">
        <v>16</v>
      </c>
      <c r="D465" s="2" t="s">
        <v>22</v>
      </c>
    </row>
    <row r="466" spans="1:4" ht="16">
      <c r="A466" s="2">
        <v>465</v>
      </c>
      <c r="B466" s="2" t="s">
        <v>18</v>
      </c>
      <c r="C466" s="2" t="s">
        <v>26</v>
      </c>
      <c r="D466" s="2" t="s">
        <v>10</v>
      </c>
    </row>
    <row r="467" spans="1:4" ht="16">
      <c r="A467" s="2">
        <v>466</v>
      </c>
      <c r="B467" s="2" t="s">
        <v>7</v>
      </c>
      <c r="C467" s="2" t="s">
        <v>30</v>
      </c>
      <c r="D467" s="2" t="s">
        <v>13</v>
      </c>
    </row>
    <row r="468" spans="1:4" ht="16">
      <c r="A468" s="2">
        <v>467</v>
      </c>
      <c r="B468" s="2" t="s">
        <v>7</v>
      </c>
      <c r="C468" s="2" t="s">
        <v>16</v>
      </c>
      <c r="D468" s="2" t="s">
        <v>13</v>
      </c>
    </row>
    <row r="469" spans="1:4" ht="16">
      <c r="A469" s="2">
        <v>468</v>
      </c>
      <c r="B469" s="2" t="s">
        <v>18</v>
      </c>
      <c r="C469" s="2" t="s">
        <v>28</v>
      </c>
      <c r="D469" s="2" t="s">
        <v>31</v>
      </c>
    </row>
    <row r="470" spans="1:4" ht="16">
      <c r="A470" s="2">
        <v>469</v>
      </c>
      <c r="B470" s="2" t="s">
        <v>18</v>
      </c>
      <c r="C470" s="2" t="s">
        <v>28</v>
      </c>
      <c r="D470" s="2" t="s">
        <v>13</v>
      </c>
    </row>
    <row r="471" spans="1:4" ht="16">
      <c r="A471" s="2">
        <v>470</v>
      </c>
      <c r="B471" s="2" t="s">
        <v>7</v>
      </c>
      <c r="C471" s="2" t="s">
        <v>16</v>
      </c>
      <c r="D471" s="2" t="s">
        <v>13</v>
      </c>
    </row>
    <row r="472" spans="1:4" ht="16">
      <c r="A472" s="2">
        <v>471</v>
      </c>
      <c r="B472" s="2" t="s">
        <v>18</v>
      </c>
      <c r="C472" s="2" t="s">
        <v>26</v>
      </c>
      <c r="D472" s="2" t="s">
        <v>10</v>
      </c>
    </row>
    <row r="473" spans="1:4" ht="16">
      <c r="A473" s="2">
        <v>472</v>
      </c>
      <c r="B473" s="2" t="s">
        <v>7</v>
      </c>
      <c r="C473" s="2" t="s">
        <v>16</v>
      </c>
      <c r="D473" s="2" t="s">
        <v>10</v>
      </c>
    </row>
    <row r="474" spans="1:4" ht="16">
      <c r="A474" s="2">
        <v>473</v>
      </c>
      <c r="B474" s="2" t="s">
        <v>18</v>
      </c>
      <c r="C474" s="2" t="s">
        <v>16</v>
      </c>
      <c r="D474" s="2" t="s">
        <v>13</v>
      </c>
    </row>
    <row r="475" spans="1:4" ht="16">
      <c r="A475" s="2">
        <v>474</v>
      </c>
      <c r="B475" s="2" t="s">
        <v>18</v>
      </c>
      <c r="C475" s="2" t="s">
        <v>16</v>
      </c>
      <c r="D475" s="2" t="s">
        <v>13</v>
      </c>
    </row>
    <row r="476" spans="1:4" ht="16">
      <c r="A476" s="2">
        <v>475</v>
      </c>
      <c r="B476" s="2" t="s">
        <v>7</v>
      </c>
      <c r="C476" s="2" t="s">
        <v>26</v>
      </c>
      <c r="D476" s="2" t="s">
        <v>10</v>
      </c>
    </row>
    <row r="477" spans="1:4" ht="16">
      <c r="A477" s="2">
        <v>476</v>
      </c>
      <c r="B477" s="2" t="s">
        <v>18</v>
      </c>
      <c r="C477" s="2" t="s">
        <v>26</v>
      </c>
      <c r="D477" s="2" t="s">
        <v>13</v>
      </c>
    </row>
    <row r="478" spans="1:4" ht="16">
      <c r="A478" s="2">
        <v>477</v>
      </c>
      <c r="B478" s="2" t="s">
        <v>18</v>
      </c>
      <c r="C478" s="2" t="s">
        <v>16</v>
      </c>
      <c r="D478" s="2" t="s">
        <v>25</v>
      </c>
    </row>
    <row r="479" spans="1:4" ht="16">
      <c r="A479" s="2">
        <v>478</v>
      </c>
      <c r="B479" s="2" t="s">
        <v>7</v>
      </c>
      <c r="C479" s="2" t="s">
        <v>8</v>
      </c>
      <c r="D479" s="2" t="s">
        <v>13</v>
      </c>
    </row>
    <row r="480" spans="1:4" ht="16">
      <c r="A480" s="2">
        <v>479</v>
      </c>
      <c r="B480" s="2" t="s">
        <v>18</v>
      </c>
      <c r="C480" s="2" t="s">
        <v>16</v>
      </c>
      <c r="D480" s="2" t="s">
        <v>13</v>
      </c>
    </row>
    <row r="481" spans="1:4" ht="16">
      <c r="A481" s="2">
        <v>480</v>
      </c>
      <c r="B481" s="2" t="s">
        <v>18</v>
      </c>
      <c r="C481" s="2" t="s">
        <v>26</v>
      </c>
      <c r="D481" s="2" t="s">
        <v>13</v>
      </c>
    </row>
    <row r="482" spans="1:4" ht="16">
      <c r="A482" s="2">
        <v>481</v>
      </c>
      <c r="B482" s="2" t="s">
        <v>7</v>
      </c>
      <c r="C482" s="2" t="s">
        <v>16</v>
      </c>
      <c r="D482" s="2" t="s">
        <v>10</v>
      </c>
    </row>
    <row r="483" spans="1:4" ht="16">
      <c r="A483" s="2">
        <v>482</v>
      </c>
      <c r="B483" s="2" t="s">
        <v>7</v>
      </c>
      <c r="C483" s="2" t="s">
        <v>16</v>
      </c>
      <c r="D483" s="2" t="s">
        <v>10</v>
      </c>
    </row>
    <row r="484" spans="1:4" ht="16">
      <c r="A484" s="2">
        <v>483</v>
      </c>
      <c r="B484" s="2" t="s">
        <v>18</v>
      </c>
      <c r="C484" s="2" t="s">
        <v>8</v>
      </c>
      <c r="D484" s="2" t="s">
        <v>13</v>
      </c>
    </row>
    <row r="485" spans="1:4" ht="16">
      <c r="A485" s="2">
        <v>484</v>
      </c>
      <c r="B485" s="2" t="s">
        <v>7</v>
      </c>
      <c r="C485" s="2" t="s">
        <v>30</v>
      </c>
      <c r="D485" s="2" t="s">
        <v>13</v>
      </c>
    </row>
    <row r="486" spans="1:4" ht="16">
      <c r="A486" s="2">
        <v>485</v>
      </c>
      <c r="B486" s="2" t="s">
        <v>18</v>
      </c>
      <c r="C486" s="2" t="s">
        <v>16</v>
      </c>
      <c r="D486" s="2" t="s">
        <v>20</v>
      </c>
    </row>
    <row r="487" spans="1:4" ht="16">
      <c r="A487" s="2">
        <v>486</v>
      </c>
      <c r="B487" s="2" t="s">
        <v>7</v>
      </c>
      <c r="C487" s="2" t="s">
        <v>16</v>
      </c>
      <c r="D487" s="2" t="s">
        <v>25</v>
      </c>
    </row>
    <row r="488" spans="1:4" ht="16">
      <c r="A488" s="2">
        <v>487</v>
      </c>
      <c r="B488" s="2" t="s">
        <v>18</v>
      </c>
      <c r="C488" s="2" t="s">
        <v>26</v>
      </c>
      <c r="D488" s="2" t="s">
        <v>13</v>
      </c>
    </row>
    <row r="489" spans="1:4" ht="16">
      <c r="A489" s="2">
        <v>488</v>
      </c>
      <c r="B489" s="2" t="s">
        <v>18</v>
      </c>
      <c r="C489" s="2" t="s">
        <v>16</v>
      </c>
      <c r="D489" s="2" t="s">
        <v>13</v>
      </c>
    </row>
    <row r="490" spans="1:4" ht="16">
      <c r="A490" s="2">
        <v>489</v>
      </c>
      <c r="B490" s="2" t="s">
        <v>18</v>
      </c>
      <c r="C490" s="2" t="s">
        <v>16</v>
      </c>
      <c r="D490" s="2" t="s">
        <v>20</v>
      </c>
    </row>
    <row r="491" spans="1:4" ht="16">
      <c r="A491" s="2">
        <v>490</v>
      </c>
      <c r="B491" s="2" t="s">
        <v>18</v>
      </c>
      <c r="C491" s="2" t="s">
        <v>11</v>
      </c>
      <c r="D491" s="2" t="s">
        <v>13</v>
      </c>
    </row>
    <row r="492" spans="1:4" ht="16">
      <c r="A492" s="2">
        <v>491</v>
      </c>
      <c r="B492" s="2" t="s">
        <v>18</v>
      </c>
      <c r="C492" s="2" t="s">
        <v>11</v>
      </c>
      <c r="D492" s="2" t="s">
        <v>13</v>
      </c>
    </row>
    <row r="493" spans="1:4" ht="16">
      <c r="A493" s="2">
        <v>492</v>
      </c>
      <c r="B493" s="2" t="s">
        <v>7</v>
      </c>
      <c r="C493" s="2" t="s">
        <v>26</v>
      </c>
      <c r="D493" s="2" t="s">
        <v>13</v>
      </c>
    </row>
    <row r="494" spans="1:4" ht="16">
      <c r="A494" s="2">
        <v>493</v>
      </c>
      <c r="B494" s="2" t="s">
        <v>7</v>
      </c>
      <c r="C494" s="2" t="s">
        <v>16</v>
      </c>
      <c r="D494" s="2" t="s">
        <v>13</v>
      </c>
    </row>
    <row r="495" spans="1:4" ht="16">
      <c r="A495" s="2">
        <v>494</v>
      </c>
      <c r="B495" s="2" t="s">
        <v>7</v>
      </c>
      <c r="C495" s="2" t="s">
        <v>26</v>
      </c>
      <c r="D495" s="2" t="s">
        <v>10</v>
      </c>
    </row>
    <row r="496" spans="1:4" ht="16">
      <c r="A496" s="2">
        <v>495</v>
      </c>
      <c r="B496" s="2" t="s">
        <v>7</v>
      </c>
      <c r="C496" s="2" t="s">
        <v>28</v>
      </c>
      <c r="D496" s="2" t="s">
        <v>13</v>
      </c>
    </row>
    <row r="497" spans="1:4" ht="16">
      <c r="A497" s="2">
        <v>496</v>
      </c>
      <c r="B497" s="2" t="s">
        <v>18</v>
      </c>
      <c r="C497" s="2" t="s">
        <v>11</v>
      </c>
      <c r="D497" s="2" t="s">
        <v>25</v>
      </c>
    </row>
    <row r="498" spans="1:4" ht="16">
      <c r="A498" s="2">
        <v>497</v>
      </c>
      <c r="B498" s="2" t="s">
        <v>18</v>
      </c>
      <c r="C498" s="2" t="s">
        <v>28</v>
      </c>
      <c r="D498" s="2" t="s">
        <v>29</v>
      </c>
    </row>
    <row r="499" spans="1:4" ht="16">
      <c r="A499" s="2">
        <v>498</v>
      </c>
      <c r="B499" s="2" t="s">
        <v>7</v>
      </c>
      <c r="C499" s="2" t="s">
        <v>16</v>
      </c>
      <c r="D499" s="2" t="s">
        <v>20</v>
      </c>
    </row>
    <row r="500" spans="1:4" ht="16">
      <c r="A500" s="2">
        <v>499</v>
      </c>
      <c r="B500" s="2" t="s">
        <v>18</v>
      </c>
      <c r="C500" s="2" t="s">
        <v>28</v>
      </c>
      <c r="D500" s="2" t="s">
        <v>31</v>
      </c>
    </row>
    <row r="501" spans="1:4" ht="16">
      <c r="A501" s="2">
        <v>500</v>
      </c>
      <c r="B501" s="2" t="s">
        <v>18</v>
      </c>
      <c r="C501" s="2" t="s">
        <v>28</v>
      </c>
      <c r="D501" s="2" t="s">
        <v>13</v>
      </c>
    </row>
    <row r="502" spans="1:4" ht="16">
      <c r="A502" s="2">
        <v>501</v>
      </c>
      <c r="B502" s="2" t="s">
        <v>18</v>
      </c>
      <c r="C502" s="2" t="s">
        <v>11</v>
      </c>
      <c r="D502" s="2" t="s">
        <v>13</v>
      </c>
    </row>
    <row r="503" spans="1:4" ht="16">
      <c r="A503" s="2">
        <v>502</v>
      </c>
      <c r="B503" s="2" t="s">
        <v>7</v>
      </c>
      <c r="C503" s="2" t="s">
        <v>16</v>
      </c>
      <c r="D503" s="2" t="s">
        <v>37</v>
      </c>
    </row>
    <row r="504" spans="1:4" ht="16">
      <c r="A504" s="2">
        <v>503</v>
      </c>
      <c r="B504" s="2" t="s">
        <v>18</v>
      </c>
      <c r="C504" s="2" t="s">
        <v>16</v>
      </c>
      <c r="D504" s="2" t="s">
        <v>13</v>
      </c>
    </row>
    <row r="505" spans="1:4" ht="16">
      <c r="A505" s="2">
        <v>504</v>
      </c>
      <c r="B505" s="2" t="s">
        <v>7</v>
      </c>
      <c r="C505" s="2" t="s">
        <v>16</v>
      </c>
      <c r="D505" s="2" t="s">
        <v>31</v>
      </c>
    </row>
    <row r="506" spans="1:4" ht="16">
      <c r="A506" s="2">
        <v>505</v>
      </c>
      <c r="B506" s="2" t="s">
        <v>7</v>
      </c>
      <c r="C506" s="2" t="s">
        <v>16</v>
      </c>
      <c r="D506" s="2" t="s">
        <v>22</v>
      </c>
    </row>
    <row r="507" spans="1:4" ht="16">
      <c r="A507" s="2">
        <v>506</v>
      </c>
      <c r="B507" s="2" t="s">
        <v>18</v>
      </c>
      <c r="C507" s="2" t="s">
        <v>8</v>
      </c>
      <c r="D507" s="2" t="s">
        <v>13</v>
      </c>
    </row>
    <row r="508" spans="1:4" ht="16">
      <c r="A508" s="2">
        <v>507</v>
      </c>
      <c r="B508" s="2" t="s">
        <v>18</v>
      </c>
      <c r="C508" s="2" t="s">
        <v>16</v>
      </c>
      <c r="D508" s="2" t="s">
        <v>10</v>
      </c>
    </row>
    <row r="509" spans="1:4" ht="16">
      <c r="A509" s="2">
        <v>508</v>
      </c>
      <c r="B509" s="2" t="s">
        <v>7</v>
      </c>
      <c r="C509" s="2" t="s">
        <v>8</v>
      </c>
      <c r="D509" s="2" t="s">
        <v>13</v>
      </c>
    </row>
    <row r="510" spans="1:4" ht="16">
      <c r="A510" s="2">
        <v>509</v>
      </c>
      <c r="B510" s="2" t="s">
        <v>18</v>
      </c>
      <c r="C510" s="2" t="s">
        <v>14</v>
      </c>
      <c r="D510" s="2" t="s">
        <v>13</v>
      </c>
    </row>
    <row r="511" spans="1:4" ht="16">
      <c r="A511" s="2">
        <v>510</v>
      </c>
      <c r="B511" s="2" t="s">
        <v>18</v>
      </c>
      <c r="C511" s="2" t="s">
        <v>16</v>
      </c>
      <c r="D511" s="2" t="s">
        <v>22</v>
      </c>
    </row>
    <row r="512" spans="1:4" ht="16">
      <c r="A512" s="2">
        <v>511</v>
      </c>
      <c r="B512" s="2" t="s">
        <v>7</v>
      </c>
      <c r="C512" s="2" t="s">
        <v>8</v>
      </c>
      <c r="D512" s="2" t="s">
        <v>13</v>
      </c>
    </row>
    <row r="513" spans="1:4" ht="16">
      <c r="A513" s="2">
        <v>512</v>
      </c>
      <c r="B513" s="2" t="s">
        <v>18</v>
      </c>
      <c r="C513" s="2" t="s">
        <v>16</v>
      </c>
      <c r="D513" s="2" t="s">
        <v>22</v>
      </c>
    </row>
    <row r="514" spans="1:4" ht="16">
      <c r="A514" s="2">
        <v>513</v>
      </c>
      <c r="B514" s="2" t="s">
        <v>7</v>
      </c>
      <c r="C514" s="2" t="s">
        <v>16</v>
      </c>
      <c r="D514" s="2" t="s">
        <v>22</v>
      </c>
    </row>
    <row r="515" spans="1:4" ht="16">
      <c r="A515" s="2">
        <v>514</v>
      </c>
      <c r="B515" s="2" t="s">
        <v>18</v>
      </c>
      <c r="C515" s="2" t="s">
        <v>16</v>
      </c>
      <c r="D515" s="2" t="s">
        <v>13</v>
      </c>
    </row>
    <row r="516" spans="1:4" ht="16">
      <c r="A516" s="2">
        <v>515</v>
      </c>
      <c r="B516" s="2" t="s">
        <v>7</v>
      </c>
      <c r="C516" s="2" t="s">
        <v>8</v>
      </c>
      <c r="D516" s="2" t="s">
        <v>13</v>
      </c>
    </row>
    <row r="517" spans="1:4" ht="16">
      <c r="A517" s="2">
        <v>516</v>
      </c>
      <c r="B517" s="2" t="s">
        <v>18</v>
      </c>
      <c r="C517" s="2" t="s">
        <v>16</v>
      </c>
      <c r="D517" s="2" t="s">
        <v>25</v>
      </c>
    </row>
    <row r="518" spans="1:4" ht="16">
      <c r="A518" s="2">
        <v>517</v>
      </c>
      <c r="B518" s="2" t="s">
        <v>7</v>
      </c>
      <c r="C518" s="2" t="s">
        <v>16</v>
      </c>
      <c r="D518" s="2" t="s">
        <v>13</v>
      </c>
    </row>
    <row r="519" spans="1:4" ht="16">
      <c r="A519" s="2">
        <v>518</v>
      </c>
      <c r="B519" s="2" t="s">
        <v>18</v>
      </c>
      <c r="C519" s="2" t="s">
        <v>30</v>
      </c>
      <c r="D519" s="2" t="s">
        <v>13</v>
      </c>
    </row>
    <row r="520" spans="1:4" ht="16">
      <c r="A520" s="2">
        <v>519</v>
      </c>
      <c r="B520" s="2" t="s">
        <v>7</v>
      </c>
      <c r="C520" s="2" t="s">
        <v>8</v>
      </c>
      <c r="D520" s="2" t="s">
        <v>13</v>
      </c>
    </row>
    <row r="521" spans="1:4" ht="16">
      <c r="A521" s="2">
        <v>520</v>
      </c>
      <c r="B521" s="2" t="s">
        <v>18</v>
      </c>
      <c r="C521" s="2" t="s">
        <v>16</v>
      </c>
      <c r="D521" s="2" t="s">
        <v>25</v>
      </c>
    </row>
    <row r="522" spans="1:4" ht="16">
      <c r="A522" s="2">
        <v>521</v>
      </c>
      <c r="B522" s="2" t="s">
        <v>18</v>
      </c>
      <c r="C522" s="2" t="s">
        <v>28</v>
      </c>
      <c r="D522" s="2" t="s">
        <v>13</v>
      </c>
    </row>
    <row r="523" spans="1:4" ht="16">
      <c r="A523" s="2">
        <v>522</v>
      </c>
      <c r="B523" s="2" t="s">
        <v>18</v>
      </c>
      <c r="C523" s="2" t="s">
        <v>14</v>
      </c>
      <c r="D523" s="2" t="s">
        <v>13</v>
      </c>
    </row>
    <row r="524" spans="1:4" ht="16">
      <c r="A524" s="2">
        <v>523</v>
      </c>
      <c r="B524" s="2" t="s">
        <v>18</v>
      </c>
      <c r="C524" s="2" t="s">
        <v>8</v>
      </c>
      <c r="D524" s="2" t="s">
        <v>13</v>
      </c>
    </row>
    <row r="525" spans="1:4" ht="16">
      <c r="A525" s="2">
        <v>524</v>
      </c>
      <c r="B525" s="2" t="s">
        <v>7</v>
      </c>
      <c r="C525" s="2" t="s">
        <v>11</v>
      </c>
      <c r="D525" s="2" t="s">
        <v>13</v>
      </c>
    </row>
    <row r="526" spans="1:4" ht="16">
      <c r="A526" s="2">
        <v>525</v>
      </c>
      <c r="B526" s="2" t="s">
        <v>18</v>
      </c>
      <c r="C526" s="2" t="s">
        <v>28</v>
      </c>
      <c r="D526" s="2" t="s">
        <v>29</v>
      </c>
    </row>
    <row r="527" spans="1:4" ht="16">
      <c r="A527" s="2">
        <v>526</v>
      </c>
      <c r="B527" s="2" t="s">
        <v>18</v>
      </c>
      <c r="C527" s="2" t="s">
        <v>16</v>
      </c>
      <c r="D527" s="2" t="s">
        <v>25</v>
      </c>
    </row>
    <row r="528" spans="1:4" ht="16">
      <c r="A528" s="2">
        <v>527</v>
      </c>
      <c r="B528" s="2" t="s">
        <v>7</v>
      </c>
      <c r="C528" s="2" t="s">
        <v>16</v>
      </c>
      <c r="D528" s="2" t="s">
        <v>37</v>
      </c>
    </row>
    <row r="529" spans="1:4" ht="16">
      <c r="A529" s="2">
        <v>528</v>
      </c>
      <c r="B529" s="2" t="s">
        <v>7</v>
      </c>
      <c r="C529" s="2" t="s">
        <v>28</v>
      </c>
      <c r="D529" s="2" t="s">
        <v>22</v>
      </c>
    </row>
    <row r="530" spans="1:4" ht="16">
      <c r="A530" s="2">
        <v>529</v>
      </c>
      <c r="B530" s="2" t="s">
        <v>7</v>
      </c>
      <c r="C530" s="2" t="s">
        <v>11</v>
      </c>
      <c r="D530" s="2" t="s">
        <v>25</v>
      </c>
    </row>
    <row r="531" spans="1:4" ht="16">
      <c r="A531" s="2">
        <v>530</v>
      </c>
      <c r="B531" s="2" t="s">
        <v>18</v>
      </c>
      <c r="C531" s="2" t="s">
        <v>16</v>
      </c>
      <c r="D531" s="2" t="s">
        <v>10</v>
      </c>
    </row>
    <row r="532" spans="1:4" ht="16">
      <c r="A532" s="2">
        <v>531</v>
      </c>
      <c r="B532" s="2" t="s">
        <v>18</v>
      </c>
      <c r="C532" s="2" t="s">
        <v>8</v>
      </c>
      <c r="D532" s="2" t="s">
        <v>13</v>
      </c>
    </row>
    <row r="533" spans="1:4" ht="16">
      <c r="A533" s="2">
        <v>532</v>
      </c>
      <c r="B533" s="2" t="s">
        <v>7</v>
      </c>
      <c r="C533" s="2" t="s">
        <v>30</v>
      </c>
      <c r="D533" s="2" t="s">
        <v>13</v>
      </c>
    </row>
    <row r="534" spans="1:4" ht="16">
      <c r="A534" s="2">
        <v>533</v>
      </c>
      <c r="B534" s="2" t="s">
        <v>18</v>
      </c>
      <c r="C534" s="2" t="s">
        <v>16</v>
      </c>
      <c r="D534" s="2" t="s">
        <v>13</v>
      </c>
    </row>
    <row r="535" spans="1:4" ht="16">
      <c r="A535" s="2">
        <v>534</v>
      </c>
      <c r="B535" s="2" t="s">
        <v>7</v>
      </c>
      <c r="C535" s="2" t="s">
        <v>16</v>
      </c>
      <c r="D535" s="2" t="s">
        <v>13</v>
      </c>
    </row>
    <row r="536" spans="1:4" ht="16">
      <c r="A536" s="2">
        <v>535</v>
      </c>
      <c r="B536" s="2" t="s">
        <v>7</v>
      </c>
      <c r="C536" s="2" t="s">
        <v>8</v>
      </c>
      <c r="D536" s="2" t="s">
        <v>13</v>
      </c>
    </row>
    <row r="537" spans="1:4" ht="16">
      <c r="A537" s="2">
        <v>536</v>
      </c>
      <c r="B537" s="2" t="s">
        <v>7</v>
      </c>
      <c r="C537" s="2" t="s">
        <v>16</v>
      </c>
      <c r="D537" s="2" t="s">
        <v>10</v>
      </c>
    </row>
    <row r="538" spans="1:4" ht="16">
      <c r="A538" s="2">
        <v>537</v>
      </c>
      <c r="B538" s="2" t="s">
        <v>18</v>
      </c>
      <c r="C538" s="2" t="s">
        <v>11</v>
      </c>
      <c r="D538" s="2" t="s">
        <v>13</v>
      </c>
    </row>
    <row r="539" spans="1:4" ht="16">
      <c r="A539" s="2">
        <v>538</v>
      </c>
      <c r="B539" s="2" t="s">
        <v>18</v>
      </c>
      <c r="C539" s="2" t="s">
        <v>16</v>
      </c>
      <c r="D539" s="2" t="s">
        <v>25</v>
      </c>
    </row>
    <row r="540" spans="1:4" ht="16">
      <c r="A540" s="2">
        <v>539</v>
      </c>
      <c r="B540" s="2" t="s">
        <v>7</v>
      </c>
      <c r="C540" s="2" t="s">
        <v>26</v>
      </c>
      <c r="D540" s="2" t="s">
        <v>13</v>
      </c>
    </row>
    <row r="541" spans="1:4" ht="16">
      <c r="A541" s="2">
        <v>540</v>
      </c>
      <c r="B541" s="2" t="s">
        <v>7</v>
      </c>
      <c r="C541" s="2" t="s">
        <v>16</v>
      </c>
      <c r="D541" s="2" t="s">
        <v>22</v>
      </c>
    </row>
    <row r="542" spans="1:4" ht="16">
      <c r="A542" s="2">
        <v>541</v>
      </c>
      <c r="B542" s="2" t="s">
        <v>18</v>
      </c>
      <c r="C542" s="2" t="s">
        <v>26</v>
      </c>
      <c r="D542" s="2" t="s">
        <v>13</v>
      </c>
    </row>
    <row r="543" spans="1:4" ht="16">
      <c r="A543" s="2">
        <v>542</v>
      </c>
      <c r="B543" s="2" t="s">
        <v>7</v>
      </c>
      <c r="C543" s="2" t="s">
        <v>26</v>
      </c>
      <c r="D543" s="2" t="s">
        <v>10</v>
      </c>
    </row>
    <row r="544" spans="1:4" ht="16">
      <c r="A544" s="2">
        <v>543</v>
      </c>
      <c r="B544" s="2" t="s">
        <v>18</v>
      </c>
      <c r="C544" s="2" t="s">
        <v>11</v>
      </c>
      <c r="D544" s="2" t="s">
        <v>13</v>
      </c>
    </row>
    <row r="545" spans="1:4" ht="16">
      <c r="A545" s="2">
        <v>544</v>
      </c>
      <c r="B545" s="2" t="s">
        <v>18</v>
      </c>
      <c r="C545" s="2" t="s">
        <v>16</v>
      </c>
      <c r="D545" s="2" t="s">
        <v>10</v>
      </c>
    </row>
    <row r="546" spans="1:4" ht="16">
      <c r="A546" s="2">
        <v>545</v>
      </c>
      <c r="B546" s="2" t="s">
        <v>18</v>
      </c>
      <c r="C546" s="2" t="s">
        <v>16</v>
      </c>
      <c r="D546" s="2" t="s">
        <v>25</v>
      </c>
    </row>
    <row r="547" spans="1:4" ht="16">
      <c r="A547" s="2">
        <v>546</v>
      </c>
      <c r="B547" s="2" t="s">
        <v>18</v>
      </c>
      <c r="C547" s="2" t="s">
        <v>14</v>
      </c>
      <c r="D547" s="2" t="s">
        <v>13</v>
      </c>
    </row>
    <row r="548" spans="1:4" ht="16">
      <c r="A548" s="2">
        <v>547</v>
      </c>
      <c r="B548" s="2" t="s">
        <v>7</v>
      </c>
      <c r="C548" s="2" t="s">
        <v>16</v>
      </c>
      <c r="D548" s="2" t="s">
        <v>22</v>
      </c>
    </row>
    <row r="549" spans="1:4" ht="16">
      <c r="A549" s="2">
        <v>548</v>
      </c>
      <c r="B549" s="2" t="s">
        <v>18</v>
      </c>
      <c r="C549" s="2" t="s">
        <v>16</v>
      </c>
      <c r="D549" s="2" t="s">
        <v>13</v>
      </c>
    </row>
    <row r="550" spans="1:4" ht="16">
      <c r="A550" s="2">
        <v>549</v>
      </c>
      <c r="B550" s="2" t="s">
        <v>7</v>
      </c>
      <c r="C550" s="2" t="s">
        <v>16</v>
      </c>
      <c r="D550" s="2" t="s">
        <v>13</v>
      </c>
    </row>
    <row r="551" spans="1:4" ht="16">
      <c r="A551" s="2">
        <v>550</v>
      </c>
      <c r="B551" s="2" t="s">
        <v>18</v>
      </c>
      <c r="C551" s="2" t="s">
        <v>8</v>
      </c>
      <c r="D551" s="2" t="s">
        <v>13</v>
      </c>
    </row>
    <row r="552" spans="1:4" ht="16">
      <c r="A552" s="2">
        <v>551</v>
      </c>
      <c r="B552" s="2" t="s">
        <v>18</v>
      </c>
      <c r="C552" s="2" t="s">
        <v>11</v>
      </c>
      <c r="D552" s="2" t="s">
        <v>13</v>
      </c>
    </row>
    <row r="553" spans="1:4" ht="16">
      <c r="A553" s="2">
        <v>552</v>
      </c>
      <c r="B553" s="2" t="s">
        <v>7</v>
      </c>
      <c r="C553" s="2" t="s">
        <v>16</v>
      </c>
      <c r="D553" s="2" t="s">
        <v>13</v>
      </c>
    </row>
    <row r="554" spans="1:4" ht="16">
      <c r="A554" s="2">
        <v>553</v>
      </c>
      <c r="B554" s="2" t="s">
        <v>18</v>
      </c>
      <c r="C554" s="2" t="s">
        <v>28</v>
      </c>
      <c r="D554" s="2" t="s">
        <v>13</v>
      </c>
    </row>
    <row r="555" spans="1:4" ht="16">
      <c r="A555" s="2">
        <v>554</v>
      </c>
      <c r="B555" s="2" t="s">
        <v>18</v>
      </c>
      <c r="C555" s="2" t="s">
        <v>16</v>
      </c>
      <c r="D555" s="2" t="s">
        <v>22</v>
      </c>
    </row>
    <row r="556" spans="1:4" ht="16">
      <c r="A556" s="2">
        <v>555</v>
      </c>
      <c r="B556" s="2" t="s">
        <v>7</v>
      </c>
      <c r="C556" s="2" t="s">
        <v>26</v>
      </c>
      <c r="D556" s="2" t="s">
        <v>10</v>
      </c>
    </row>
    <row r="557" spans="1:4" ht="16">
      <c r="A557" s="2">
        <v>556</v>
      </c>
      <c r="B557" s="2" t="s">
        <v>7</v>
      </c>
      <c r="C557" s="2" t="s">
        <v>11</v>
      </c>
      <c r="D557" s="2" t="s">
        <v>13</v>
      </c>
    </row>
    <row r="558" spans="1:4" ht="16">
      <c r="A558" s="2">
        <v>557</v>
      </c>
      <c r="B558" s="2" t="s">
        <v>18</v>
      </c>
      <c r="C558" s="2" t="s">
        <v>26</v>
      </c>
      <c r="D558" s="2" t="s">
        <v>13</v>
      </c>
    </row>
    <row r="559" spans="1:4" ht="16">
      <c r="A559" s="2">
        <v>558</v>
      </c>
      <c r="B559" s="2" t="s">
        <v>7</v>
      </c>
      <c r="C559" s="2" t="s">
        <v>26</v>
      </c>
      <c r="D559" s="2" t="s">
        <v>10</v>
      </c>
    </row>
    <row r="560" spans="1:4" ht="16">
      <c r="A560" s="2">
        <v>559</v>
      </c>
      <c r="B560" s="2" t="s">
        <v>7</v>
      </c>
      <c r="C560" s="2" t="s">
        <v>11</v>
      </c>
      <c r="D560" s="2" t="s">
        <v>13</v>
      </c>
    </row>
    <row r="561" spans="1:4" ht="16">
      <c r="A561" s="2">
        <v>560</v>
      </c>
      <c r="B561" s="2" t="s">
        <v>18</v>
      </c>
      <c r="C561" s="2" t="s">
        <v>16</v>
      </c>
      <c r="D561" s="2" t="s">
        <v>22</v>
      </c>
    </row>
    <row r="562" spans="1:4" ht="16">
      <c r="A562" s="2">
        <v>561</v>
      </c>
      <c r="B562" s="2" t="s">
        <v>7</v>
      </c>
      <c r="C562" s="2" t="s">
        <v>26</v>
      </c>
      <c r="D562" s="2" t="s">
        <v>13</v>
      </c>
    </row>
    <row r="563" spans="1:4" ht="16">
      <c r="A563" s="2">
        <v>562</v>
      </c>
      <c r="B563" s="2" t="s">
        <v>7</v>
      </c>
      <c r="C563" s="2" t="s">
        <v>16</v>
      </c>
      <c r="D563" s="2" t="s">
        <v>13</v>
      </c>
    </row>
    <row r="564" spans="1:4" ht="16">
      <c r="A564" s="2">
        <v>563</v>
      </c>
      <c r="B564" s="2" t="s">
        <v>7</v>
      </c>
      <c r="C564" s="2" t="s">
        <v>14</v>
      </c>
      <c r="D564" s="2" t="s">
        <v>13</v>
      </c>
    </row>
    <row r="565" spans="1:4" ht="16">
      <c r="A565" s="2">
        <v>564</v>
      </c>
      <c r="B565" s="2" t="s">
        <v>7</v>
      </c>
      <c r="C565" s="2" t="s">
        <v>8</v>
      </c>
      <c r="D565" s="2" t="s">
        <v>10</v>
      </c>
    </row>
    <row r="566" spans="1:4" ht="16">
      <c r="A566" s="2">
        <v>565</v>
      </c>
      <c r="B566" s="2" t="s">
        <v>7</v>
      </c>
      <c r="C566" s="2" t="s">
        <v>8</v>
      </c>
      <c r="D566" s="2" t="s">
        <v>13</v>
      </c>
    </row>
    <row r="567" spans="1:4" ht="16">
      <c r="A567" s="2">
        <v>566</v>
      </c>
      <c r="B567" s="2" t="s">
        <v>7</v>
      </c>
      <c r="C567" s="2" t="s">
        <v>16</v>
      </c>
      <c r="D567" s="2" t="s">
        <v>10</v>
      </c>
    </row>
    <row r="568" spans="1:4" ht="16">
      <c r="A568" s="2">
        <v>567</v>
      </c>
      <c r="B568" s="2" t="s">
        <v>7</v>
      </c>
      <c r="C568" s="2" t="s">
        <v>28</v>
      </c>
      <c r="D568" s="2" t="s">
        <v>13</v>
      </c>
    </row>
    <row r="569" spans="1:4" ht="16">
      <c r="A569" s="2">
        <v>568</v>
      </c>
      <c r="B569" s="2" t="s">
        <v>18</v>
      </c>
      <c r="C569" s="2" t="s">
        <v>26</v>
      </c>
      <c r="D569" s="2" t="s">
        <v>13</v>
      </c>
    </row>
    <row r="570" spans="1:4" ht="16">
      <c r="A570" s="2">
        <v>569</v>
      </c>
      <c r="B570" s="2" t="s">
        <v>7</v>
      </c>
      <c r="C570" s="2" t="s">
        <v>30</v>
      </c>
      <c r="D570" s="2" t="s">
        <v>13</v>
      </c>
    </row>
    <row r="571" spans="1:4" ht="16">
      <c r="A571" s="2">
        <v>570</v>
      </c>
      <c r="B571" s="2" t="s">
        <v>7</v>
      </c>
      <c r="C571" s="2" t="s">
        <v>28</v>
      </c>
      <c r="D571" s="2" t="s">
        <v>29</v>
      </c>
    </row>
    <row r="572" spans="1:4" ht="16">
      <c r="A572" s="2">
        <v>571</v>
      </c>
      <c r="B572" s="2" t="s">
        <v>7</v>
      </c>
      <c r="C572" s="2" t="s">
        <v>28</v>
      </c>
      <c r="D572" s="2" t="s">
        <v>13</v>
      </c>
    </row>
    <row r="573" spans="1:4" ht="16">
      <c r="A573" s="2">
        <v>572</v>
      </c>
      <c r="B573" s="2" t="s">
        <v>18</v>
      </c>
      <c r="C573" s="2" t="s">
        <v>16</v>
      </c>
      <c r="D573" s="2" t="s">
        <v>13</v>
      </c>
    </row>
    <row r="574" spans="1:4" ht="16">
      <c r="A574" s="2">
        <v>573</v>
      </c>
      <c r="B574" s="2" t="s">
        <v>7</v>
      </c>
      <c r="C574" s="2" t="s">
        <v>11</v>
      </c>
      <c r="D574" s="2" t="s">
        <v>25</v>
      </c>
    </row>
    <row r="575" spans="1:4" ht="16">
      <c r="A575" s="2">
        <v>574</v>
      </c>
      <c r="B575" s="2" t="s">
        <v>18</v>
      </c>
      <c r="C575" s="2" t="s">
        <v>16</v>
      </c>
      <c r="D575" s="2" t="s">
        <v>22</v>
      </c>
    </row>
    <row r="576" spans="1:4" ht="16">
      <c r="A576" s="2">
        <v>575</v>
      </c>
      <c r="B576" s="2" t="s">
        <v>18</v>
      </c>
      <c r="C576" s="2" t="s">
        <v>16</v>
      </c>
      <c r="D576" s="2" t="s">
        <v>13</v>
      </c>
    </row>
    <row r="577" spans="1:4" ht="16">
      <c r="A577" s="2">
        <v>576</v>
      </c>
      <c r="B577" s="2" t="s">
        <v>7</v>
      </c>
      <c r="C577" s="2" t="s">
        <v>16</v>
      </c>
      <c r="D577" s="2" t="s">
        <v>37</v>
      </c>
    </row>
    <row r="578" spans="1:4" ht="16">
      <c r="A578" s="2">
        <v>577</v>
      </c>
      <c r="B578" s="2" t="s">
        <v>7</v>
      </c>
      <c r="C578" s="2" t="s">
        <v>28</v>
      </c>
      <c r="D578" s="2" t="s">
        <v>13</v>
      </c>
    </row>
    <row r="579" spans="1:4" ht="16">
      <c r="A579" s="2">
        <v>578</v>
      </c>
      <c r="B579" s="2" t="s">
        <v>18</v>
      </c>
      <c r="C579" s="2" t="s">
        <v>16</v>
      </c>
      <c r="D579" s="2" t="s">
        <v>10</v>
      </c>
    </row>
    <row r="580" spans="1:4" ht="16">
      <c r="A580" s="2">
        <v>579</v>
      </c>
      <c r="B580" s="2" t="s">
        <v>18</v>
      </c>
      <c r="C580" s="2" t="s">
        <v>26</v>
      </c>
      <c r="D580" s="2" t="s">
        <v>13</v>
      </c>
    </row>
    <row r="581" spans="1:4" ht="16">
      <c r="A581" s="2">
        <v>580</v>
      </c>
      <c r="B581" s="2" t="s">
        <v>18</v>
      </c>
      <c r="C581" s="2" t="s">
        <v>8</v>
      </c>
      <c r="D581" s="2" t="s">
        <v>13</v>
      </c>
    </row>
    <row r="582" spans="1:4" ht="16">
      <c r="A582" s="2">
        <v>581</v>
      </c>
      <c r="B582" s="2" t="s">
        <v>7</v>
      </c>
      <c r="C582" s="2" t="s">
        <v>8</v>
      </c>
      <c r="D582" s="2" t="s">
        <v>13</v>
      </c>
    </row>
    <row r="583" spans="1:4" ht="16">
      <c r="A583" s="2">
        <v>582</v>
      </c>
      <c r="B583" s="2" t="s">
        <v>18</v>
      </c>
      <c r="C583" s="2" t="s">
        <v>16</v>
      </c>
      <c r="D583" s="2" t="s">
        <v>10</v>
      </c>
    </row>
    <row r="584" spans="1:4" ht="16">
      <c r="A584" s="2">
        <v>583</v>
      </c>
      <c r="B584" s="2" t="s">
        <v>18</v>
      </c>
      <c r="C584" s="2" t="s">
        <v>26</v>
      </c>
      <c r="D584" s="2" t="s">
        <v>10</v>
      </c>
    </row>
    <row r="585" spans="1:4" ht="16">
      <c r="A585" s="2">
        <v>584</v>
      </c>
      <c r="B585" s="2" t="s">
        <v>18</v>
      </c>
      <c r="C585" s="2" t="s">
        <v>16</v>
      </c>
      <c r="D585" s="2" t="s">
        <v>13</v>
      </c>
    </row>
    <row r="586" spans="1:4" ht="16">
      <c r="A586" s="2">
        <v>585</v>
      </c>
      <c r="B586" s="2" t="s">
        <v>7</v>
      </c>
      <c r="C586" s="2" t="s">
        <v>11</v>
      </c>
      <c r="D586" s="2" t="s">
        <v>25</v>
      </c>
    </row>
    <row r="587" spans="1:4" ht="16">
      <c r="A587" s="2">
        <v>586</v>
      </c>
      <c r="B587" s="2" t="s">
        <v>18</v>
      </c>
      <c r="C587" s="2" t="s">
        <v>16</v>
      </c>
      <c r="D587" s="2" t="s">
        <v>25</v>
      </c>
    </row>
    <row r="588" spans="1:4" ht="16">
      <c r="A588" s="2">
        <v>587</v>
      </c>
      <c r="B588" s="2" t="s">
        <v>7</v>
      </c>
      <c r="C588" s="2" t="s">
        <v>11</v>
      </c>
      <c r="D588" s="2" t="s">
        <v>13</v>
      </c>
    </row>
    <row r="589" spans="1:4" ht="16">
      <c r="A589" s="2">
        <v>588</v>
      </c>
      <c r="B589" s="2" t="s">
        <v>18</v>
      </c>
      <c r="C589" s="2" t="s">
        <v>28</v>
      </c>
      <c r="D589" s="2" t="s">
        <v>13</v>
      </c>
    </row>
    <row r="590" spans="1:4" ht="16">
      <c r="A590" s="2">
        <v>589</v>
      </c>
      <c r="B590" s="2" t="s">
        <v>7</v>
      </c>
      <c r="C590" s="2" t="s">
        <v>16</v>
      </c>
      <c r="D590" s="2" t="s">
        <v>13</v>
      </c>
    </row>
    <row r="591" spans="1:4" ht="16">
      <c r="A591" s="2">
        <v>590</v>
      </c>
      <c r="B591" s="2" t="s">
        <v>18</v>
      </c>
      <c r="C591" s="2" t="s">
        <v>16</v>
      </c>
      <c r="D591" s="2" t="s">
        <v>13</v>
      </c>
    </row>
    <row r="592" spans="1:4" ht="16">
      <c r="A592" s="2">
        <v>591</v>
      </c>
      <c r="B592" s="2" t="s">
        <v>18</v>
      </c>
      <c r="C592" s="2" t="s">
        <v>16</v>
      </c>
      <c r="D592" s="2" t="s">
        <v>13</v>
      </c>
    </row>
    <row r="593" spans="1:4" ht="16">
      <c r="A593" s="2">
        <v>592</v>
      </c>
      <c r="B593" s="2" t="s">
        <v>18</v>
      </c>
      <c r="C593" s="2" t="s">
        <v>16</v>
      </c>
      <c r="D593" s="2" t="s">
        <v>13</v>
      </c>
    </row>
    <row r="594" spans="1:4" ht="16">
      <c r="A594" s="2">
        <v>593</v>
      </c>
      <c r="B594" s="2" t="s">
        <v>7</v>
      </c>
      <c r="C594" s="2" t="s">
        <v>11</v>
      </c>
      <c r="D594" s="2" t="s">
        <v>25</v>
      </c>
    </row>
    <row r="595" spans="1:4" ht="16">
      <c r="A595" s="2">
        <v>594</v>
      </c>
      <c r="B595" s="2" t="s">
        <v>18</v>
      </c>
      <c r="C595" s="2" t="s">
        <v>11</v>
      </c>
      <c r="D595" s="2" t="s">
        <v>13</v>
      </c>
    </row>
    <row r="596" spans="1:4" ht="16">
      <c r="A596" s="2">
        <v>595</v>
      </c>
      <c r="B596" s="2" t="s">
        <v>18</v>
      </c>
      <c r="C596" s="2" t="s">
        <v>16</v>
      </c>
      <c r="D596" s="2" t="s">
        <v>13</v>
      </c>
    </row>
    <row r="597" spans="1:4" ht="16">
      <c r="A597" s="2">
        <v>596</v>
      </c>
      <c r="B597" s="2" t="s">
        <v>18</v>
      </c>
      <c r="C597" s="2" t="s">
        <v>14</v>
      </c>
      <c r="D597" s="2" t="s">
        <v>13</v>
      </c>
    </row>
    <row r="598" spans="1:4" ht="16">
      <c r="A598" s="2">
        <v>597</v>
      </c>
      <c r="B598" s="2" t="s">
        <v>7</v>
      </c>
      <c r="C598" s="2" t="s">
        <v>16</v>
      </c>
      <c r="D598" s="2" t="s">
        <v>13</v>
      </c>
    </row>
    <row r="599" spans="1:4" ht="16">
      <c r="A599" s="2">
        <v>598</v>
      </c>
      <c r="B599" s="2" t="s">
        <v>18</v>
      </c>
      <c r="C599" s="2" t="s">
        <v>11</v>
      </c>
      <c r="D599" s="2" t="s">
        <v>13</v>
      </c>
    </row>
    <row r="600" spans="1:4" ht="16">
      <c r="A600" s="2">
        <v>599</v>
      </c>
      <c r="B600" s="2" t="s">
        <v>7</v>
      </c>
      <c r="C600" s="2" t="s">
        <v>11</v>
      </c>
      <c r="D600" s="2" t="s">
        <v>13</v>
      </c>
    </row>
    <row r="601" spans="1:4" ht="16">
      <c r="A601" s="2">
        <v>600</v>
      </c>
      <c r="B601" s="2" t="s">
        <v>7</v>
      </c>
      <c r="C601" s="2" t="s">
        <v>16</v>
      </c>
      <c r="D601" s="2" t="s">
        <v>13</v>
      </c>
    </row>
    <row r="602" spans="1:4" ht="16">
      <c r="A602" s="2">
        <v>601</v>
      </c>
      <c r="B602" s="2" t="s">
        <v>7</v>
      </c>
      <c r="C602" s="2" t="s">
        <v>16</v>
      </c>
      <c r="D602" s="2" t="s">
        <v>13</v>
      </c>
    </row>
    <row r="603" spans="1:4" ht="16">
      <c r="A603" s="2">
        <v>602</v>
      </c>
      <c r="B603" s="2" t="s">
        <v>7</v>
      </c>
      <c r="C603" s="2" t="s">
        <v>16</v>
      </c>
      <c r="D603" s="2" t="s">
        <v>13</v>
      </c>
    </row>
    <row r="604" spans="1:4" ht="16">
      <c r="A604" s="2">
        <v>603</v>
      </c>
      <c r="B604" s="2" t="s">
        <v>18</v>
      </c>
      <c r="C604" s="2" t="s">
        <v>16</v>
      </c>
      <c r="D604" s="2" t="s">
        <v>13</v>
      </c>
    </row>
    <row r="605" spans="1:4" ht="16">
      <c r="A605" s="2">
        <v>604</v>
      </c>
      <c r="B605" s="2" t="s">
        <v>7</v>
      </c>
      <c r="C605" s="2" t="s">
        <v>16</v>
      </c>
      <c r="D605" s="2" t="s">
        <v>22</v>
      </c>
    </row>
    <row r="606" spans="1:4" ht="16">
      <c r="A606" s="2">
        <v>605</v>
      </c>
      <c r="B606" s="2" t="s">
        <v>18</v>
      </c>
      <c r="C606" s="2" t="s">
        <v>26</v>
      </c>
      <c r="D606" s="2" t="s">
        <v>10</v>
      </c>
    </row>
    <row r="607" spans="1:4" ht="16">
      <c r="A607" s="2">
        <v>606</v>
      </c>
      <c r="B607" s="2" t="s">
        <v>7</v>
      </c>
      <c r="C607" s="2" t="s">
        <v>28</v>
      </c>
      <c r="D607" s="2" t="s">
        <v>13</v>
      </c>
    </row>
    <row r="608" spans="1:4" ht="16">
      <c r="A608" s="2">
        <v>607</v>
      </c>
      <c r="B608" s="2" t="s">
        <v>7</v>
      </c>
      <c r="C608" s="2" t="s">
        <v>11</v>
      </c>
      <c r="D608" s="2" t="s">
        <v>13</v>
      </c>
    </row>
    <row r="609" spans="1:4" ht="16">
      <c r="A609" s="2">
        <v>608</v>
      </c>
      <c r="B609" s="2" t="s">
        <v>7</v>
      </c>
      <c r="C609" s="2" t="s">
        <v>8</v>
      </c>
      <c r="D609" s="2" t="s">
        <v>10</v>
      </c>
    </row>
    <row r="610" spans="1:4" ht="16">
      <c r="A610" s="2">
        <v>609</v>
      </c>
      <c r="B610" s="2" t="s">
        <v>18</v>
      </c>
      <c r="C610" s="2" t="s">
        <v>11</v>
      </c>
      <c r="D610" s="2" t="s">
        <v>25</v>
      </c>
    </row>
    <row r="611" spans="1:4" ht="16">
      <c r="A611" s="2">
        <v>610</v>
      </c>
      <c r="B611" s="2" t="s">
        <v>18</v>
      </c>
      <c r="C611" s="2" t="s">
        <v>11</v>
      </c>
      <c r="D611" s="2" t="s">
        <v>13</v>
      </c>
    </row>
    <row r="612" spans="1:4" ht="16">
      <c r="A612" s="2">
        <v>611</v>
      </c>
      <c r="B612" s="2" t="s">
        <v>18</v>
      </c>
      <c r="C612" s="2" t="s">
        <v>28</v>
      </c>
      <c r="D612" s="2" t="s">
        <v>13</v>
      </c>
    </row>
    <row r="613" spans="1:4" ht="16">
      <c r="A613" s="2">
        <v>612</v>
      </c>
      <c r="B613" s="2" t="s">
        <v>18</v>
      </c>
      <c r="C613" s="2" t="s">
        <v>11</v>
      </c>
      <c r="D613" s="2" t="s">
        <v>13</v>
      </c>
    </row>
    <row r="614" spans="1:4" ht="16">
      <c r="A614" s="2">
        <v>613</v>
      </c>
      <c r="B614" s="2" t="s">
        <v>18</v>
      </c>
      <c r="C614" s="2" t="s">
        <v>16</v>
      </c>
      <c r="D614" s="2" t="s">
        <v>13</v>
      </c>
    </row>
    <row r="615" spans="1:4" ht="16">
      <c r="A615" s="2">
        <v>614</v>
      </c>
      <c r="B615" s="2" t="s">
        <v>7</v>
      </c>
      <c r="C615" s="2" t="s">
        <v>16</v>
      </c>
      <c r="D615" s="2" t="s">
        <v>25</v>
      </c>
    </row>
    <row r="616" spans="1:4" ht="16">
      <c r="A616" s="2">
        <v>615</v>
      </c>
      <c r="B616" s="2" t="s">
        <v>18</v>
      </c>
      <c r="C616" s="2" t="s">
        <v>28</v>
      </c>
      <c r="D616" s="2" t="s">
        <v>29</v>
      </c>
    </row>
    <row r="617" spans="1:4" ht="16">
      <c r="A617" s="2">
        <v>616</v>
      </c>
      <c r="B617" s="2" t="s">
        <v>18</v>
      </c>
      <c r="C617" s="2" t="s">
        <v>16</v>
      </c>
      <c r="D617" s="2" t="s">
        <v>13</v>
      </c>
    </row>
    <row r="618" spans="1:4" ht="16">
      <c r="A618" s="2">
        <v>617</v>
      </c>
      <c r="B618" s="2" t="s">
        <v>7</v>
      </c>
      <c r="C618" s="2" t="s">
        <v>16</v>
      </c>
      <c r="D618" s="2" t="s">
        <v>13</v>
      </c>
    </row>
    <row r="619" spans="1:4" ht="16">
      <c r="A619" s="2">
        <v>618</v>
      </c>
      <c r="B619" s="2" t="s">
        <v>7</v>
      </c>
      <c r="C619" s="2" t="s">
        <v>28</v>
      </c>
      <c r="D619" s="2" t="s">
        <v>13</v>
      </c>
    </row>
    <row r="620" spans="1:4" ht="16">
      <c r="A620" s="2">
        <v>619</v>
      </c>
      <c r="B620" s="2" t="s">
        <v>7</v>
      </c>
      <c r="C620" s="2" t="s">
        <v>16</v>
      </c>
      <c r="D620" s="2" t="s">
        <v>20</v>
      </c>
    </row>
    <row r="621" spans="1:4" ht="16">
      <c r="A621" s="2">
        <v>620</v>
      </c>
      <c r="B621" s="2" t="s">
        <v>18</v>
      </c>
      <c r="C621" s="2" t="s">
        <v>16</v>
      </c>
      <c r="D621" s="2" t="s">
        <v>13</v>
      </c>
    </row>
    <row r="622" spans="1:4" ht="16">
      <c r="A622" s="2">
        <v>621</v>
      </c>
      <c r="B622" s="2" t="s">
        <v>7</v>
      </c>
      <c r="C622" s="2" t="s">
        <v>16</v>
      </c>
      <c r="D622" s="2" t="s">
        <v>10</v>
      </c>
    </row>
    <row r="623" spans="1:4" ht="16">
      <c r="A623" s="2">
        <v>622</v>
      </c>
      <c r="B623" s="2" t="s">
        <v>7</v>
      </c>
      <c r="C623" s="2" t="s">
        <v>16</v>
      </c>
      <c r="D623" s="2" t="s">
        <v>13</v>
      </c>
    </row>
    <row r="624" spans="1:4" ht="16">
      <c r="A624" s="2">
        <v>623</v>
      </c>
      <c r="B624" s="2" t="s">
        <v>7</v>
      </c>
      <c r="C624" s="2" t="s">
        <v>26</v>
      </c>
      <c r="D624" s="2" t="s">
        <v>10</v>
      </c>
    </row>
    <row r="625" spans="1:4" ht="16">
      <c r="A625" s="2">
        <v>624</v>
      </c>
      <c r="B625" s="2" t="s">
        <v>7</v>
      </c>
      <c r="C625" s="2" t="s">
        <v>16</v>
      </c>
      <c r="D625" s="2" t="s">
        <v>22</v>
      </c>
    </row>
    <row r="626" spans="1:4" ht="16">
      <c r="A626" s="2">
        <v>625</v>
      </c>
      <c r="B626" s="2" t="s">
        <v>7</v>
      </c>
      <c r="C626" s="2" t="s">
        <v>16</v>
      </c>
      <c r="D626" s="2" t="s">
        <v>13</v>
      </c>
    </row>
    <row r="627" spans="1:4" ht="16">
      <c r="A627" s="2">
        <v>626</v>
      </c>
      <c r="B627" s="2" t="s">
        <v>7</v>
      </c>
      <c r="C627" s="2" t="s">
        <v>16</v>
      </c>
      <c r="D627" s="2" t="s">
        <v>13</v>
      </c>
    </row>
    <row r="628" spans="1:4" ht="16">
      <c r="A628" s="2">
        <v>627</v>
      </c>
      <c r="B628" s="2" t="s">
        <v>18</v>
      </c>
      <c r="C628" s="2" t="s">
        <v>16</v>
      </c>
      <c r="D628" s="2" t="s">
        <v>25</v>
      </c>
    </row>
    <row r="629" spans="1:4" ht="16">
      <c r="A629" s="2">
        <v>628</v>
      </c>
      <c r="B629" s="2" t="s">
        <v>7</v>
      </c>
      <c r="C629" s="2" t="s">
        <v>28</v>
      </c>
      <c r="D629" s="2" t="s">
        <v>29</v>
      </c>
    </row>
    <row r="630" spans="1:4" ht="16">
      <c r="A630" s="2">
        <v>629</v>
      </c>
      <c r="B630" s="2" t="s">
        <v>7</v>
      </c>
      <c r="C630" s="2" t="s">
        <v>8</v>
      </c>
      <c r="D630" s="2" t="s">
        <v>13</v>
      </c>
    </row>
    <row r="631" spans="1:4" ht="16">
      <c r="A631" s="2">
        <v>630</v>
      </c>
      <c r="B631" s="2" t="s">
        <v>7</v>
      </c>
      <c r="C631" s="2" t="s">
        <v>8</v>
      </c>
      <c r="D631" s="2" t="s">
        <v>10</v>
      </c>
    </row>
    <row r="632" spans="1:4" ht="16">
      <c r="A632" s="2">
        <v>631</v>
      </c>
      <c r="B632" s="2" t="s">
        <v>7</v>
      </c>
      <c r="C632" s="2" t="s">
        <v>26</v>
      </c>
      <c r="D632" s="2" t="s">
        <v>13</v>
      </c>
    </row>
    <row r="633" spans="1:4" ht="16">
      <c r="A633" s="2">
        <v>632</v>
      </c>
      <c r="B633" s="2" t="s">
        <v>7</v>
      </c>
      <c r="C633" s="2" t="s">
        <v>16</v>
      </c>
      <c r="D633" s="2" t="s">
        <v>37</v>
      </c>
    </row>
    <row r="634" spans="1:4" ht="16">
      <c r="A634" s="2">
        <v>633</v>
      </c>
      <c r="B634" s="2" t="s">
        <v>18</v>
      </c>
      <c r="C634" s="2" t="s">
        <v>16</v>
      </c>
      <c r="D634" s="2" t="s">
        <v>25</v>
      </c>
    </row>
    <row r="635" spans="1:4" ht="16">
      <c r="A635" s="2">
        <v>634</v>
      </c>
      <c r="B635" s="2" t="s">
        <v>7</v>
      </c>
      <c r="C635" s="2" t="s">
        <v>8</v>
      </c>
      <c r="D635" s="2" t="s">
        <v>13</v>
      </c>
    </row>
    <row r="636" spans="1:4" ht="16">
      <c r="A636" s="2">
        <v>635</v>
      </c>
      <c r="B636" s="2" t="s">
        <v>7</v>
      </c>
      <c r="C636" s="2" t="s">
        <v>16</v>
      </c>
      <c r="D636" s="2" t="s">
        <v>13</v>
      </c>
    </row>
    <row r="637" spans="1:4" ht="16">
      <c r="A637" s="2">
        <v>636</v>
      </c>
      <c r="B637" s="2" t="s">
        <v>7</v>
      </c>
      <c r="C637" s="2" t="s">
        <v>16</v>
      </c>
      <c r="D637" s="2" t="s">
        <v>22</v>
      </c>
    </row>
    <row r="638" spans="1:4" ht="16">
      <c r="A638" s="2">
        <v>637</v>
      </c>
      <c r="B638" s="2" t="s">
        <v>7</v>
      </c>
      <c r="C638" s="2" t="s">
        <v>16</v>
      </c>
      <c r="D638" s="2" t="s">
        <v>22</v>
      </c>
    </row>
    <row r="639" spans="1:4" ht="16">
      <c r="A639" s="2">
        <v>638</v>
      </c>
      <c r="B639" s="2" t="s">
        <v>18</v>
      </c>
      <c r="C639" s="2" t="s">
        <v>14</v>
      </c>
      <c r="D639" s="2" t="s">
        <v>13</v>
      </c>
    </row>
    <row r="640" spans="1:4" ht="16">
      <c r="A640" s="2">
        <v>639</v>
      </c>
      <c r="B640" s="2" t="s">
        <v>18</v>
      </c>
      <c r="C640" s="2" t="s">
        <v>16</v>
      </c>
      <c r="D640" s="2" t="s">
        <v>25</v>
      </c>
    </row>
    <row r="641" spans="1:4" ht="16">
      <c r="A641" s="2">
        <v>640</v>
      </c>
      <c r="B641" s="2" t="s">
        <v>7</v>
      </c>
      <c r="C641" s="2" t="s">
        <v>14</v>
      </c>
      <c r="D641" s="2" t="s">
        <v>13</v>
      </c>
    </row>
    <row r="642" spans="1:4" ht="16">
      <c r="A642" s="2">
        <v>641</v>
      </c>
      <c r="B642" s="2" t="s">
        <v>7</v>
      </c>
      <c r="C642" s="2" t="s">
        <v>26</v>
      </c>
      <c r="D642" s="2" t="s">
        <v>10</v>
      </c>
    </row>
    <row r="643" spans="1:4" ht="16">
      <c r="A643" s="2">
        <v>642</v>
      </c>
      <c r="B643" s="2" t="s">
        <v>7</v>
      </c>
      <c r="C643" s="2" t="s">
        <v>16</v>
      </c>
      <c r="D643" s="2" t="s">
        <v>20</v>
      </c>
    </row>
    <row r="644" spans="1:4" ht="16">
      <c r="A644" s="2">
        <v>643</v>
      </c>
      <c r="B644" s="2" t="s">
        <v>18</v>
      </c>
      <c r="C644" s="2" t="s">
        <v>28</v>
      </c>
      <c r="D644" s="2" t="s">
        <v>29</v>
      </c>
    </row>
    <row r="645" spans="1:4" ht="16">
      <c r="A645" s="2">
        <v>644</v>
      </c>
      <c r="B645" s="2" t="s">
        <v>18</v>
      </c>
      <c r="C645" s="2" t="s">
        <v>16</v>
      </c>
      <c r="D645" s="2" t="s">
        <v>13</v>
      </c>
    </row>
    <row r="646" spans="1:4" ht="16">
      <c r="A646" s="2">
        <v>645</v>
      </c>
      <c r="B646" s="2" t="s">
        <v>18</v>
      </c>
      <c r="C646" s="2" t="s">
        <v>26</v>
      </c>
      <c r="D646" s="2" t="s">
        <v>10</v>
      </c>
    </row>
    <row r="647" spans="1:4" ht="16">
      <c r="A647" s="2">
        <v>646</v>
      </c>
      <c r="B647" s="2" t="s">
        <v>7</v>
      </c>
      <c r="C647" s="2" t="s">
        <v>8</v>
      </c>
      <c r="D647" s="2" t="s">
        <v>13</v>
      </c>
    </row>
    <row r="648" spans="1:4" ht="16">
      <c r="A648" s="2">
        <v>647</v>
      </c>
      <c r="B648" s="2" t="s">
        <v>18</v>
      </c>
      <c r="C648" s="2" t="s">
        <v>8</v>
      </c>
      <c r="D648" s="2" t="s">
        <v>10</v>
      </c>
    </row>
    <row r="649" spans="1:4" ht="16">
      <c r="A649" s="2">
        <v>648</v>
      </c>
      <c r="B649" s="2" t="s">
        <v>7</v>
      </c>
      <c r="C649" s="2" t="s">
        <v>11</v>
      </c>
      <c r="D649" s="2" t="s">
        <v>13</v>
      </c>
    </row>
    <row r="650" spans="1:4" ht="16">
      <c r="A650" s="2">
        <v>649</v>
      </c>
      <c r="B650" s="2" t="s">
        <v>18</v>
      </c>
      <c r="C650" s="2" t="s">
        <v>16</v>
      </c>
      <c r="D650" s="2" t="s">
        <v>31</v>
      </c>
    </row>
    <row r="651" spans="1:4" ht="16">
      <c r="A651" s="2">
        <v>650</v>
      </c>
      <c r="B651" s="2" t="s">
        <v>18</v>
      </c>
      <c r="C651" s="2" t="s">
        <v>16</v>
      </c>
      <c r="D651" s="2" t="s">
        <v>10</v>
      </c>
    </row>
    <row r="652" spans="1:4" ht="16">
      <c r="A652" s="2">
        <v>651</v>
      </c>
      <c r="B652" s="2" t="s">
        <v>7</v>
      </c>
      <c r="C652" s="2" t="s">
        <v>16</v>
      </c>
      <c r="D652" s="2" t="s">
        <v>22</v>
      </c>
    </row>
    <row r="653" spans="1:4" ht="16">
      <c r="A653" s="2">
        <v>652</v>
      </c>
      <c r="B653" s="2" t="s">
        <v>7</v>
      </c>
      <c r="C653" s="2" t="s">
        <v>16</v>
      </c>
      <c r="D653" s="2" t="s">
        <v>10</v>
      </c>
    </row>
    <row r="654" spans="1:4" ht="16">
      <c r="A654" s="2">
        <v>653</v>
      </c>
      <c r="B654" s="2" t="s">
        <v>7</v>
      </c>
      <c r="C654" s="2" t="s">
        <v>16</v>
      </c>
      <c r="D654" s="2" t="s">
        <v>13</v>
      </c>
    </row>
    <row r="655" spans="1:4" ht="16">
      <c r="A655" s="2">
        <v>654</v>
      </c>
      <c r="B655" s="2" t="s">
        <v>7</v>
      </c>
      <c r="C655" s="2" t="s">
        <v>30</v>
      </c>
      <c r="D655" s="2" t="s">
        <v>13</v>
      </c>
    </row>
    <row r="656" spans="1:4" ht="16">
      <c r="A656" s="2">
        <v>655</v>
      </c>
      <c r="B656" s="2" t="s">
        <v>7</v>
      </c>
      <c r="C656" s="2" t="s">
        <v>8</v>
      </c>
      <c r="D656" s="2" t="s">
        <v>10</v>
      </c>
    </row>
    <row r="657" spans="1:4" ht="16">
      <c r="A657" s="2">
        <v>656</v>
      </c>
      <c r="B657" s="2" t="s">
        <v>18</v>
      </c>
      <c r="C657" s="2" t="s">
        <v>28</v>
      </c>
      <c r="D657" s="2" t="s">
        <v>29</v>
      </c>
    </row>
    <row r="658" spans="1:4" ht="16">
      <c r="A658" s="2">
        <v>657</v>
      </c>
      <c r="B658" s="2" t="s">
        <v>18</v>
      </c>
      <c r="C658" s="2" t="s">
        <v>8</v>
      </c>
      <c r="D658" s="2" t="s">
        <v>10</v>
      </c>
    </row>
    <row r="659" spans="1:4" ht="16">
      <c r="A659" s="2">
        <v>658</v>
      </c>
      <c r="B659" s="2" t="s">
        <v>18</v>
      </c>
      <c r="C659" s="2" t="s">
        <v>28</v>
      </c>
      <c r="D659" s="2" t="s">
        <v>13</v>
      </c>
    </row>
    <row r="660" spans="1:4" ht="16">
      <c r="A660" s="2">
        <v>659</v>
      </c>
      <c r="B660" s="2" t="s">
        <v>7</v>
      </c>
      <c r="C660" s="2" t="s">
        <v>16</v>
      </c>
      <c r="D660" s="2" t="s">
        <v>13</v>
      </c>
    </row>
    <row r="661" spans="1:4" ht="16">
      <c r="A661" s="2">
        <v>660</v>
      </c>
      <c r="B661" s="2" t="s">
        <v>18</v>
      </c>
      <c r="C661" s="2" t="s">
        <v>16</v>
      </c>
      <c r="D661" s="2" t="s">
        <v>22</v>
      </c>
    </row>
    <row r="662" spans="1:4" ht="16">
      <c r="A662" s="2">
        <v>661</v>
      </c>
      <c r="B662" s="2" t="s">
        <v>18</v>
      </c>
      <c r="C662" s="2" t="s">
        <v>16</v>
      </c>
      <c r="D662" s="2" t="s">
        <v>25</v>
      </c>
    </row>
    <row r="663" spans="1:4" ht="16">
      <c r="A663" s="2">
        <v>662</v>
      </c>
      <c r="B663" s="2" t="s">
        <v>18</v>
      </c>
      <c r="C663" s="2" t="s">
        <v>16</v>
      </c>
      <c r="D663" s="2" t="s">
        <v>37</v>
      </c>
    </row>
    <row r="664" spans="1:4" ht="16">
      <c r="A664" s="2">
        <v>663</v>
      </c>
      <c r="B664" s="2" t="s">
        <v>7</v>
      </c>
      <c r="C664" s="2" t="s">
        <v>28</v>
      </c>
      <c r="D664" s="2" t="s">
        <v>13</v>
      </c>
    </row>
    <row r="665" spans="1:4" ht="16">
      <c r="A665" s="2">
        <v>664</v>
      </c>
      <c r="B665" s="2" t="s">
        <v>7</v>
      </c>
      <c r="C665" s="2" t="s">
        <v>16</v>
      </c>
      <c r="D665" s="2" t="s">
        <v>31</v>
      </c>
    </row>
    <row r="666" spans="1:4" ht="16">
      <c r="A666" s="2">
        <v>665</v>
      </c>
      <c r="B666" s="2" t="s">
        <v>7</v>
      </c>
      <c r="C666" s="2" t="s">
        <v>26</v>
      </c>
      <c r="D666" s="2" t="s">
        <v>10</v>
      </c>
    </row>
    <row r="667" spans="1:4" ht="16">
      <c r="A667" s="2">
        <v>666</v>
      </c>
      <c r="B667" s="2" t="s">
        <v>7</v>
      </c>
      <c r="C667" s="2" t="s">
        <v>16</v>
      </c>
      <c r="D667" s="2" t="s">
        <v>25</v>
      </c>
    </row>
    <row r="668" spans="1:4" ht="16">
      <c r="A668" s="2">
        <v>667</v>
      </c>
      <c r="B668" s="2" t="s">
        <v>18</v>
      </c>
      <c r="C668" s="2" t="s">
        <v>14</v>
      </c>
      <c r="D668" s="2" t="s">
        <v>13</v>
      </c>
    </row>
    <row r="669" spans="1:4" ht="16">
      <c r="A669" s="2">
        <v>668</v>
      </c>
      <c r="B669" s="2" t="s">
        <v>7</v>
      </c>
      <c r="C669" s="2" t="s">
        <v>16</v>
      </c>
      <c r="D669" s="2" t="s">
        <v>22</v>
      </c>
    </row>
    <row r="670" spans="1:4" ht="16">
      <c r="A670" s="2">
        <v>669</v>
      </c>
      <c r="B670" s="2" t="s">
        <v>7</v>
      </c>
      <c r="C670" s="2" t="s">
        <v>26</v>
      </c>
      <c r="D670" s="2" t="s">
        <v>10</v>
      </c>
    </row>
    <row r="671" spans="1:4" ht="16">
      <c r="A671" s="2">
        <v>670</v>
      </c>
      <c r="B671" s="2" t="s">
        <v>18</v>
      </c>
      <c r="C671" s="2" t="s">
        <v>28</v>
      </c>
      <c r="D671" s="2" t="s">
        <v>22</v>
      </c>
    </row>
    <row r="672" spans="1:4" ht="16">
      <c r="A672" s="2">
        <v>671</v>
      </c>
      <c r="B672" s="2" t="s">
        <v>7</v>
      </c>
      <c r="C672" s="2" t="s">
        <v>28</v>
      </c>
      <c r="D672" s="2" t="s">
        <v>13</v>
      </c>
    </row>
    <row r="673" spans="1:4" ht="16">
      <c r="A673" s="2">
        <v>672</v>
      </c>
      <c r="B673" s="2" t="s">
        <v>18</v>
      </c>
      <c r="C673" s="2" t="s">
        <v>11</v>
      </c>
      <c r="D673" s="2" t="s">
        <v>25</v>
      </c>
    </row>
    <row r="674" spans="1:4" ht="16">
      <c r="A674" s="2">
        <v>673</v>
      </c>
      <c r="B674" s="2" t="s">
        <v>7</v>
      </c>
      <c r="C674" s="2" t="s">
        <v>8</v>
      </c>
      <c r="D674" s="2" t="s">
        <v>10</v>
      </c>
    </row>
    <row r="675" spans="1:4" ht="16">
      <c r="A675" s="2">
        <v>674</v>
      </c>
      <c r="B675" s="2" t="s">
        <v>18</v>
      </c>
      <c r="C675" s="2" t="s">
        <v>14</v>
      </c>
      <c r="D675" s="2" t="s">
        <v>13</v>
      </c>
    </row>
    <row r="676" spans="1:4" ht="16">
      <c r="A676" s="2">
        <v>675</v>
      </c>
      <c r="B676" s="2" t="s">
        <v>18</v>
      </c>
      <c r="C676" s="2" t="s">
        <v>26</v>
      </c>
      <c r="D676" s="2" t="s">
        <v>13</v>
      </c>
    </row>
    <row r="677" spans="1:4" ht="16">
      <c r="A677" s="2">
        <v>676</v>
      </c>
      <c r="B677" s="2" t="s">
        <v>18</v>
      </c>
      <c r="C677" s="2" t="s">
        <v>26</v>
      </c>
      <c r="D677" s="2" t="s">
        <v>10</v>
      </c>
    </row>
    <row r="678" spans="1:4" ht="16">
      <c r="A678" s="2">
        <v>677</v>
      </c>
      <c r="B678" s="2" t="s">
        <v>7</v>
      </c>
      <c r="C678" s="2" t="s">
        <v>8</v>
      </c>
      <c r="D678" s="2" t="s">
        <v>13</v>
      </c>
    </row>
    <row r="679" spans="1:4" ht="16">
      <c r="A679" s="2">
        <v>678</v>
      </c>
      <c r="B679" s="2" t="s">
        <v>18</v>
      </c>
      <c r="C679" s="2" t="s">
        <v>11</v>
      </c>
      <c r="D679" s="2" t="s">
        <v>13</v>
      </c>
    </row>
    <row r="680" spans="1:4" ht="16">
      <c r="A680" s="2">
        <v>679</v>
      </c>
      <c r="B680" s="2" t="s">
        <v>18</v>
      </c>
      <c r="C680" s="2" t="s">
        <v>16</v>
      </c>
      <c r="D680" s="2" t="s">
        <v>13</v>
      </c>
    </row>
    <row r="681" spans="1:4" ht="16">
      <c r="A681" s="2">
        <v>680</v>
      </c>
      <c r="B681" s="2" t="s">
        <v>7</v>
      </c>
      <c r="C681" s="2" t="s">
        <v>28</v>
      </c>
      <c r="D681" s="2" t="s">
        <v>29</v>
      </c>
    </row>
    <row r="682" spans="1:4" ht="16">
      <c r="A682" s="2">
        <v>681</v>
      </c>
      <c r="B682" s="2" t="s">
        <v>7</v>
      </c>
      <c r="C682" s="2" t="s">
        <v>28</v>
      </c>
      <c r="D682" s="2" t="s">
        <v>13</v>
      </c>
    </row>
    <row r="683" spans="1:4" ht="16">
      <c r="A683" s="2">
        <v>682</v>
      </c>
      <c r="B683" s="2" t="s">
        <v>18</v>
      </c>
      <c r="C683" s="2" t="s">
        <v>26</v>
      </c>
      <c r="D683" s="2" t="s">
        <v>13</v>
      </c>
    </row>
    <row r="684" spans="1:4" ht="16">
      <c r="A684" s="2">
        <v>683</v>
      </c>
      <c r="B684" s="2" t="s">
        <v>18</v>
      </c>
      <c r="C684" s="2" t="s">
        <v>26</v>
      </c>
      <c r="D684" s="2" t="s">
        <v>13</v>
      </c>
    </row>
    <row r="685" spans="1:4" ht="16">
      <c r="A685" s="2">
        <v>684</v>
      </c>
      <c r="B685" s="2" t="s">
        <v>18</v>
      </c>
      <c r="C685" s="2" t="s">
        <v>11</v>
      </c>
      <c r="D685" s="2" t="s">
        <v>13</v>
      </c>
    </row>
    <row r="686" spans="1:4" ht="16">
      <c r="A686" s="2">
        <v>685</v>
      </c>
      <c r="B686" s="2" t="s">
        <v>7</v>
      </c>
      <c r="C686" s="2" t="s">
        <v>8</v>
      </c>
      <c r="D686" s="2" t="s">
        <v>13</v>
      </c>
    </row>
    <row r="687" spans="1:4" ht="16">
      <c r="A687" s="2">
        <v>686</v>
      </c>
      <c r="B687" s="2" t="s">
        <v>18</v>
      </c>
      <c r="C687" s="2" t="s">
        <v>16</v>
      </c>
      <c r="D687" s="2" t="s">
        <v>22</v>
      </c>
    </row>
    <row r="688" spans="1:4" ht="16">
      <c r="A688" s="2">
        <v>687</v>
      </c>
      <c r="B688" s="2" t="s">
        <v>18</v>
      </c>
      <c r="C688" s="2" t="s">
        <v>16</v>
      </c>
      <c r="D688" s="2" t="s">
        <v>13</v>
      </c>
    </row>
    <row r="689" spans="1:4" ht="16">
      <c r="A689" s="2">
        <v>688</v>
      </c>
      <c r="B689" s="2" t="s">
        <v>18</v>
      </c>
      <c r="C689" s="2" t="s">
        <v>26</v>
      </c>
      <c r="D689" s="2" t="s">
        <v>13</v>
      </c>
    </row>
    <row r="690" spans="1:4" ht="16">
      <c r="A690" s="2">
        <v>689</v>
      </c>
      <c r="B690" s="2" t="s">
        <v>18</v>
      </c>
      <c r="C690" s="2" t="s">
        <v>28</v>
      </c>
      <c r="D690" s="2" t="s">
        <v>13</v>
      </c>
    </row>
    <row r="691" spans="1:4" ht="16">
      <c r="A691" s="2">
        <v>690</v>
      </c>
      <c r="B691" s="2" t="s">
        <v>7</v>
      </c>
      <c r="C691" s="2" t="s">
        <v>26</v>
      </c>
      <c r="D691" s="2" t="s">
        <v>13</v>
      </c>
    </row>
    <row r="692" spans="1:4" ht="16">
      <c r="A692" s="2">
        <v>691</v>
      </c>
      <c r="B692" s="2" t="s">
        <v>7</v>
      </c>
      <c r="C692" s="2" t="s">
        <v>16</v>
      </c>
      <c r="D692" s="2" t="s">
        <v>22</v>
      </c>
    </row>
    <row r="693" spans="1:4" ht="16">
      <c r="A693" s="2">
        <v>692</v>
      </c>
      <c r="B693" s="2" t="s">
        <v>7</v>
      </c>
      <c r="C693" s="2" t="s">
        <v>16</v>
      </c>
      <c r="D693" s="2" t="s">
        <v>13</v>
      </c>
    </row>
    <row r="694" spans="1:4" ht="16">
      <c r="A694" s="2">
        <v>693</v>
      </c>
      <c r="B694" s="2" t="s">
        <v>7</v>
      </c>
      <c r="C694" s="2" t="s">
        <v>11</v>
      </c>
      <c r="D694" s="2" t="s">
        <v>13</v>
      </c>
    </row>
    <row r="695" spans="1:4" ht="16">
      <c r="A695" s="2">
        <v>694</v>
      </c>
      <c r="B695" s="2" t="s">
        <v>7</v>
      </c>
      <c r="C695" s="2" t="s">
        <v>11</v>
      </c>
      <c r="D695" s="2" t="s">
        <v>13</v>
      </c>
    </row>
    <row r="696" spans="1:4" ht="16">
      <c r="A696" s="2">
        <v>695</v>
      </c>
      <c r="B696" s="2" t="s">
        <v>18</v>
      </c>
      <c r="C696" s="2" t="s">
        <v>11</v>
      </c>
      <c r="D696" s="2" t="s">
        <v>25</v>
      </c>
    </row>
    <row r="697" spans="1:4" ht="16">
      <c r="A697" s="2">
        <v>696</v>
      </c>
      <c r="B697" s="2" t="s">
        <v>7</v>
      </c>
      <c r="C697" s="2" t="s">
        <v>16</v>
      </c>
      <c r="D697" s="2" t="s">
        <v>13</v>
      </c>
    </row>
    <row r="698" spans="1:4" ht="16">
      <c r="A698" s="2">
        <v>697</v>
      </c>
      <c r="B698" s="2" t="s">
        <v>7</v>
      </c>
      <c r="C698" s="2" t="s">
        <v>16</v>
      </c>
      <c r="D698" s="2" t="s">
        <v>13</v>
      </c>
    </row>
    <row r="699" spans="1:4" ht="16">
      <c r="A699" s="2">
        <v>698</v>
      </c>
      <c r="B699" s="2" t="s">
        <v>7</v>
      </c>
      <c r="C699" s="2" t="s">
        <v>8</v>
      </c>
      <c r="D699" s="2" t="s">
        <v>13</v>
      </c>
    </row>
    <row r="700" spans="1:4" ht="16">
      <c r="A700" s="2">
        <v>699</v>
      </c>
      <c r="B700" s="2" t="s">
        <v>7</v>
      </c>
      <c r="C700" s="2" t="s">
        <v>16</v>
      </c>
      <c r="D700" s="2" t="s">
        <v>25</v>
      </c>
    </row>
    <row r="701" spans="1:4" ht="16">
      <c r="A701" s="2">
        <v>700</v>
      </c>
      <c r="B701" s="2" t="s">
        <v>18</v>
      </c>
      <c r="C701" s="2" t="s">
        <v>14</v>
      </c>
      <c r="D701" s="2" t="s">
        <v>13</v>
      </c>
    </row>
    <row r="702" spans="1:4" ht="16">
      <c r="A702" s="2">
        <v>701</v>
      </c>
      <c r="B702" s="2" t="s">
        <v>7</v>
      </c>
      <c r="C702" s="2" t="s">
        <v>11</v>
      </c>
      <c r="D702" s="2" t="s">
        <v>13</v>
      </c>
    </row>
    <row r="703" spans="1:4" ht="16">
      <c r="A703" s="2">
        <v>702</v>
      </c>
      <c r="B703" s="2" t="s">
        <v>18</v>
      </c>
      <c r="C703" s="2" t="s">
        <v>8</v>
      </c>
      <c r="D703" s="2" t="s">
        <v>13</v>
      </c>
    </row>
    <row r="704" spans="1:4" ht="16">
      <c r="A704" s="2">
        <v>703</v>
      </c>
      <c r="B704" s="2" t="s">
        <v>7</v>
      </c>
      <c r="C704" s="2" t="s">
        <v>8</v>
      </c>
      <c r="D704" s="2" t="s">
        <v>13</v>
      </c>
    </row>
    <row r="705" spans="1:4" ht="16">
      <c r="A705" s="2">
        <v>704</v>
      </c>
      <c r="B705" s="2" t="s">
        <v>7</v>
      </c>
      <c r="C705" s="2" t="s">
        <v>16</v>
      </c>
      <c r="D705" s="2" t="s">
        <v>10</v>
      </c>
    </row>
    <row r="706" spans="1:4" ht="16">
      <c r="A706" s="2">
        <v>705</v>
      </c>
      <c r="B706" s="2" t="s">
        <v>18</v>
      </c>
      <c r="C706" s="2" t="s">
        <v>16</v>
      </c>
      <c r="D706" s="2" t="s">
        <v>13</v>
      </c>
    </row>
    <row r="707" spans="1:4" ht="16">
      <c r="A707" s="2">
        <v>706</v>
      </c>
      <c r="B707" s="2" t="s">
        <v>7</v>
      </c>
      <c r="C707" s="2" t="s">
        <v>16</v>
      </c>
      <c r="D707" s="2" t="s">
        <v>20</v>
      </c>
    </row>
    <row r="708" spans="1:4" ht="16">
      <c r="A708" s="2">
        <v>707</v>
      </c>
      <c r="B708" s="2" t="s">
        <v>7</v>
      </c>
      <c r="C708" s="2" t="s">
        <v>8</v>
      </c>
      <c r="D708" s="2" t="s">
        <v>13</v>
      </c>
    </row>
    <row r="709" spans="1:4" ht="16">
      <c r="A709" s="2">
        <v>708</v>
      </c>
      <c r="B709" s="2" t="s">
        <v>18</v>
      </c>
      <c r="C709" s="2" t="s">
        <v>16</v>
      </c>
      <c r="D709" s="2" t="s">
        <v>22</v>
      </c>
    </row>
    <row r="710" spans="1:4" ht="16">
      <c r="A710" s="2">
        <v>709</v>
      </c>
      <c r="B710" s="2" t="s">
        <v>7</v>
      </c>
      <c r="C710" s="2" t="s">
        <v>28</v>
      </c>
      <c r="D710" s="2" t="s">
        <v>29</v>
      </c>
    </row>
    <row r="711" spans="1:4" ht="16">
      <c r="A711" s="2">
        <v>710</v>
      </c>
      <c r="B711" s="2" t="s">
        <v>18</v>
      </c>
      <c r="C711" s="2" t="s">
        <v>16</v>
      </c>
      <c r="D711" s="2" t="s">
        <v>22</v>
      </c>
    </row>
    <row r="712" spans="1:4" ht="16">
      <c r="A712" s="2">
        <v>711</v>
      </c>
      <c r="B712" s="2" t="s">
        <v>7</v>
      </c>
      <c r="C712" s="2" t="s">
        <v>28</v>
      </c>
      <c r="D712" s="2" t="s">
        <v>13</v>
      </c>
    </row>
    <row r="713" spans="1:4" ht="16">
      <c r="A713" s="2">
        <v>712</v>
      </c>
      <c r="B713" s="2" t="s">
        <v>18</v>
      </c>
      <c r="C713" s="2" t="s">
        <v>14</v>
      </c>
      <c r="D713" s="2" t="s">
        <v>13</v>
      </c>
    </row>
    <row r="714" spans="1:4" ht="16">
      <c r="A714" s="2">
        <v>713</v>
      </c>
      <c r="B714" s="2" t="s">
        <v>18</v>
      </c>
      <c r="C714" s="2" t="s">
        <v>11</v>
      </c>
      <c r="D714" s="2" t="s">
        <v>13</v>
      </c>
    </row>
    <row r="715" spans="1:4" ht="16">
      <c r="A715" s="2">
        <v>714</v>
      </c>
      <c r="B715" s="2" t="s">
        <v>18</v>
      </c>
      <c r="C715" s="2" t="s">
        <v>14</v>
      </c>
      <c r="D715" s="2" t="s">
        <v>13</v>
      </c>
    </row>
    <row r="716" spans="1:4" ht="16">
      <c r="A716" s="2">
        <v>715</v>
      </c>
      <c r="B716" s="2" t="s">
        <v>7</v>
      </c>
      <c r="C716" s="2" t="s">
        <v>8</v>
      </c>
      <c r="D716" s="2" t="s">
        <v>13</v>
      </c>
    </row>
    <row r="717" spans="1:4" ht="16">
      <c r="A717" s="2">
        <v>716</v>
      </c>
      <c r="B717" s="2" t="s">
        <v>18</v>
      </c>
      <c r="C717" s="2" t="s">
        <v>26</v>
      </c>
      <c r="D717" s="2" t="s">
        <v>13</v>
      </c>
    </row>
    <row r="718" spans="1:4" ht="16">
      <c r="A718" s="2">
        <v>717</v>
      </c>
      <c r="B718" s="2" t="s">
        <v>18</v>
      </c>
      <c r="C718" s="2" t="s">
        <v>11</v>
      </c>
      <c r="D718" s="2" t="s">
        <v>13</v>
      </c>
    </row>
    <row r="719" spans="1:4" ht="16">
      <c r="A719" s="2">
        <v>718</v>
      </c>
      <c r="B719" s="2" t="s">
        <v>7</v>
      </c>
      <c r="C719" s="2" t="s">
        <v>16</v>
      </c>
      <c r="D719" s="2" t="s">
        <v>20</v>
      </c>
    </row>
    <row r="720" spans="1:4" ht="16">
      <c r="A720" s="2">
        <v>719</v>
      </c>
      <c r="B720" s="2" t="s">
        <v>18</v>
      </c>
      <c r="C720" s="2" t="s">
        <v>16</v>
      </c>
      <c r="D720" s="2" t="s">
        <v>22</v>
      </c>
    </row>
    <row r="721" spans="1:4" ht="16">
      <c r="A721" s="2">
        <v>720</v>
      </c>
      <c r="B721" s="2" t="s">
        <v>7</v>
      </c>
      <c r="C721" s="2" t="s">
        <v>16</v>
      </c>
      <c r="D721" s="2" t="s">
        <v>13</v>
      </c>
    </row>
    <row r="722" spans="1:4" ht="16">
      <c r="A722" s="2">
        <v>721</v>
      </c>
      <c r="B722" s="2" t="s">
        <v>18</v>
      </c>
      <c r="C722" s="2" t="s">
        <v>16</v>
      </c>
      <c r="D722" s="2" t="s">
        <v>13</v>
      </c>
    </row>
    <row r="723" spans="1:4" ht="16">
      <c r="A723" s="2">
        <v>722</v>
      </c>
      <c r="B723" s="2" t="s">
        <v>7</v>
      </c>
      <c r="C723" s="2" t="s">
        <v>16</v>
      </c>
      <c r="D723" s="2" t="s">
        <v>13</v>
      </c>
    </row>
    <row r="724" spans="1:4" ht="16">
      <c r="A724" s="2">
        <v>723</v>
      </c>
      <c r="B724" s="2" t="s">
        <v>7</v>
      </c>
      <c r="C724" s="2" t="s">
        <v>16</v>
      </c>
      <c r="D724" s="2" t="s">
        <v>13</v>
      </c>
    </row>
    <row r="725" spans="1:4" ht="16">
      <c r="A725" s="2">
        <v>724</v>
      </c>
      <c r="B725" s="2" t="s">
        <v>7</v>
      </c>
      <c r="C725" s="2" t="s">
        <v>11</v>
      </c>
      <c r="D725" s="2" t="s">
        <v>25</v>
      </c>
    </row>
    <row r="726" spans="1:4" ht="16">
      <c r="A726" s="2">
        <v>725</v>
      </c>
      <c r="B726" s="2" t="s">
        <v>18</v>
      </c>
      <c r="C726" s="2" t="s">
        <v>26</v>
      </c>
      <c r="D726" s="2" t="s">
        <v>13</v>
      </c>
    </row>
    <row r="727" spans="1:4" ht="16">
      <c r="A727" s="2">
        <v>726</v>
      </c>
      <c r="B727" s="2" t="s">
        <v>18</v>
      </c>
      <c r="C727" s="2" t="s">
        <v>16</v>
      </c>
      <c r="D727" s="2" t="s">
        <v>13</v>
      </c>
    </row>
    <row r="728" spans="1:4" ht="16">
      <c r="A728" s="2">
        <v>727</v>
      </c>
      <c r="B728" s="2" t="s">
        <v>7</v>
      </c>
      <c r="C728" s="2" t="s">
        <v>11</v>
      </c>
      <c r="D728" s="2" t="s">
        <v>13</v>
      </c>
    </row>
    <row r="729" spans="1:4" ht="16">
      <c r="A729" s="2">
        <v>728</v>
      </c>
      <c r="B729" s="2" t="s">
        <v>18</v>
      </c>
      <c r="C729" s="2" t="s">
        <v>16</v>
      </c>
      <c r="D729" s="2" t="s">
        <v>10</v>
      </c>
    </row>
    <row r="730" spans="1:4" ht="16">
      <c r="A730" s="2">
        <v>729</v>
      </c>
      <c r="B730" s="2" t="s">
        <v>18</v>
      </c>
      <c r="C730" s="2" t="s">
        <v>8</v>
      </c>
      <c r="D730" s="2" t="s">
        <v>10</v>
      </c>
    </row>
    <row r="731" spans="1:4" ht="16">
      <c r="A731" s="2">
        <v>730</v>
      </c>
      <c r="B731" s="2" t="s">
        <v>18</v>
      </c>
      <c r="C731" s="2" t="s">
        <v>16</v>
      </c>
      <c r="D731" s="2" t="s">
        <v>20</v>
      </c>
    </row>
    <row r="732" spans="1:4" ht="16">
      <c r="A732" s="2">
        <v>731</v>
      </c>
      <c r="B732" s="2" t="s">
        <v>18</v>
      </c>
      <c r="C732" s="2" t="s">
        <v>16</v>
      </c>
      <c r="D732" s="2" t="s">
        <v>25</v>
      </c>
    </row>
    <row r="733" spans="1:4" ht="16">
      <c r="A733" s="2">
        <v>732</v>
      </c>
      <c r="B733" s="2" t="s">
        <v>7</v>
      </c>
      <c r="C733" s="2" t="s">
        <v>16</v>
      </c>
      <c r="D733" s="2" t="s">
        <v>13</v>
      </c>
    </row>
    <row r="734" spans="1:4" ht="16">
      <c r="A734" s="2">
        <v>733</v>
      </c>
      <c r="B734" s="2" t="s">
        <v>18</v>
      </c>
      <c r="C734" s="2" t="s">
        <v>26</v>
      </c>
      <c r="D734" s="2" t="s">
        <v>13</v>
      </c>
    </row>
    <row r="735" spans="1:4" ht="16">
      <c r="A735" s="2">
        <v>734</v>
      </c>
      <c r="B735" s="2" t="s">
        <v>7</v>
      </c>
      <c r="C735" s="2" t="s">
        <v>8</v>
      </c>
      <c r="D735" s="2" t="s">
        <v>10</v>
      </c>
    </row>
    <row r="736" spans="1:4" ht="16">
      <c r="A736" s="2">
        <v>735</v>
      </c>
      <c r="B736" s="2" t="s">
        <v>7</v>
      </c>
      <c r="C736" s="2" t="s">
        <v>16</v>
      </c>
      <c r="D736" s="2" t="s">
        <v>10</v>
      </c>
    </row>
    <row r="737" spans="1:4" ht="16">
      <c r="A737" s="2">
        <v>736</v>
      </c>
      <c r="B737" s="2" t="s">
        <v>7</v>
      </c>
      <c r="C737" s="2" t="s">
        <v>28</v>
      </c>
      <c r="D737" s="2" t="s">
        <v>13</v>
      </c>
    </row>
    <row r="738" spans="1:4" ht="16">
      <c r="A738" s="2">
        <v>737</v>
      </c>
      <c r="B738" s="2" t="s">
        <v>7</v>
      </c>
      <c r="C738" s="2" t="s">
        <v>16</v>
      </c>
      <c r="D738" s="2" t="s">
        <v>31</v>
      </c>
    </row>
    <row r="739" spans="1:4" ht="16">
      <c r="A739" s="2">
        <v>738</v>
      </c>
      <c r="B739" s="2" t="s">
        <v>18</v>
      </c>
      <c r="C739" s="2" t="s">
        <v>11</v>
      </c>
      <c r="D739" s="2" t="s">
        <v>13</v>
      </c>
    </row>
    <row r="740" spans="1:4" ht="16">
      <c r="A740" s="2">
        <v>739</v>
      </c>
      <c r="B740" s="2" t="s">
        <v>18</v>
      </c>
      <c r="C740" s="2" t="s">
        <v>16</v>
      </c>
      <c r="D740" s="2" t="s">
        <v>13</v>
      </c>
    </row>
    <row r="741" spans="1:4" ht="16">
      <c r="A741" s="2">
        <v>740</v>
      </c>
      <c r="B741" s="2" t="s">
        <v>18</v>
      </c>
      <c r="C741" s="2" t="s">
        <v>26</v>
      </c>
      <c r="D741" s="2" t="s">
        <v>13</v>
      </c>
    </row>
    <row r="742" spans="1:4" ht="16">
      <c r="A742" s="2">
        <v>741</v>
      </c>
      <c r="B742" s="2" t="s">
        <v>7</v>
      </c>
      <c r="C742" s="2" t="s">
        <v>16</v>
      </c>
      <c r="D742" s="2" t="s">
        <v>25</v>
      </c>
    </row>
    <row r="743" spans="1:4" ht="16">
      <c r="A743" s="2">
        <v>742</v>
      </c>
      <c r="B743" s="2" t="s">
        <v>7</v>
      </c>
      <c r="C743" s="2" t="s">
        <v>8</v>
      </c>
      <c r="D743" s="2" t="s">
        <v>13</v>
      </c>
    </row>
    <row r="744" spans="1:4" ht="16">
      <c r="A744" s="2">
        <v>743</v>
      </c>
      <c r="B744" s="2" t="s">
        <v>7</v>
      </c>
      <c r="C744" s="2" t="s">
        <v>16</v>
      </c>
      <c r="D744" s="2" t="s">
        <v>13</v>
      </c>
    </row>
    <row r="745" spans="1:4" ht="16">
      <c r="A745" s="2">
        <v>744</v>
      </c>
      <c r="B745" s="2" t="s">
        <v>18</v>
      </c>
      <c r="C745" s="2" t="s">
        <v>16</v>
      </c>
      <c r="D745" s="2" t="s">
        <v>13</v>
      </c>
    </row>
    <row r="746" spans="1:4" ht="16">
      <c r="A746" s="2">
        <v>745</v>
      </c>
      <c r="B746" s="2" t="s">
        <v>18</v>
      </c>
      <c r="C746" s="2" t="s">
        <v>28</v>
      </c>
      <c r="D746" s="2" t="s">
        <v>13</v>
      </c>
    </row>
    <row r="747" spans="1:4" ht="16">
      <c r="A747" s="2">
        <v>746</v>
      </c>
      <c r="B747" s="2" t="s">
        <v>18</v>
      </c>
      <c r="C747" s="2" t="s">
        <v>16</v>
      </c>
      <c r="D747" s="2" t="s">
        <v>10</v>
      </c>
    </row>
    <row r="748" spans="1:4" ht="16">
      <c r="A748" s="2">
        <v>747</v>
      </c>
      <c r="B748" s="2" t="s">
        <v>18</v>
      </c>
      <c r="C748" s="2" t="s">
        <v>16</v>
      </c>
      <c r="D748" s="2" t="s">
        <v>13</v>
      </c>
    </row>
    <row r="749" spans="1:4" ht="16">
      <c r="A749" s="2">
        <v>748</v>
      </c>
      <c r="B749" s="2" t="s">
        <v>18</v>
      </c>
      <c r="C749" s="2" t="s">
        <v>28</v>
      </c>
      <c r="D749" s="2" t="s">
        <v>31</v>
      </c>
    </row>
    <row r="750" spans="1:4" ht="16">
      <c r="A750" s="2">
        <v>749</v>
      </c>
      <c r="B750" s="2" t="s">
        <v>18</v>
      </c>
      <c r="C750" s="2" t="s">
        <v>16</v>
      </c>
      <c r="D750" s="2" t="s">
        <v>13</v>
      </c>
    </row>
    <row r="751" spans="1:4" ht="16">
      <c r="A751" s="2">
        <v>750</v>
      </c>
      <c r="B751" s="2" t="s">
        <v>7</v>
      </c>
      <c r="C751" s="2" t="s">
        <v>16</v>
      </c>
      <c r="D751" s="2" t="s">
        <v>10</v>
      </c>
    </row>
    <row r="752" spans="1:4" ht="16">
      <c r="A752" s="2">
        <v>751</v>
      </c>
      <c r="B752" s="2" t="s">
        <v>18</v>
      </c>
      <c r="C752" s="2" t="s">
        <v>16</v>
      </c>
      <c r="D752" s="2" t="s">
        <v>25</v>
      </c>
    </row>
    <row r="753" spans="1:4" ht="16">
      <c r="A753" s="2">
        <v>752</v>
      </c>
      <c r="B753" s="2" t="s">
        <v>18</v>
      </c>
      <c r="C753" s="2" t="s">
        <v>16</v>
      </c>
      <c r="D753" s="2" t="s">
        <v>25</v>
      </c>
    </row>
    <row r="754" spans="1:4" ht="16">
      <c r="A754" s="2">
        <v>753</v>
      </c>
      <c r="B754" s="2" t="s">
        <v>18</v>
      </c>
      <c r="C754" s="2" t="s">
        <v>30</v>
      </c>
      <c r="D754" s="2" t="s">
        <v>13</v>
      </c>
    </row>
    <row r="755" spans="1:4" ht="16">
      <c r="A755" s="2">
        <v>754</v>
      </c>
      <c r="B755" s="2" t="s">
        <v>18</v>
      </c>
      <c r="C755" s="2" t="s">
        <v>11</v>
      </c>
      <c r="D755" s="2" t="s">
        <v>25</v>
      </c>
    </row>
    <row r="756" spans="1:4" ht="16">
      <c r="A756" s="2">
        <v>755</v>
      </c>
      <c r="B756" s="2" t="s">
        <v>7</v>
      </c>
      <c r="C756" s="2" t="s">
        <v>16</v>
      </c>
      <c r="D756" s="2" t="s">
        <v>31</v>
      </c>
    </row>
    <row r="757" spans="1:4" ht="16">
      <c r="A757" s="2">
        <v>756</v>
      </c>
      <c r="B757" s="2" t="s">
        <v>18</v>
      </c>
      <c r="C757" s="2" t="s">
        <v>16</v>
      </c>
      <c r="D757" s="2" t="s">
        <v>25</v>
      </c>
    </row>
    <row r="758" spans="1:4" ht="16">
      <c r="A758" s="2">
        <v>757</v>
      </c>
      <c r="B758" s="2" t="s">
        <v>18</v>
      </c>
      <c r="C758" s="2" t="s">
        <v>26</v>
      </c>
      <c r="D758" s="2" t="s">
        <v>10</v>
      </c>
    </row>
    <row r="759" spans="1:4" ht="16">
      <c r="A759" s="2">
        <v>758</v>
      </c>
      <c r="B759" s="2" t="s">
        <v>7</v>
      </c>
      <c r="C759" s="2" t="s">
        <v>11</v>
      </c>
      <c r="D759" s="2" t="s">
        <v>13</v>
      </c>
    </row>
    <row r="760" spans="1:4" ht="16">
      <c r="A760" s="2">
        <v>759</v>
      </c>
      <c r="B760" s="2" t="s">
        <v>18</v>
      </c>
      <c r="C760" s="2" t="s">
        <v>16</v>
      </c>
      <c r="D760" s="2" t="s">
        <v>22</v>
      </c>
    </row>
    <row r="761" spans="1:4" ht="16">
      <c r="A761" s="2">
        <v>760</v>
      </c>
      <c r="B761" s="2" t="s">
        <v>7</v>
      </c>
      <c r="C761" s="2" t="s">
        <v>11</v>
      </c>
      <c r="D761" s="2" t="s">
        <v>25</v>
      </c>
    </row>
    <row r="762" spans="1:4" ht="16">
      <c r="A762" s="2">
        <v>761</v>
      </c>
      <c r="B762" s="2" t="s">
        <v>7</v>
      </c>
      <c r="C762" s="2" t="s">
        <v>28</v>
      </c>
      <c r="D762" s="2" t="s">
        <v>13</v>
      </c>
    </row>
    <row r="763" spans="1:4" ht="16">
      <c r="A763" s="2">
        <v>762</v>
      </c>
      <c r="B763" s="2" t="s">
        <v>18</v>
      </c>
      <c r="C763" s="2" t="s">
        <v>8</v>
      </c>
      <c r="D763" s="2" t="s">
        <v>10</v>
      </c>
    </row>
    <row r="764" spans="1:4" ht="16">
      <c r="A764" s="2">
        <v>763</v>
      </c>
      <c r="B764" s="2" t="s">
        <v>7</v>
      </c>
      <c r="C764" s="2" t="s">
        <v>16</v>
      </c>
      <c r="D764" s="2" t="s">
        <v>20</v>
      </c>
    </row>
    <row r="765" spans="1:4" ht="16">
      <c r="A765" s="2">
        <v>764</v>
      </c>
      <c r="B765" s="2" t="s">
        <v>18</v>
      </c>
      <c r="C765" s="2" t="s">
        <v>28</v>
      </c>
      <c r="D765" s="2" t="s">
        <v>22</v>
      </c>
    </row>
    <row r="766" spans="1:4" ht="16">
      <c r="A766" s="2">
        <v>765</v>
      </c>
      <c r="B766" s="2" t="s">
        <v>7</v>
      </c>
      <c r="C766" s="2" t="s">
        <v>28</v>
      </c>
      <c r="D766" s="2" t="s">
        <v>13</v>
      </c>
    </row>
    <row r="767" spans="1:4" ht="16">
      <c r="A767" s="2">
        <v>766</v>
      </c>
      <c r="B767" s="2" t="s">
        <v>18</v>
      </c>
      <c r="C767" s="2" t="s">
        <v>28</v>
      </c>
      <c r="D767" s="2" t="s">
        <v>29</v>
      </c>
    </row>
    <row r="768" spans="1:4" ht="16">
      <c r="A768" s="2">
        <v>767</v>
      </c>
      <c r="B768" s="2" t="s">
        <v>7</v>
      </c>
      <c r="C768" s="2" t="s">
        <v>26</v>
      </c>
      <c r="D768" s="2" t="s">
        <v>10</v>
      </c>
    </row>
    <row r="769" spans="1:4" ht="16">
      <c r="A769" s="2">
        <v>768</v>
      </c>
      <c r="B769" s="2" t="s">
        <v>7</v>
      </c>
      <c r="C769" s="2" t="s">
        <v>16</v>
      </c>
      <c r="D769" s="2" t="s">
        <v>22</v>
      </c>
    </row>
    <row r="770" spans="1:4" ht="16">
      <c r="A770" s="2">
        <v>769</v>
      </c>
      <c r="B770" s="2" t="s">
        <v>18</v>
      </c>
      <c r="C770" s="2" t="s">
        <v>26</v>
      </c>
      <c r="D770" s="2" t="s">
        <v>10</v>
      </c>
    </row>
    <row r="771" spans="1:4" ht="16">
      <c r="A771" s="2">
        <v>770</v>
      </c>
      <c r="B771" s="2" t="s">
        <v>7</v>
      </c>
      <c r="C771" s="2" t="s">
        <v>16</v>
      </c>
      <c r="D771" s="2" t="s">
        <v>13</v>
      </c>
    </row>
    <row r="772" spans="1:4" ht="16">
      <c r="A772" s="2">
        <v>771</v>
      </c>
      <c r="B772" s="2" t="s">
        <v>18</v>
      </c>
      <c r="C772" s="2" t="s">
        <v>26</v>
      </c>
      <c r="D772" s="2" t="s">
        <v>13</v>
      </c>
    </row>
    <row r="773" spans="1:4" ht="16">
      <c r="A773" s="2">
        <v>772</v>
      </c>
      <c r="B773" s="2" t="s">
        <v>7</v>
      </c>
      <c r="C773" s="2" t="s">
        <v>16</v>
      </c>
      <c r="D773" s="2" t="s">
        <v>10</v>
      </c>
    </row>
    <row r="774" spans="1:4" ht="16">
      <c r="A774" s="2">
        <v>773</v>
      </c>
      <c r="B774" s="2" t="s">
        <v>7</v>
      </c>
      <c r="C774" s="2" t="s">
        <v>28</v>
      </c>
      <c r="D774" s="2" t="s">
        <v>41</v>
      </c>
    </row>
    <row r="775" spans="1:4" ht="16">
      <c r="A775" s="2">
        <v>774</v>
      </c>
      <c r="B775" s="2" t="s">
        <v>18</v>
      </c>
      <c r="C775" s="2" t="s">
        <v>16</v>
      </c>
      <c r="D775" s="2" t="s">
        <v>10</v>
      </c>
    </row>
    <row r="776" spans="1:4" ht="16">
      <c r="A776" s="2">
        <v>775</v>
      </c>
      <c r="B776" s="2" t="s">
        <v>7</v>
      </c>
      <c r="C776" s="2" t="s">
        <v>28</v>
      </c>
      <c r="D776" s="2" t="s">
        <v>41</v>
      </c>
    </row>
    <row r="777" spans="1:4" ht="16">
      <c r="A777" s="2">
        <v>776</v>
      </c>
      <c r="B777" s="2" t="s">
        <v>18</v>
      </c>
      <c r="C777" s="2" t="s">
        <v>8</v>
      </c>
      <c r="D777" s="2" t="s">
        <v>10</v>
      </c>
    </row>
    <row r="778" spans="1:4" ht="16">
      <c r="A778" s="2">
        <v>777</v>
      </c>
      <c r="B778" s="2" t="s">
        <v>18</v>
      </c>
      <c r="C778" s="2" t="s">
        <v>8</v>
      </c>
      <c r="D778" s="2" t="s">
        <v>13</v>
      </c>
    </row>
    <row r="779" spans="1:4" ht="16">
      <c r="A779" s="2">
        <v>778</v>
      </c>
      <c r="B779" s="2" t="s">
        <v>18</v>
      </c>
      <c r="C779" s="2" t="s">
        <v>11</v>
      </c>
      <c r="D779" s="2" t="s">
        <v>13</v>
      </c>
    </row>
    <row r="780" spans="1:4" ht="16">
      <c r="A780" s="2">
        <v>779</v>
      </c>
      <c r="B780" s="2" t="s">
        <v>7</v>
      </c>
      <c r="C780" s="2" t="s">
        <v>8</v>
      </c>
      <c r="D780" s="2" t="s">
        <v>13</v>
      </c>
    </row>
    <row r="781" spans="1:4" ht="16">
      <c r="A781" s="2">
        <v>780</v>
      </c>
      <c r="B781" s="2" t="s">
        <v>7</v>
      </c>
      <c r="C781" s="2" t="s">
        <v>28</v>
      </c>
      <c r="D781" s="2" t="s">
        <v>29</v>
      </c>
    </row>
    <row r="782" spans="1:4" ht="16">
      <c r="A782" s="2">
        <v>781</v>
      </c>
      <c r="B782" s="2" t="s">
        <v>18</v>
      </c>
      <c r="C782" s="2" t="s">
        <v>16</v>
      </c>
      <c r="D782" s="2" t="s">
        <v>13</v>
      </c>
    </row>
    <row r="783" spans="1:4" ht="16">
      <c r="A783" s="2">
        <v>782</v>
      </c>
      <c r="B783" s="2" t="s">
        <v>18</v>
      </c>
      <c r="C783" s="2" t="s">
        <v>16</v>
      </c>
      <c r="D783" s="2" t="s">
        <v>10</v>
      </c>
    </row>
    <row r="784" spans="1:4" ht="16">
      <c r="A784" s="2">
        <v>783</v>
      </c>
      <c r="B784" s="2" t="s">
        <v>18</v>
      </c>
      <c r="C784" s="2" t="s">
        <v>16</v>
      </c>
      <c r="D784" s="2" t="s">
        <v>13</v>
      </c>
    </row>
    <row r="785" spans="1:4" ht="16">
      <c r="A785" s="2">
        <v>784</v>
      </c>
      <c r="B785" s="2" t="s">
        <v>7</v>
      </c>
      <c r="C785" s="2" t="s">
        <v>28</v>
      </c>
      <c r="D785" s="2" t="s">
        <v>29</v>
      </c>
    </row>
    <row r="786" spans="1:4" ht="16">
      <c r="A786" s="2">
        <v>785</v>
      </c>
      <c r="B786" s="2" t="s">
        <v>18</v>
      </c>
      <c r="C786" s="2" t="s">
        <v>16</v>
      </c>
      <c r="D786" s="2" t="s">
        <v>13</v>
      </c>
    </row>
    <row r="787" spans="1:4" ht="16">
      <c r="A787" s="2">
        <v>786</v>
      </c>
      <c r="B787" s="2" t="s">
        <v>7</v>
      </c>
      <c r="C787" s="2" t="s">
        <v>26</v>
      </c>
      <c r="D787" s="2" t="s">
        <v>13</v>
      </c>
    </row>
    <row r="788" spans="1:4" ht="16">
      <c r="A788" s="2">
        <v>787</v>
      </c>
      <c r="B788" s="2" t="s">
        <v>18</v>
      </c>
      <c r="C788" s="2" t="s">
        <v>16</v>
      </c>
      <c r="D788" s="2" t="s">
        <v>10</v>
      </c>
    </row>
    <row r="789" spans="1:4" ht="16">
      <c r="A789" s="2">
        <v>788</v>
      </c>
      <c r="B789" s="2" t="s">
        <v>7</v>
      </c>
      <c r="C789" s="2" t="s">
        <v>16</v>
      </c>
      <c r="D789" s="2" t="s">
        <v>10</v>
      </c>
    </row>
    <row r="790" spans="1:4" ht="16">
      <c r="A790" s="2">
        <v>789</v>
      </c>
      <c r="B790" s="2" t="s">
        <v>18</v>
      </c>
      <c r="C790" s="2" t="s">
        <v>11</v>
      </c>
      <c r="D790" s="2" t="s">
        <v>13</v>
      </c>
    </row>
    <row r="791" spans="1:4" ht="16">
      <c r="A791" s="2">
        <v>790</v>
      </c>
      <c r="B791" s="2" t="s">
        <v>7</v>
      </c>
      <c r="C791" s="2" t="s">
        <v>16</v>
      </c>
      <c r="D791" s="2" t="s">
        <v>13</v>
      </c>
    </row>
    <row r="792" spans="1:4" ht="16">
      <c r="A792" s="2">
        <v>791</v>
      </c>
      <c r="B792" s="2" t="s">
        <v>18</v>
      </c>
      <c r="C792" s="2" t="s">
        <v>11</v>
      </c>
      <c r="D792" s="2" t="s">
        <v>13</v>
      </c>
    </row>
    <row r="793" spans="1:4" ht="16">
      <c r="A793" s="2">
        <v>792</v>
      </c>
      <c r="B793" s="2" t="s">
        <v>7</v>
      </c>
      <c r="C793" s="2" t="s">
        <v>8</v>
      </c>
      <c r="D793" s="2" t="s">
        <v>13</v>
      </c>
    </row>
    <row r="794" spans="1:4" ht="16">
      <c r="A794" s="2">
        <v>793</v>
      </c>
      <c r="B794" s="2" t="s">
        <v>18</v>
      </c>
      <c r="C794" s="2" t="s">
        <v>16</v>
      </c>
      <c r="D794" s="2" t="s">
        <v>10</v>
      </c>
    </row>
    <row r="795" spans="1:4" ht="16">
      <c r="A795" s="2">
        <v>794</v>
      </c>
      <c r="B795" s="2" t="s">
        <v>18</v>
      </c>
      <c r="C795" s="2" t="s">
        <v>11</v>
      </c>
      <c r="D795" s="2" t="s">
        <v>25</v>
      </c>
    </row>
    <row r="796" spans="1:4" ht="16">
      <c r="A796" s="2">
        <v>795</v>
      </c>
      <c r="B796" s="2" t="s">
        <v>18</v>
      </c>
      <c r="C796" s="2" t="s">
        <v>16</v>
      </c>
      <c r="D796" s="2" t="s">
        <v>25</v>
      </c>
    </row>
    <row r="797" spans="1:4" ht="16">
      <c r="A797" s="2">
        <v>796</v>
      </c>
      <c r="B797" s="2" t="s">
        <v>7</v>
      </c>
      <c r="C797" s="2" t="s">
        <v>8</v>
      </c>
      <c r="D797" s="2" t="s">
        <v>10</v>
      </c>
    </row>
    <row r="798" spans="1:4" ht="16">
      <c r="A798" s="2">
        <v>797</v>
      </c>
      <c r="B798" s="2" t="s">
        <v>7</v>
      </c>
      <c r="C798" s="2" t="s">
        <v>16</v>
      </c>
      <c r="D798" s="2" t="s">
        <v>13</v>
      </c>
    </row>
    <row r="799" spans="1:4" ht="16">
      <c r="A799" s="2">
        <v>798</v>
      </c>
      <c r="B799" s="2" t="s">
        <v>18</v>
      </c>
      <c r="C799" s="2" t="s">
        <v>16</v>
      </c>
      <c r="D799" s="2" t="s">
        <v>22</v>
      </c>
    </row>
    <row r="800" spans="1:4" ht="16">
      <c r="A800" s="2">
        <v>799</v>
      </c>
      <c r="B800" s="2" t="s">
        <v>18</v>
      </c>
      <c r="C800" s="2" t="s">
        <v>16</v>
      </c>
      <c r="D800" s="2" t="s">
        <v>22</v>
      </c>
    </row>
    <row r="801" spans="1:4" ht="16">
      <c r="A801" s="2">
        <v>800</v>
      </c>
      <c r="B801" s="2" t="s">
        <v>18</v>
      </c>
      <c r="C801" s="2" t="s">
        <v>16</v>
      </c>
      <c r="D801" s="2" t="s">
        <v>10</v>
      </c>
    </row>
    <row r="802" spans="1:4" ht="16">
      <c r="A802" s="2">
        <v>801</v>
      </c>
      <c r="B802" s="2" t="s">
        <v>18</v>
      </c>
      <c r="C802" s="2" t="s">
        <v>16</v>
      </c>
      <c r="D802" s="2" t="s">
        <v>13</v>
      </c>
    </row>
    <row r="803" spans="1:4" ht="16">
      <c r="A803" s="2">
        <v>802</v>
      </c>
      <c r="B803" s="2" t="s">
        <v>18</v>
      </c>
      <c r="C803" s="2" t="s">
        <v>16</v>
      </c>
      <c r="D803" s="2" t="s">
        <v>13</v>
      </c>
    </row>
    <row r="804" spans="1:4" ht="16">
      <c r="A804" s="2">
        <v>803</v>
      </c>
      <c r="B804" s="2" t="s">
        <v>18</v>
      </c>
      <c r="C804" s="2" t="s">
        <v>16</v>
      </c>
      <c r="D804" s="2" t="s">
        <v>13</v>
      </c>
    </row>
    <row r="805" spans="1:4" ht="16">
      <c r="A805" s="2">
        <v>804</v>
      </c>
      <c r="B805" s="2" t="s">
        <v>7</v>
      </c>
      <c r="C805" s="2" t="s">
        <v>16</v>
      </c>
      <c r="D805" s="2" t="s">
        <v>22</v>
      </c>
    </row>
    <row r="806" spans="1:4" ht="16">
      <c r="A806" s="2">
        <v>805</v>
      </c>
      <c r="B806" s="2" t="s">
        <v>7</v>
      </c>
      <c r="C806" s="2" t="s">
        <v>16</v>
      </c>
      <c r="D806" s="2" t="s">
        <v>22</v>
      </c>
    </row>
    <row r="807" spans="1:4" ht="16">
      <c r="A807" s="2">
        <v>806</v>
      </c>
      <c r="B807" s="2" t="s">
        <v>7</v>
      </c>
      <c r="C807" s="2" t="s">
        <v>16</v>
      </c>
      <c r="D807" s="2" t="s">
        <v>22</v>
      </c>
    </row>
    <row r="808" spans="1:4" ht="16">
      <c r="A808" s="2">
        <v>807</v>
      </c>
      <c r="B808" s="2" t="s">
        <v>18</v>
      </c>
      <c r="C808" s="2" t="s">
        <v>16</v>
      </c>
      <c r="D808" s="2" t="s">
        <v>25</v>
      </c>
    </row>
    <row r="809" spans="1:4" ht="16">
      <c r="A809" s="2">
        <v>808</v>
      </c>
      <c r="B809" s="2" t="s">
        <v>18</v>
      </c>
      <c r="C809" s="2" t="s">
        <v>11</v>
      </c>
      <c r="D809" s="2" t="s">
        <v>13</v>
      </c>
    </row>
    <row r="810" spans="1:4" ht="16">
      <c r="A810" s="2">
        <v>809</v>
      </c>
      <c r="B810" s="2" t="s">
        <v>7</v>
      </c>
      <c r="C810" s="2" t="s">
        <v>11</v>
      </c>
      <c r="D810" s="2" t="s">
        <v>13</v>
      </c>
    </row>
    <row r="811" spans="1:4" ht="16">
      <c r="A811" s="2">
        <v>810</v>
      </c>
      <c r="B811" s="2" t="s">
        <v>18</v>
      </c>
      <c r="C811" s="2" t="s">
        <v>11</v>
      </c>
      <c r="D811" s="2" t="s">
        <v>13</v>
      </c>
    </row>
    <row r="812" spans="1:4" ht="16">
      <c r="A812" s="2">
        <v>811</v>
      </c>
      <c r="B812" s="2" t="s">
        <v>18</v>
      </c>
      <c r="C812" s="2" t="s">
        <v>16</v>
      </c>
      <c r="D812" s="2" t="s">
        <v>13</v>
      </c>
    </row>
    <row r="813" spans="1:4" ht="16">
      <c r="A813" s="2">
        <v>812</v>
      </c>
      <c r="B813" s="2" t="s">
        <v>7</v>
      </c>
      <c r="C813" s="2" t="s">
        <v>30</v>
      </c>
      <c r="D813" s="2" t="s">
        <v>13</v>
      </c>
    </row>
    <row r="814" spans="1:4" ht="16">
      <c r="A814" s="2">
        <v>813</v>
      </c>
      <c r="B814" s="2" t="s">
        <v>7</v>
      </c>
      <c r="C814" s="2" t="s">
        <v>16</v>
      </c>
      <c r="D814" s="2" t="s">
        <v>25</v>
      </c>
    </row>
    <row r="815" spans="1:4" ht="16">
      <c r="A815" s="2">
        <v>814</v>
      </c>
      <c r="B815" s="2" t="s">
        <v>18</v>
      </c>
      <c r="C815" s="2" t="s">
        <v>16</v>
      </c>
      <c r="D815" s="2" t="s">
        <v>22</v>
      </c>
    </row>
    <row r="816" spans="1:4" ht="16">
      <c r="A816" s="2">
        <v>815</v>
      </c>
      <c r="B816" s="2" t="s">
        <v>18</v>
      </c>
      <c r="C816" s="2" t="s">
        <v>28</v>
      </c>
      <c r="D816" s="2" t="s">
        <v>22</v>
      </c>
    </row>
    <row r="817" spans="1:4" ht="16">
      <c r="A817" s="2">
        <v>816</v>
      </c>
      <c r="B817" s="2" t="s">
        <v>18</v>
      </c>
      <c r="C817" s="2" t="s">
        <v>8</v>
      </c>
      <c r="D817" s="2" t="s">
        <v>13</v>
      </c>
    </row>
    <row r="818" spans="1:4" ht="16">
      <c r="A818" s="2">
        <v>817</v>
      </c>
      <c r="B818" s="2" t="s">
        <v>7</v>
      </c>
      <c r="C818" s="2" t="s">
        <v>16</v>
      </c>
      <c r="D818" s="2" t="s">
        <v>10</v>
      </c>
    </row>
    <row r="819" spans="1:4" ht="16">
      <c r="A819" s="2">
        <v>818</v>
      </c>
      <c r="B819" s="2" t="s">
        <v>18</v>
      </c>
      <c r="C819" s="2" t="s">
        <v>16</v>
      </c>
      <c r="D819" s="2" t="s">
        <v>10</v>
      </c>
    </row>
    <row r="820" spans="1:4" ht="16">
      <c r="A820" s="2">
        <v>819</v>
      </c>
      <c r="B820" s="2" t="s">
        <v>7</v>
      </c>
      <c r="C820" s="2" t="s">
        <v>8</v>
      </c>
      <c r="D820" s="2" t="s">
        <v>10</v>
      </c>
    </row>
    <row r="821" spans="1:4" ht="16">
      <c r="A821" s="2">
        <v>820</v>
      </c>
      <c r="B821" s="2" t="s">
        <v>7</v>
      </c>
      <c r="C821" s="2" t="s">
        <v>8</v>
      </c>
      <c r="D821" s="2" t="s">
        <v>13</v>
      </c>
    </row>
    <row r="822" spans="1:4" ht="16">
      <c r="A822" s="2">
        <v>821</v>
      </c>
      <c r="B822" s="2" t="s">
        <v>18</v>
      </c>
      <c r="C822" s="2" t="s">
        <v>8</v>
      </c>
      <c r="D822" s="2" t="s">
        <v>13</v>
      </c>
    </row>
    <row r="823" spans="1:4" ht="16">
      <c r="A823" s="2">
        <v>822</v>
      </c>
      <c r="B823" s="2" t="s">
        <v>7</v>
      </c>
      <c r="C823" s="2" t="s">
        <v>16</v>
      </c>
      <c r="D823" s="2" t="s">
        <v>37</v>
      </c>
    </row>
    <row r="824" spans="1:4" ht="16">
      <c r="A824" s="2">
        <v>823</v>
      </c>
      <c r="B824" s="2" t="s">
        <v>18</v>
      </c>
      <c r="C824" s="2" t="s">
        <v>16</v>
      </c>
      <c r="D824" s="2" t="s">
        <v>10</v>
      </c>
    </row>
    <row r="825" spans="1:4" ht="16">
      <c r="A825" s="2">
        <v>824</v>
      </c>
      <c r="B825" s="2" t="s">
        <v>18</v>
      </c>
      <c r="C825" s="2" t="s">
        <v>16</v>
      </c>
      <c r="D825" s="2" t="s">
        <v>22</v>
      </c>
    </row>
    <row r="826" spans="1:4" ht="16">
      <c r="A826" s="2">
        <v>825</v>
      </c>
      <c r="B826" s="2" t="s">
        <v>7</v>
      </c>
      <c r="C826" s="2" t="s">
        <v>11</v>
      </c>
      <c r="D826" s="2" t="s">
        <v>13</v>
      </c>
    </row>
    <row r="827" spans="1:4" ht="16">
      <c r="A827" s="2">
        <v>826</v>
      </c>
      <c r="B827" s="2" t="s">
        <v>7</v>
      </c>
      <c r="C827" s="2" t="s">
        <v>16</v>
      </c>
      <c r="D827" s="2" t="s">
        <v>25</v>
      </c>
    </row>
    <row r="828" spans="1:4" ht="16">
      <c r="A828" s="2">
        <v>827</v>
      </c>
      <c r="B828" s="2" t="s">
        <v>18</v>
      </c>
      <c r="C828" s="2" t="s">
        <v>16</v>
      </c>
      <c r="D828" s="2" t="s">
        <v>20</v>
      </c>
    </row>
    <row r="829" spans="1:4" ht="16">
      <c r="A829" s="2">
        <v>828</v>
      </c>
      <c r="B829" s="2" t="s">
        <v>18</v>
      </c>
      <c r="C829" s="2" t="s">
        <v>11</v>
      </c>
      <c r="D829" s="2" t="s">
        <v>13</v>
      </c>
    </row>
    <row r="830" spans="1:4" ht="16">
      <c r="A830" s="2">
        <v>829</v>
      </c>
      <c r="B830" s="2" t="s">
        <v>7</v>
      </c>
      <c r="C830" s="2" t="s">
        <v>28</v>
      </c>
      <c r="D830" s="2" t="s">
        <v>13</v>
      </c>
    </row>
    <row r="831" spans="1:4" ht="16">
      <c r="A831" s="2">
        <v>830</v>
      </c>
      <c r="B831" s="2" t="s">
        <v>7</v>
      </c>
      <c r="C831" s="2" t="s">
        <v>14</v>
      </c>
      <c r="D831" s="2" t="s">
        <v>13</v>
      </c>
    </row>
    <row r="832" spans="1:4" ht="16">
      <c r="A832" s="2">
        <v>831</v>
      </c>
      <c r="B832" s="2" t="s">
        <v>18</v>
      </c>
      <c r="C832" s="2" t="s">
        <v>28</v>
      </c>
      <c r="D832" s="2" t="s">
        <v>13</v>
      </c>
    </row>
    <row r="833" spans="1:4" ht="16">
      <c r="A833" s="2">
        <v>832</v>
      </c>
      <c r="B833" s="2" t="s">
        <v>7</v>
      </c>
      <c r="C833" s="2" t="s">
        <v>8</v>
      </c>
      <c r="D833" s="2" t="s">
        <v>13</v>
      </c>
    </row>
    <row r="834" spans="1:4" ht="16">
      <c r="A834" s="2">
        <v>833</v>
      </c>
      <c r="B834" s="2" t="s">
        <v>18</v>
      </c>
      <c r="C834" s="2" t="s">
        <v>16</v>
      </c>
      <c r="D834" s="2" t="s">
        <v>22</v>
      </c>
    </row>
    <row r="835" spans="1:4" ht="16">
      <c r="A835" s="2">
        <v>834</v>
      </c>
      <c r="B835" s="2" t="s">
        <v>18</v>
      </c>
      <c r="C835" s="2" t="s">
        <v>11</v>
      </c>
      <c r="D835" s="2" t="s">
        <v>13</v>
      </c>
    </row>
    <row r="836" spans="1:4" ht="16">
      <c r="A836" s="2">
        <v>835</v>
      </c>
      <c r="B836" s="2" t="s">
        <v>7</v>
      </c>
      <c r="C836" s="2" t="s">
        <v>11</v>
      </c>
      <c r="D836" s="2" t="s">
        <v>13</v>
      </c>
    </row>
    <row r="837" spans="1:4" ht="16">
      <c r="A837" s="2">
        <v>836</v>
      </c>
      <c r="B837" s="2" t="s">
        <v>18</v>
      </c>
      <c r="C837" s="2" t="s">
        <v>11</v>
      </c>
      <c r="D837" s="2" t="s">
        <v>13</v>
      </c>
    </row>
    <row r="838" spans="1:4" ht="16">
      <c r="A838" s="2">
        <v>837</v>
      </c>
      <c r="B838" s="2" t="s">
        <v>7</v>
      </c>
      <c r="C838" s="2" t="s">
        <v>28</v>
      </c>
      <c r="D838" s="2" t="s">
        <v>29</v>
      </c>
    </row>
    <row r="839" spans="1:4" ht="16">
      <c r="A839" s="2">
        <v>838</v>
      </c>
      <c r="B839" s="2" t="s">
        <v>7</v>
      </c>
      <c r="C839" s="2" t="s">
        <v>16</v>
      </c>
      <c r="D839" s="2" t="s">
        <v>20</v>
      </c>
    </row>
    <row r="840" spans="1:4" ht="16">
      <c r="A840" s="2">
        <v>839</v>
      </c>
      <c r="B840" s="2" t="s">
        <v>18</v>
      </c>
      <c r="C840" s="2" t="s">
        <v>16</v>
      </c>
      <c r="D840" s="2" t="s">
        <v>13</v>
      </c>
    </row>
    <row r="841" spans="1:4" ht="16">
      <c r="A841" s="2">
        <v>840</v>
      </c>
      <c r="B841" s="2" t="s">
        <v>18</v>
      </c>
      <c r="C841" s="2" t="s">
        <v>16</v>
      </c>
      <c r="D841" s="2" t="s">
        <v>13</v>
      </c>
    </row>
    <row r="842" spans="1:4" ht="16">
      <c r="A842" s="2">
        <v>841</v>
      </c>
      <c r="B842" s="2" t="s">
        <v>7</v>
      </c>
      <c r="C842" s="2" t="s">
        <v>16</v>
      </c>
      <c r="D842" s="2" t="s">
        <v>10</v>
      </c>
    </row>
    <row r="843" spans="1:4" ht="16">
      <c r="A843" s="2">
        <v>842</v>
      </c>
      <c r="B843" s="2" t="s">
        <v>18</v>
      </c>
      <c r="C843" s="2" t="s">
        <v>16</v>
      </c>
      <c r="D843" s="2" t="s">
        <v>10</v>
      </c>
    </row>
    <row r="844" spans="1:4" ht="16">
      <c r="A844" s="2">
        <v>843</v>
      </c>
      <c r="B844" s="2" t="s">
        <v>7</v>
      </c>
      <c r="C844" s="2" t="s">
        <v>16</v>
      </c>
      <c r="D844" s="2" t="s">
        <v>22</v>
      </c>
    </row>
    <row r="845" spans="1:4" ht="16">
      <c r="A845" s="2">
        <v>844</v>
      </c>
      <c r="B845" s="2" t="s">
        <v>18</v>
      </c>
      <c r="C845" s="2" t="s">
        <v>26</v>
      </c>
      <c r="D845" s="2" t="s">
        <v>13</v>
      </c>
    </row>
    <row r="846" spans="1:4" ht="16">
      <c r="A846" s="2">
        <v>845</v>
      </c>
      <c r="B846" s="2" t="s">
        <v>7</v>
      </c>
      <c r="C846" s="2" t="s">
        <v>26</v>
      </c>
      <c r="D846" s="2" t="s">
        <v>10</v>
      </c>
    </row>
    <row r="847" spans="1:4" ht="16">
      <c r="A847" s="2">
        <v>846</v>
      </c>
      <c r="B847" s="2" t="s">
        <v>18</v>
      </c>
      <c r="C847" s="2" t="s">
        <v>16</v>
      </c>
      <c r="D847" s="2" t="s">
        <v>22</v>
      </c>
    </row>
    <row r="848" spans="1:4" ht="16">
      <c r="A848" s="2">
        <v>847</v>
      </c>
      <c r="B848" s="2" t="s">
        <v>18</v>
      </c>
      <c r="C848" s="2" t="s">
        <v>16</v>
      </c>
      <c r="D848" s="2" t="s">
        <v>25</v>
      </c>
    </row>
    <row r="849" spans="1:4" ht="16">
      <c r="A849" s="2">
        <v>848</v>
      </c>
      <c r="B849" s="2" t="s">
        <v>7</v>
      </c>
      <c r="C849" s="2" t="s">
        <v>26</v>
      </c>
      <c r="D849" s="2" t="s">
        <v>10</v>
      </c>
    </row>
    <row r="850" spans="1:4" ht="16">
      <c r="A850" s="2">
        <v>849</v>
      </c>
      <c r="B850" s="2" t="s">
        <v>7</v>
      </c>
      <c r="C850" s="2" t="s">
        <v>16</v>
      </c>
      <c r="D850" s="2" t="s">
        <v>13</v>
      </c>
    </row>
    <row r="851" spans="1:4" ht="16">
      <c r="A851" s="2">
        <v>850</v>
      </c>
      <c r="B851" s="2" t="s">
        <v>18</v>
      </c>
      <c r="C851" s="2" t="s">
        <v>28</v>
      </c>
      <c r="D851" s="2" t="s">
        <v>13</v>
      </c>
    </row>
    <row r="852" spans="1:4" ht="16">
      <c r="A852" s="2">
        <v>851</v>
      </c>
      <c r="B852" s="2" t="s">
        <v>7</v>
      </c>
      <c r="C852" s="2" t="s">
        <v>26</v>
      </c>
      <c r="D852" s="2" t="s">
        <v>13</v>
      </c>
    </row>
    <row r="853" spans="1:4" ht="16">
      <c r="A853" s="2">
        <v>852</v>
      </c>
      <c r="B853" s="2" t="s">
        <v>7</v>
      </c>
      <c r="C853" s="2" t="s">
        <v>16</v>
      </c>
      <c r="D853" s="2" t="s">
        <v>13</v>
      </c>
    </row>
    <row r="854" spans="1:4" ht="16">
      <c r="A854" s="2">
        <v>853</v>
      </c>
      <c r="B854" s="2" t="s">
        <v>18</v>
      </c>
      <c r="C854" s="2" t="s">
        <v>30</v>
      </c>
      <c r="D854" s="2" t="s">
        <v>13</v>
      </c>
    </row>
    <row r="855" spans="1:4" ht="16">
      <c r="A855" s="2">
        <v>854</v>
      </c>
      <c r="B855" s="2" t="s">
        <v>7</v>
      </c>
      <c r="C855" s="2" t="s">
        <v>26</v>
      </c>
      <c r="D855" s="2" t="s">
        <v>10</v>
      </c>
    </row>
    <row r="856" spans="1:4" ht="16">
      <c r="A856" s="2">
        <v>855</v>
      </c>
      <c r="B856" s="2" t="s">
        <v>18</v>
      </c>
      <c r="C856" s="2" t="s">
        <v>8</v>
      </c>
      <c r="D856" s="2" t="s">
        <v>10</v>
      </c>
    </row>
    <row r="857" spans="1:4" ht="16">
      <c r="A857" s="2">
        <v>856</v>
      </c>
      <c r="B857" s="2" t="s">
        <v>7</v>
      </c>
      <c r="C857" s="2" t="s">
        <v>28</v>
      </c>
      <c r="D857" s="2" t="s">
        <v>13</v>
      </c>
    </row>
    <row r="858" spans="1:4" ht="16">
      <c r="A858" s="2">
        <v>857</v>
      </c>
      <c r="B858" s="2" t="s">
        <v>18</v>
      </c>
      <c r="C858" s="2" t="s">
        <v>16</v>
      </c>
      <c r="D858" s="2" t="s">
        <v>22</v>
      </c>
    </row>
    <row r="859" spans="1:4" ht="16">
      <c r="A859" s="2">
        <v>858</v>
      </c>
      <c r="B859" s="2" t="s">
        <v>18</v>
      </c>
      <c r="C859" s="2" t="s">
        <v>16</v>
      </c>
      <c r="D859" s="2" t="s">
        <v>13</v>
      </c>
    </row>
    <row r="860" spans="1:4" ht="16">
      <c r="A860" s="2">
        <v>859</v>
      </c>
      <c r="B860" s="2" t="s">
        <v>7</v>
      </c>
      <c r="C860" s="2" t="s">
        <v>16</v>
      </c>
      <c r="D860" s="2" t="s">
        <v>10</v>
      </c>
    </row>
    <row r="861" spans="1:4" ht="16">
      <c r="A861" s="2">
        <v>860</v>
      </c>
      <c r="B861" s="2" t="s">
        <v>7</v>
      </c>
      <c r="C861" s="2" t="s">
        <v>16</v>
      </c>
      <c r="D861" s="2" t="s">
        <v>20</v>
      </c>
    </row>
    <row r="862" spans="1:4" ht="16">
      <c r="A862" s="2">
        <v>861</v>
      </c>
      <c r="B862" s="2" t="s">
        <v>7</v>
      </c>
      <c r="C862" s="2" t="s">
        <v>26</v>
      </c>
      <c r="D862" s="2" t="s">
        <v>13</v>
      </c>
    </row>
    <row r="863" spans="1:4" ht="16">
      <c r="A863" s="2">
        <v>862</v>
      </c>
      <c r="B863" s="2" t="s">
        <v>18</v>
      </c>
      <c r="C863" s="2" t="s">
        <v>8</v>
      </c>
      <c r="D863" s="2" t="s">
        <v>10</v>
      </c>
    </row>
    <row r="864" spans="1:4" ht="16">
      <c r="A864" s="2">
        <v>863</v>
      </c>
      <c r="B864" s="2" t="s">
        <v>7</v>
      </c>
      <c r="C864" s="2" t="s">
        <v>28</v>
      </c>
      <c r="D864" s="2" t="s">
        <v>13</v>
      </c>
    </row>
    <row r="865" spans="1:4" ht="16">
      <c r="A865" s="2">
        <v>864</v>
      </c>
      <c r="B865" s="2" t="s">
        <v>18</v>
      </c>
      <c r="C865" s="2" t="s">
        <v>16</v>
      </c>
      <c r="D865" s="2" t="s">
        <v>13</v>
      </c>
    </row>
    <row r="866" spans="1:4" ht="16">
      <c r="A866" s="2">
        <v>865</v>
      </c>
      <c r="B866" s="2" t="s">
        <v>7</v>
      </c>
      <c r="C866" s="2" t="s">
        <v>11</v>
      </c>
      <c r="D866" s="2" t="s">
        <v>13</v>
      </c>
    </row>
    <row r="867" spans="1:4" ht="16">
      <c r="A867" s="2">
        <v>866</v>
      </c>
      <c r="B867" s="2" t="s">
        <v>18</v>
      </c>
      <c r="C867" s="2" t="s">
        <v>28</v>
      </c>
      <c r="D867" s="2" t="s">
        <v>13</v>
      </c>
    </row>
    <row r="868" spans="1:4" ht="16">
      <c r="A868" s="2">
        <v>867</v>
      </c>
      <c r="B868" s="2" t="s">
        <v>18</v>
      </c>
      <c r="C868" s="2" t="s">
        <v>16</v>
      </c>
      <c r="D868" s="2" t="s">
        <v>22</v>
      </c>
    </row>
    <row r="869" spans="1:4" ht="16">
      <c r="A869" s="2">
        <v>868</v>
      </c>
      <c r="B869" s="2" t="s">
        <v>7</v>
      </c>
      <c r="C869" s="2" t="s">
        <v>16</v>
      </c>
      <c r="D869" s="2" t="s">
        <v>20</v>
      </c>
    </row>
    <row r="870" spans="1:4" ht="16">
      <c r="A870" s="2">
        <v>869</v>
      </c>
      <c r="B870" s="2" t="s">
        <v>18</v>
      </c>
      <c r="C870" s="2" t="s">
        <v>16</v>
      </c>
      <c r="D870" s="2" t="s">
        <v>10</v>
      </c>
    </row>
    <row r="871" spans="1:4" ht="16">
      <c r="A871" s="2">
        <v>870</v>
      </c>
      <c r="B871" s="2" t="s">
        <v>18</v>
      </c>
      <c r="C871" s="2" t="s">
        <v>28</v>
      </c>
      <c r="D871" s="2" t="s">
        <v>13</v>
      </c>
    </row>
    <row r="872" spans="1:4" ht="16">
      <c r="A872" s="2">
        <v>871</v>
      </c>
      <c r="B872" s="2" t="s">
        <v>7</v>
      </c>
      <c r="C872" s="2" t="s">
        <v>16</v>
      </c>
      <c r="D872" s="2" t="s">
        <v>13</v>
      </c>
    </row>
    <row r="873" spans="1:4" ht="16">
      <c r="A873" s="2">
        <v>872</v>
      </c>
      <c r="B873" s="2" t="s">
        <v>7</v>
      </c>
      <c r="C873" s="2" t="s">
        <v>28</v>
      </c>
      <c r="D873" s="2" t="s">
        <v>29</v>
      </c>
    </row>
    <row r="874" spans="1:4" ht="16">
      <c r="A874" s="2">
        <v>873</v>
      </c>
      <c r="B874" s="2" t="s">
        <v>18</v>
      </c>
      <c r="C874" s="2" t="s">
        <v>28</v>
      </c>
      <c r="D874" s="2" t="s">
        <v>13</v>
      </c>
    </row>
    <row r="875" spans="1:4" ht="16">
      <c r="A875" s="2">
        <v>874</v>
      </c>
      <c r="B875" s="2" t="s">
        <v>7</v>
      </c>
      <c r="C875" s="2" t="s">
        <v>8</v>
      </c>
      <c r="D875" s="2" t="s">
        <v>13</v>
      </c>
    </row>
    <row r="876" spans="1:4" ht="16">
      <c r="A876" s="2">
        <v>875</v>
      </c>
      <c r="B876" s="2" t="s">
        <v>7</v>
      </c>
      <c r="C876" s="2" t="s">
        <v>16</v>
      </c>
      <c r="D876" s="2" t="s">
        <v>25</v>
      </c>
    </row>
    <row r="877" spans="1:4" ht="16">
      <c r="A877" s="2">
        <v>876</v>
      </c>
      <c r="B877" s="2" t="s">
        <v>18</v>
      </c>
      <c r="C877" s="2" t="s">
        <v>11</v>
      </c>
      <c r="D877" s="2" t="s">
        <v>25</v>
      </c>
    </row>
    <row r="878" spans="1:4" ht="16">
      <c r="A878" s="2">
        <v>877</v>
      </c>
      <c r="B878" s="2" t="s">
        <v>7</v>
      </c>
      <c r="C878" s="2" t="s">
        <v>16</v>
      </c>
      <c r="D878" s="2" t="s">
        <v>13</v>
      </c>
    </row>
    <row r="879" spans="1:4" ht="16">
      <c r="A879" s="2">
        <v>878</v>
      </c>
      <c r="B879" s="2" t="s">
        <v>18</v>
      </c>
      <c r="C879" s="2" t="s">
        <v>14</v>
      </c>
      <c r="D879" s="2" t="s">
        <v>13</v>
      </c>
    </row>
    <row r="880" spans="1:4" ht="16">
      <c r="A880" s="2">
        <v>879</v>
      </c>
      <c r="B880" s="2" t="s">
        <v>18</v>
      </c>
      <c r="C880" s="2" t="s">
        <v>14</v>
      </c>
      <c r="D880" s="2" t="s">
        <v>13</v>
      </c>
    </row>
    <row r="881" spans="1:4" ht="16">
      <c r="A881" s="2">
        <v>880</v>
      </c>
      <c r="B881" s="2" t="s">
        <v>18</v>
      </c>
      <c r="C881" s="2" t="s">
        <v>26</v>
      </c>
      <c r="D881" s="2" t="s">
        <v>13</v>
      </c>
    </row>
    <row r="882" spans="1:4" ht="16">
      <c r="A882" s="2">
        <v>881</v>
      </c>
      <c r="B882" s="2" t="s">
        <v>7</v>
      </c>
      <c r="C882" s="2" t="s">
        <v>16</v>
      </c>
      <c r="D882" s="2" t="s">
        <v>22</v>
      </c>
    </row>
    <row r="883" spans="1:4" ht="16">
      <c r="A883" s="2">
        <v>882</v>
      </c>
      <c r="B883" s="2" t="s">
        <v>18</v>
      </c>
      <c r="C883" s="2" t="s">
        <v>28</v>
      </c>
      <c r="D883" s="2" t="s">
        <v>29</v>
      </c>
    </row>
    <row r="884" spans="1:4" ht="16">
      <c r="A884" s="2">
        <v>883</v>
      </c>
      <c r="B884" s="2" t="s">
        <v>18</v>
      </c>
      <c r="C884" s="2" t="s">
        <v>16</v>
      </c>
      <c r="D884" s="2" t="s">
        <v>22</v>
      </c>
    </row>
    <row r="885" spans="1:4" ht="16">
      <c r="A885" s="2">
        <v>884</v>
      </c>
      <c r="B885" s="2" t="s">
        <v>18</v>
      </c>
      <c r="C885" s="2" t="s">
        <v>11</v>
      </c>
      <c r="D885" s="2" t="s">
        <v>13</v>
      </c>
    </row>
    <row r="886" spans="1:4" ht="16">
      <c r="A886" s="2">
        <v>885</v>
      </c>
      <c r="B886" s="2" t="s">
        <v>7</v>
      </c>
      <c r="C886" s="2" t="s">
        <v>16</v>
      </c>
      <c r="D886" s="2" t="s">
        <v>13</v>
      </c>
    </row>
    <row r="887" spans="1:4" ht="16">
      <c r="A887" s="2">
        <v>886</v>
      </c>
      <c r="B887" s="2" t="s">
        <v>18</v>
      </c>
      <c r="C887" s="2" t="s">
        <v>28</v>
      </c>
      <c r="D887" s="2" t="s">
        <v>31</v>
      </c>
    </row>
    <row r="888" spans="1:4" ht="16">
      <c r="A888" s="2">
        <v>887</v>
      </c>
      <c r="B888" s="2" t="s">
        <v>18</v>
      </c>
      <c r="C888" s="2" t="s">
        <v>16</v>
      </c>
      <c r="D888" s="2" t="s">
        <v>25</v>
      </c>
    </row>
    <row r="889" spans="1:4" ht="16">
      <c r="A889" s="2">
        <v>888</v>
      </c>
      <c r="B889" s="2" t="s">
        <v>18</v>
      </c>
      <c r="C889" s="2" t="s">
        <v>8</v>
      </c>
      <c r="D889" s="2" t="s">
        <v>10</v>
      </c>
    </row>
    <row r="890" spans="1:4" ht="16">
      <c r="A890" s="2">
        <v>889</v>
      </c>
      <c r="B890" s="2" t="s">
        <v>7</v>
      </c>
      <c r="C890" s="2" t="s">
        <v>16</v>
      </c>
      <c r="D890" s="2" t="s">
        <v>37</v>
      </c>
    </row>
    <row r="891" spans="1:4" ht="16">
      <c r="A891" s="2">
        <v>890</v>
      </c>
      <c r="B891" s="2" t="s">
        <v>7</v>
      </c>
      <c r="C891" s="2" t="s">
        <v>11</v>
      </c>
      <c r="D891" s="2" t="s">
        <v>13</v>
      </c>
    </row>
    <row r="892" spans="1:4" ht="16">
      <c r="A892" s="2">
        <v>891</v>
      </c>
      <c r="B892" s="2" t="s">
        <v>18</v>
      </c>
      <c r="C892" s="2" t="s">
        <v>16</v>
      </c>
      <c r="D892" s="2" t="s">
        <v>13</v>
      </c>
    </row>
    <row r="893" spans="1:4" ht="16">
      <c r="A893" s="2">
        <v>892</v>
      </c>
      <c r="B893" s="2" t="s">
        <v>18</v>
      </c>
      <c r="C893" s="2" t="s">
        <v>11</v>
      </c>
      <c r="D893" s="2" t="s">
        <v>13</v>
      </c>
    </row>
    <row r="894" spans="1:4" ht="16">
      <c r="A894" s="2">
        <v>893</v>
      </c>
      <c r="B894" s="2" t="s">
        <v>18</v>
      </c>
      <c r="C894" s="2" t="s">
        <v>16</v>
      </c>
      <c r="D894" s="2" t="s">
        <v>25</v>
      </c>
    </row>
    <row r="895" spans="1:4" ht="16">
      <c r="A895" s="2">
        <v>894</v>
      </c>
      <c r="B895" s="2" t="s">
        <v>7</v>
      </c>
      <c r="C895" s="2" t="s">
        <v>11</v>
      </c>
      <c r="D895" s="2" t="s">
        <v>25</v>
      </c>
    </row>
    <row r="896" spans="1:4" ht="16">
      <c r="A896" s="2">
        <v>895</v>
      </c>
      <c r="B896" s="2" t="s">
        <v>7</v>
      </c>
      <c r="C896" s="2" t="s">
        <v>11</v>
      </c>
      <c r="D896" s="2" t="s">
        <v>13</v>
      </c>
    </row>
    <row r="897" spans="1:4" ht="16">
      <c r="A897" s="2">
        <v>896</v>
      </c>
      <c r="B897" s="2" t="s">
        <v>18</v>
      </c>
      <c r="C897" s="2" t="s">
        <v>28</v>
      </c>
      <c r="D897" s="2" t="s">
        <v>13</v>
      </c>
    </row>
    <row r="898" spans="1:4" ht="16">
      <c r="A898" s="2">
        <v>897</v>
      </c>
      <c r="B898" s="2" t="s">
        <v>18</v>
      </c>
      <c r="C898" s="2" t="s">
        <v>26</v>
      </c>
      <c r="D898" s="2" t="s">
        <v>13</v>
      </c>
    </row>
    <row r="899" spans="1:4" ht="16">
      <c r="A899" s="2">
        <v>898</v>
      </c>
      <c r="B899" s="2" t="s">
        <v>7</v>
      </c>
      <c r="C899" s="2" t="s">
        <v>8</v>
      </c>
      <c r="D899" s="2" t="s">
        <v>10</v>
      </c>
    </row>
    <row r="900" spans="1:4" ht="16">
      <c r="A900" s="2">
        <v>899</v>
      </c>
      <c r="B900" s="2" t="s">
        <v>18</v>
      </c>
      <c r="C900" s="2" t="s">
        <v>16</v>
      </c>
      <c r="D900" s="2" t="s">
        <v>22</v>
      </c>
    </row>
    <row r="901" spans="1:4" ht="16">
      <c r="A901" s="2">
        <v>900</v>
      </c>
      <c r="B901" s="2" t="s">
        <v>18</v>
      </c>
      <c r="C901" s="2" t="s">
        <v>11</v>
      </c>
      <c r="D901" s="2" t="s">
        <v>13</v>
      </c>
    </row>
    <row r="902" spans="1:4" ht="16">
      <c r="A902" s="2">
        <v>901</v>
      </c>
      <c r="B902" s="2" t="s">
        <v>18</v>
      </c>
      <c r="C902" s="2" t="s">
        <v>16</v>
      </c>
      <c r="D902" s="2" t="s">
        <v>13</v>
      </c>
    </row>
    <row r="903" spans="1:4" ht="16">
      <c r="A903" s="2">
        <v>902</v>
      </c>
      <c r="B903" s="2" t="s">
        <v>18</v>
      </c>
      <c r="C903" s="2" t="s">
        <v>16</v>
      </c>
      <c r="D903" s="2" t="s">
        <v>20</v>
      </c>
    </row>
    <row r="904" spans="1:4" ht="16">
      <c r="A904" s="2">
        <v>903</v>
      </c>
      <c r="B904" s="2" t="s">
        <v>7</v>
      </c>
      <c r="C904" s="2" t="s">
        <v>26</v>
      </c>
      <c r="D904" s="2" t="s">
        <v>10</v>
      </c>
    </row>
    <row r="905" spans="1:4" ht="16">
      <c r="A905" s="2">
        <v>904</v>
      </c>
      <c r="B905" s="2" t="s">
        <v>7</v>
      </c>
      <c r="C905" s="2" t="s">
        <v>28</v>
      </c>
      <c r="D905" s="2" t="s">
        <v>29</v>
      </c>
    </row>
    <row r="906" spans="1:4" ht="16">
      <c r="A906" s="2">
        <v>905</v>
      </c>
      <c r="B906" s="2" t="s">
        <v>7</v>
      </c>
      <c r="C906" s="2" t="s">
        <v>8</v>
      </c>
      <c r="D906" s="2" t="s">
        <v>10</v>
      </c>
    </row>
    <row r="907" spans="1:4" ht="16">
      <c r="A907" s="2">
        <v>906</v>
      </c>
      <c r="B907" s="2" t="s">
        <v>7</v>
      </c>
      <c r="C907" s="2" t="s">
        <v>14</v>
      </c>
      <c r="D907" s="2" t="s">
        <v>13</v>
      </c>
    </row>
    <row r="908" spans="1:4" ht="16">
      <c r="A908" s="2">
        <v>907</v>
      </c>
      <c r="B908" s="2" t="s">
        <v>18</v>
      </c>
      <c r="C908" s="2" t="s">
        <v>8</v>
      </c>
      <c r="D908" s="2" t="s">
        <v>10</v>
      </c>
    </row>
    <row r="909" spans="1:4" ht="16">
      <c r="A909" s="2">
        <v>908</v>
      </c>
      <c r="B909" s="2" t="s">
        <v>18</v>
      </c>
      <c r="C909" s="2" t="s">
        <v>16</v>
      </c>
      <c r="D909" s="2" t="s">
        <v>22</v>
      </c>
    </row>
    <row r="910" spans="1:4" ht="16">
      <c r="A910" s="2">
        <v>909</v>
      </c>
      <c r="B910" s="2" t="s">
        <v>7</v>
      </c>
      <c r="C910" s="2" t="s">
        <v>8</v>
      </c>
      <c r="D910" s="2" t="s">
        <v>10</v>
      </c>
    </row>
    <row r="911" spans="1:4" ht="16">
      <c r="A911" s="2">
        <v>910</v>
      </c>
      <c r="B911" s="2" t="s">
        <v>18</v>
      </c>
      <c r="C911" s="2" t="s">
        <v>11</v>
      </c>
      <c r="D911" s="2" t="s">
        <v>13</v>
      </c>
    </row>
    <row r="912" spans="1:4" ht="16">
      <c r="A912" s="2">
        <v>911</v>
      </c>
      <c r="B912" s="2" t="s">
        <v>7</v>
      </c>
      <c r="C912" s="2" t="s">
        <v>26</v>
      </c>
      <c r="D912" s="2" t="s">
        <v>10</v>
      </c>
    </row>
    <row r="913" spans="1:4" ht="16">
      <c r="A913" s="2">
        <v>912</v>
      </c>
      <c r="B913" s="2" t="s">
        <v>7</v>
      </c>
      <c r="C913" s="2" t="s">
        <v>16</v>
      </c>
      <c r="D913" s="2" t="s">
        <v>13</v>
      </c>
    </row>
    <row r="914" spans="1:4" ht="16">
      <c r="A914" s="2">
        <v>913</v>
      </c>
      <c r="B914" s="2" t="s">
        <v>7</v>
      </c>
      <c r="C914" s="2" t="s">
        <v>16</v>
      </c>
      <c r="D914" s="2" t="s">
        <v>10</v>
      </c>
    </row>
    <row r="915" spans="1:4" ht="16">
      <c r="A915" s="2">
        <v>914</v>
      </c>
      <c r="B915" s="2" t="s">
        <v>7</v>
      </c>
      <c r="C915" s="2" t="s">
        <v>28</v>
      </c>
      <c r="D915" s="2" t="s">
        <v>13</v>
      </c>
    </row>
    <row r="916" spans="1:4" ht="16">
      <c r="A916" s="2">
        <v>915</v>
      </c>
      <c r="B916" s="2" t="s">
        <v>7</v>
      </c>
      <c r="C916" s="2" t="s">
        <v>16</v>
      </c>
      <c r="D916" s="2" t="s">
        <v>13</v>
      </c>
    </row>
    <row r="917" spans="1:4" ht="16">
      <c r="A917" s="2">
        <v>916</v>
      </c>
      <c r="B917" s="2" t="s">
        <v>7</v>
      </c>
      <c r="C917" s="2" t="s">
        <v>8</v>
      </c>
      <c r="D917" s="2" t="s">
        <v>13</v>
      </c>
    </row>
    <row r="918" spans="1:4" ht="16">
      <c r="A918" s="2">
        <v>917</v>
      </c>
      <c r="B918" s="2" t="s">
        <v>7</v>
      </c>
      <c r="C918" s="2" t="s">
        <v>28</v>
      </c>
      <c r="D918" s="2" t="s">
        <v>13</v>
      </c>
    </row>
    <row r="919" spans="1:4" ht="16">
      <c r="A919" s="2">
        <v>918</v>
      </c>
      <c r="B919" s="2" t="s">
        <v>7</v>
      </c>
      <c r="C919" s="2" t="s">
        <v>30</v>
      </c>
      <c r="D919" s="2" t="s">
        <v>13</v>
      </c>
    </row>
    <row r="920" spans="1:4" ht="16">
      <c r="A920" s="2">
        <v>919</v>
      </c>
      <c r="B920" s="2" t="s">
        <v>18</v>
      </c>
      <c r="C920" s="2" t="s">
        <v>8</v>
      </c>
      <c r="D920" s="2" t="s">
        <v>10</v>
      </c>
    </row>
    <row r="921" spans="1:4" ht="16">
      <c r="A921" s="2">
        <v>920</v>
      </c>
      <c r="B921" s="2" t="s">
        <v>18</v>
      </c>
      <c r="C921" s="2" t="s">
        <v>8</v>
      </c>
      <c r="D921" s="2" t="s">
        <v>10</v>
      </c>
    </row>
    <row r="922" spans="1:4" ht="16">
      <c r="A922" s="2">
        <v>921</v>
      </c>
      <c r="B922" s="2" t="s">
        <v>18</v>
      </c>
      <c r="C922" s="2" t="s">
        <v>11</v>
      </c>
      <c r="D922" s="2" t="s">
        <v>13</v>
      </c>
    </row>
    <row r="923" spans="1:4" ht="16">
      <c r="A923" s="2">
        <v>922</v>
      </c>
      <c r="B923" s="2" t="s">
        <v>7</v>
      </c>
      <c r="C923" s="2" t="s">
        <v>16</v>
      </c>
      <c r="D923" s="2" t="s">
        <v>22</v>
      </c>
    </row>
    <row r="924" spans="1:4" ht="16">
      <c r="A924" s="2">
        <v>923</v>
      </c>
      <c r="B924" s="2" t="s">
        <v>18</v>
      </c>
      <c r="C924" s="2" t="s">
        <v>11</v>
      </c>
      <c r="D924" s="2" t="s">
        <v>13</v>
      </c>
    </row>
    <row r="925" spans="1:4" ht="16">
      <c r="A925" s="2">
        <v>924</v>
      </c>
      <c r="B925" s="2" t="s">
        <v>7</v>
      </c>
      <c r="C925" s="2" t="s">
        <v>16</v>
      </c>
      <c r="D925" s="2" t="s">
        <v>37</v>
      </c>
    </row>
    <row r="926" spans="1:4" ht="16">
      <c r="A926" s="2">
        <v>925</v>
      </c>
      <c r="B926" s="2" t="s">
        <v>7</v>
      </c>
      <c r="C926" s="2" t="s">
        <v>26</v>
      </c>
      <c r="D926" s="2" t="s">
        <v>13</v>
      </c>
    </row>
    <row r="927" spans="1:4" ht="16">
      <c r="A927" s="2">
        <v>926</v>
      </c>
      <c r="B927" s="2" t="s">
        <v>18</v>
      </c>
      <c r="C927" s="2" t="s">
        <v>8</v>
      </c>
      <c r="D927" s="2" t="s">
        <v>10</v>
      </c>
    </row>
    <row r="928" spans="1:4" ht="16">
      <c r="A928" s="2">
        <v>927</v>
      </c>
      <c r="B928" s="2" t="s">
        <v>18</v>
      </c>
      <c r="C928" s="2" t="s">
        <v>26</v>
      </c>
      <c r="D928" s="2" t="s">
        <v>10</v>
      </c>
    </row>
    <row r="929" spans="1:4" ht="16">
      <c r="A929" s="2">
        <v>928</v>
      </c>
      <c r="B929" s="2" t="s">
        <v>7</v>
      </c>
      <c r="C929" s="2" t="s">
        <v>28</v>
      </c>
      <c r="D929" s="2" t="s">
        <v>29</v>
      </c>
    </row>
    <row r="930" spans="1:4" ht="16">
      <c r="A930" s="2">
        <v>929</v>
      </c>
      <c r="B930" s="2" t="s">
        <v>18</v>
      </c>
      <c r="C930" s="2" t="s">
        <v>11</v>
      </c>
      <c r="D930" s="2" t="s">
        <v>13</v>
      </c>
    </row>
    <row r="931" spans="1:4" ht="16">
      <c r="A931" s="2">
        <v>930</v>
      </c>
      <c r="B931" s="2" t="s">
        <v>7</v>
      </c>
      <c r="C931" s="2" t="s">
        <v>16</v>
      </c>
      <c r="D931" s="2" t="s">
        <v>22</v>
      </c>
    </row>
    <row r="932" spans="1:4" ht="16">
      <c r="A932" s="2">
        <v>931</v>
      </c>
      <c r="B932" s="2" t="s">
        <v>7</v>
      </c>
      <c r="C932" s="2" t="s">
        <v>11</v>
      </c>
      <c r="D932" s="2" t="s">
        <v>13</v>
      </c>
    </row>
    <row r="933" spans="1:4" ht="16">
      <c r="A933" s="2">
        <v>932</v>
      </c>
      <c r="B933" s="2" t="s">
        <v>7</v>
      </c>
      <c r="C933" s="2" t="s">
        <v>16</v>
      </c>
      <c r="D933" s="2" t="s">
        <v>22</v>
      </c>
    </row>
    <row r="934" spans="1:4" ht="16">
      <c r="A934" s="2">
        <v>933</v>
      </c>
      <c r="B934" s="2" t="s">
        <v>18</v>
      </c>
      <c r="C934" s="2" t="s">
        <v>11</v>
      </c>
      <c r="D934" s="2" t="s">
        <v>13</v>
      </c>
    </row>
    <row r="935" spans="1:4" ht="16">
      <c r="A935" s="2">
        <v>934</v>
      </c>
      <c r="B935" s="2" t="s">
        <v>7</v>
      </c>
      <c r="C935" s="2" t="s">
        <v>8</v>
      </c>
      <c r="D935" s="2" t="s">
        <v>13</v>
      </c>
    </row>
    <row r="936" spans="1:4" ht="16">
      <c r="A936" s="2">
        <v>935</v>
      </c>
      <c r="B936" s="2" t="s">
        <v>18</v>
      </c>
      <c r="C936" s="2" t="s">
        <v>16</v>
      </c>
      <c r="D936" s="2" t="s">
        <v>22</v>
      </c>
    </row>
    <row r="937" spans="1:4" ht="16">
      <c r="A937" s="2">
        <v>936</v>
      </c>
      <c r="B937" s="2" t="s">
        <v>7</v>
      </c>
      <c r="C937" s="2" t="s">
        <v>16</v>
      </c>
      <c r="D937" s="2" t="s">
        <v>22</v>
      </c>
    </row>
    <row r="938" spans="1:4" ht="16">
      <c r="A938" s="2">
        <v>937</v>
      </c>
      <c r="B938" s="2" t="s">
        <v>18</v>
      </c>
      <c r="C938" s="2" t="s">
        <v>28</v>
      </c>
      <c r="D938" s="2" t="s">
        <v>13</v>
      </c>
    </row>
    <row r="939" spans="1:4" ht="16">
      <c r="A939" s="2">
        <v>938</v>
      </c>
      <c r="B939" s="2" t="s">
        <v>7</v>
      </c>
      <c r="C939" s="2" t="s">
        <v>16</v>
      </c>
      <c r="D939" s="2" t="s">
        <v>13</v>
      </c>
    </row>
    <row r="940" spans="1:4" ht="16">
      <c r="A940" s="2">
        <v>939</v>
      </c>
      <c r="B940" s="2" t="s">
        <v>18</v>
      </c>
      <c r="C940" s="2" t="s">
        <v>16</v>
      </c>
      <c r="D940" s="2" t="s">
        <v>22</v>
      </c>
    </row>
    <row r="941" spans="1:4" ht="16">
      <c r="A941" s="2">
        <v>940</v>
      </c>
      <c r="B941" s="2" t="s">
        <v>18</v>
      </c>
      <c r="C941" s="2" t="s">
        <v>16</v>
      </c>
      <c r="D941" s="2" t="s">
        <v>13</v>
      </c>
    </row>
    <row r="942" spans="1:4" ht="16">
      <c r="A942" s="2">
        <v>941</v>
      </c>
      <c r="B942" s="2" t="s">
        <v>7</v>
      </c>
      <c r="C942" s="2" t="s">
        <v>16</v>
      </c>
      <c r="D942" s="2" t="s">
        <v>22</v>
      </c>
    </row>
    <row r="943" spans="1:4" ht="16">
      <c r="A943" s="2">
        <v>942</v>
      </c>
      <c r="B943" s="2" t="s">
        <v>18</v>
      </c>
      <c r="C943" s="2" t="s">
        <v>26</v>
      </c>
      <c r="D943" s="2" t="s">
        <v>13</v>
      </c>
    </row>
    <row r="944" spans="1:4" ht="16">
      <c r="A944" s="2">
        <v>943</v>
      </c>
      <c r="B944" s="2" t="s">
        <v>18</v>
      </c>
      <c r="C944" s="2" t="s">
        <v>16</v>
      </c>
      <c r="D944" s="2" t="s">
        <v>22</v>
      </c>
    </row>
    <row r="945" spans="1:4" ht="16">
      <c r="A945" s="2">
        <v>944</v>
      </c>
      <c r="B945" s="2" t="s">
        <v>18</v>
      </c>
      <c r="C945" s="2" t="s">
        <v>26</v>
      </c>
      <c r="D945" s="2" t="s">
        <v>10</v>
      </c>
    </row>
    <row r="946" spans="1:4" ht="16">
      <c r="A946" s="2">
        <v>945</v>
      </c>
      <c r="B946" s="2" t="s">
        <v>7</v>
      </c>
      <c r="C946" s="2" t="s">
        <v>8</v>
      </c>
      <c r="D946" s="2" t="s">
        <v>13</v>
      </c>
    </row>
    <row r="947" spans="1:4" ht="16">
      <c r="A947" s="2">
        <v>946</v>
      </c>
      <c r="B947" s="2" t="s">
        <v>18</v>
      </c>
      <c r="C947" s="2" t="s">
        <v>28</v>
      </c>
      <c r="D947" s="2" t="s">
        <v>29</v>
      </c>
    </row>
    <row r="948" spans="1:4" ht="16">
      <c r="A948" s="2">
        <v>947</v>
      </c>
      <c r="B948" s="2" t="s">
        <v>7</v>
      </c>
      <c r="C948" s="2" t="s">
        <v>28</v>
      </c>
      <c r="D948" s="2" t="s">
        <v>13</v>
      </c>
    </row>
    <row r="949" spans="1:4" ht="16">
      <c r="A949" s="2">
        <v>948</v>
      </c>
      <c r="B949" s="2" t="s">
        <v>7</v>
      </c>
      <c r="C949" s="2" t="s">
        <v>16</v>
      </c>
      <c r="D949" s="2" t="s">
        <v>20</v>
      </c>
    </row>
    <row r="950" spans="1:4" ht="16">
      <c r="A950" s="2">
        <v>949</v>
      </c>
      <c r="B950" s="2" t="s">
        <v>18</v>
      </c>
      <c r="C950" s="2" t="s">
        <v>26</v>
      </c>
      <c r="D950" s="2" t="s">
        <v>10</v>
      </c>
    </row>
    <row r="951" spans="1:4" ht="16">
      <c r="A951" s="2">
        <v>950</v>
      </c>
      <c r="B951" s="2" t="s">
        <v>7</v>
      </c>
      <c r="C951" s="2" t="s">
        <v>16</v>
      </c>
      <c r="D951" s="2" t="s">
        <v>22</v>
      </c>
    </row>
    <row r="952" spans="1:4" ht="16">
      <c r="A952" s="2">
        <v>951</v>
      </c>
      <c r="B952" s="2" t="s">
        <v>18</v>
      </c>
      <c r="C952" s="2" t="s">
        <v>26</v>
      </c>
      <c r="D952" s="2" t="s">
        <v>13</v>
      </c>
    </row>
    <row r="953" spans="1:4" ht="16">
      <c r="A953" s="2">
        <v>952</v>
      </c>
      <c r="B953" s="2" t="s">
        <v>18</v>
      </c>
      <c r="C953" s="2" t="s">
        <v>16</v>
      </c>
      <c r="D953" s="2" t="s">
        <v>22</v>
      </c>
    </row>
    <row r="954" spans="1:4" ht="16">
      <c r="A954" s="2">
        <v>953</v>
      </c>
      <c r="B954" s="2" t="s">
        <v>7</v>
      </c>
      <c r="C954" s="2" t="s">
        <v>16</v>
      </c>
      <c r="D954" s="2" t="s">
        <v>13</v>
      </c>
    </row>
    <row r="955" spans="1:4" ht="16">
      <c r="A955" s="2">
        <v>954</v>
      </c>
      <c r="B955" s="2" t="s">
        <v>7</v>
      </c>
      <c r="C955" s="2" t="s">
        <v>16</v>
      </c>
      <c r="D955" s="2" t="s">
        <v>13</v>
      </c>
    </row>
    <row r="956" spans="1:4" ht="16">
      <c r="A956" s="2">
        <v>955</v>
      </c>
      <c r="B956" s="2" t="s">
        <v>7</v>
      </c>
      <c r="C956" s="2" t="s">
        <v>16</v>
      </c>
      <c r="D956" s="2" t="s">
        <v>13</v>
      </c>
    </row>
    <row r="957" spans="1:4" ht="16">
      <c r="A957" s="2">
        <v>956</v>
      </c>
      <c r="B957" s="2" t="s">
        <v>7</v>
      </c>
      <c r="C957" s="2" t="s">
        <v>26</v>
      </c>
      <c r="D957" s="2" t="s">
        <v>10</v>
      </c>
    </row>
    <row r="958" spans="1:4" ht="16">
      <c r="A958" s="2">
        <v>957</v>
      </c>
      <c r="B958" s="2" t="s">
        <v>7</v>
      </c>
      <c r="C958" s="2" t="s">
        <v>16</v>
      </c>
      <c r="D958" s="2" t="s">
        <v>13</v>
      </c>
    </row>
    <row r="959" spans="1:4" ht="16">
      <c r="A959" s="2">
        <v>958</v>
      </c>
      <c r="B959" s="2" t="s">
        <v>7</v>
      </c>
      <c r="C959" s="2" t="s">
        <v>16</v>
      </c>
      <c r="D959" s="2" t="s">
        <v>37</v>
      </c>
    </row>
    <row r="960" spans="1:4" ht="16">
      <c r="A960" s="2">
        <v>959</v>
      </c>
      <c r="B960" s="2" t="s">
        <v>7</v>
      </c>
      <c r="C960" s="2" t="s">
        <v>11</v>
      </c>
      <c r="D960" s="2" t="s">
        <v>25</v>
      </c>
    </row>
    <row r="961" spans="1:4" ht="16">
      <c r="A961" s="2">
        <v>960</v>
      </c>
      <c r="B961" s="2" t="s">
        <v>7</v>
      </c>
      <c r="C961" s="2" t="s">
        <v>28</v>
      </c>
      <c r="D961" s="2" t="s">
        <v>13</v>
      </c>
    </row>
    <row r="962" spans="1:4" ht="16">
      <c r="A962" s="2">
        <v>961</v>
      </c>
      <c r="B962" s="2" t="s">
        <v>7</v>
      </c>
      <c r="C962" s="2" t="s">
        <v>11</v>
      </c>
      <c r="D962" s="2" t="s">
        <v>13</v>
      </c>
    </row>
    <row r="963" spans="1:4" ht="16">
      <c r="A963" s="2">
        <v>962</v>
      </c>
      <c r="B963" s="2" t="s">
        <v>18</v>
      </c>
      <c r="C963" s="2" t="s">
        <v>28</v>
      </c>
      <c r="D963" s="2" t="s">
        <v>41</v>
      </c>
    </row>
    <row r="964" spans="1:4" ht="16">
      <c r="A964" s="2">
        <v>963</v>
      </c>
      <c r="B964" s="2" t="s">
        <v>7</v>
      </c>
      <c r="C964" s="2" t="s">
        <v>8</v>
      </c>
      <c r="D964" s="2" t="s">
        <v>13</v>
      </c>
    </row>
    <row r="965" spans="1:4" ht="16">
      <c r="A965" s="2">
        <v>964</v>
      </c>
      <c r="B965" s="2" t="s">
        <v>18</v>
      </c>
      <c r="C965" s="2" t="s">
        <v>28</v>
      </c>
      <c r="D965" s="2" t="s">
        <v>13</v>
      </c>
    </row>
    <row r="966" spans="1:4" ht="16">
      <c r="A966" s="2">
        <v>965</v>
      </c>
      <c r="B966" s="2" t="s">
        <v>7</v>
      </c>
      <c r="C966" s="2" t="s">
        <v>16</v>
      </c>
      <c r="D966" s="2" t="s">
        <v>25</v>
      </c>
    </row>
    <row r="967" spans="1:4" ht="16">
      <c r="A967" s="2">
        <v>966</v>
      </c>
      <c r="B967" s="2" t="s">
        <v>7</v>
      </c>
      <c r="C967" s="2" t="s">
        <v>8</v>
      </c>
      <c r="D967" s="2" t="s">
        <v>13</v>
      </c>
    </row>
    <row r="968" spans="1:4" ht="16">
      <c r="A968" s="2">
        <v>967</v>
      </c>
      <c r="B968" s="2" t="s">
        <v>7</v>
      </c>
      <c r="C968" s="2" t="s">
        <v>30</v>
      </c>
      <c r="D968" s="2" t="s">
        <v>13</v>
      </c>
    </row>
    <row r="969" spans="1:4" ht="16">
      <c r="A969" s="2">
        <v>968</v>
      </c>
      <c r="B969" s="2" t="s">
        <v>18</v>
      </c>
      <c r="C969" s="2" t="s">
        <v>16</v>
      </c>
      <c r="D969" s="2" t="s">
        <v>10</v>
      </c>
    </row>
    <row r="970" spans="1:4" ht="16">
      <c r="A970" s="2">
        <v>969</v>
      </c>
      <c r="B970" s="2" t="s">
        <v>7</v>
      </c>
      <c r="C970" s="2" t="s">
        <v>16</v>
      </c>
      <c r="D970" s="2" t="s">
        <v>13</v>
      </c>
    </row>
    <row r="971" spans="1:4" ht="16">
      <c r="A971" s="2">
        <v>970</v>
      </c>
      <c r="B971" s="2" t="s">
        <v>7</v>
      </c>
      <c r="C971" s="2" t="s">
        <v>8</v>
      </c>
      <c r="D971" s="2" t="s">
        <v>13</v>
      </c>
    </row>
    <row r="972" spans="1:4" ht="16">
      <c r="A972" s="2">
        <v>971</v>
      </c>
      <c r="B972" s="2" t="s">
        <v>18</v>
      </c>
      <c r="C972" s="2" t="s">
        <v>11</v>
      </c>
      <c r="D972" s="2" t="s">
        <v>13</v>
      </c>
    </row>
    <row r="973" spans="1:4" ht="16">
      <c r="A973" s="2">
        <v>972</v>
      </c>
      <c r="B973" s="2" t="s">
        <v>18</v>
      </c>
      <c r="C973" s="2" t="s">
        <v>16</v>
      </c>
      <c r="D973" s="2" t="s">
        <v>25</v>
      </c>
    </row>
    <row r="974" spans="1:4" ht="16">
      <c r="A974" s="2">
        <v>973</v>
      </c>
      <c r="B974" s="2" t="s">
        <v>18</v>
      </c>
      <c r="C974" s="2" t="s">
        <v>30</v>
      </c>
      <c r="D974" s="2" t="s">
        <v>13</v>
      </c>
    </row>
    <row r="975" spans="1:4" ht="16">
      <c r="A975" s="2">
        <v>974</v>
      </c>
      <c r="B975" s="2" t="s">
        <v>18</v>
      </c>
      <c r="C975" s="2" t="s">
        <v>28</v>
      </c>
      <c r="D975" s="2" t="s">
        <v>13</v>
      </c>
    </row>
    <row r="976" spans="1:4" ht="16">
      <c r="A976" s="2">
        <v>975</v>
      </c>
      <c r="B976" s="2" t="s">
        <v>18</v>
      </c>
      <c r="C976" s="2" t="s">
        <v>16</v>
      </c>
      <c r="D976" s="2" t="s">
        <v>13</v>
      </c>
    </row>
    <row r="977" spans="1:4" ht="16">
      <c r="A977" s="2">
        <v>976</v>
      </c>
      <c r="B977" s="2" t="s">
        <v>18</v>
      </c>
      <c r="C977" s="2" t="s">
        <v>16</v>
      </c>
      <c r="D977" s="2" t="s">
        <v>22</v>
      </c>
    </row>
    <row r="978" spans="1:4" ht="16">
      <c r="A978" s="2">
        <v>977</v>
      </c>
      <c r="B978" s="2" t="s">
        <v>7</v>
      </c>
      <c r="C978" s="2" t="s">
        <v>16</v>
      </c>
      <c r="D978" s="2" t="s">
        <v>13</v>
      </c>
    </row>
    <row r="979" spans="1:4" ht="16">
      <c r="A979" s="2">
        <v>978</v>
      </c>
      <c r="B979" s="2" t="s">
        <v>7</v>
      </c>
      <c r="C979" s="2" t="s">
        <v>16</v>
      </c>
      <c r="D979" s="2" t="s">
        <v>25</v>
      </c>
    </row>
    <row r="980" spans="1:4" ht="16">
      <c r="A980" s="2">
        <v>979</v>
      </c>
      <c r="B980" s="2" t="s">
        <v>18</v>
      </c>
      <c r="C980" s="2" t="s">
        <v>11</v>
      </c>
      <c r="D980" s="2" t="s">
        <v>13</v>
      </c>
    </row>
    <row r="981" spans="1:4" ht="16">
      <c r="A981" s="2">
        <v>980</v>
      </c>
      <c r="B981" s="2" t="s">
        <v>7</v>
      </c>
      <c r="C981" s="2" t="s">
        <v>14</v>
      </c>
      <c r="D981" s="2" t="s">
        <v>13</v>
      </c>
    </row>
    <row r="982" spans="1:4" ht="16">
      <c r="A982" s="2">
        <v>981</v>
      </c>
      <c r="B982" s="2" t="s">
        <v>7</v>
      </c>
      <c r="C982" s="2" t="s">
        <v>8</v>
      </c>
      <c r="D982" s="2" t="s">
        <v>13</v>
      </c>
    </row>
    <row r="983" spans="1:4" ht="16">
      <c r="A983" s="2">
        <v>982</v>
      </c>
      <c r="B983" s="2" t="s">
        <v>18</v>
      </c>
      <c r="C983" s="2" t="s">
        <v>28</v>
      </c>
      <c r="D983" s="2" t="s">
        <v>29</v>
      </c>
    </row>
    <row r="984" spans="1:4" ht="16">
      <c r="A984" s="2">
        <v>983</v>
      </c>
      <c r="B984" s="2" t="s">
        <v>7</v>
      </c>
      <c r="C984" s="2" t="s">
        <v>16</v>
      </c>
      <c r="D984" s="2" t="s">
        <v>20</v>
      </c>
    </row>
    <row r="985" spans="1:4" ht="16">
      <c r="A985" s="2">
        <v>984</v>
      </c>
      <c r="B985" s="2" t="s">
        <v>7</v>
      </c>
      <c r="C985" s="2" t="s">
        <v>26</v>
      </c>
      <c r="D985" s="2" t="s">
        <v>10</v>
      </c>
    </row>
    <row r="986" spans="1:4" ht="16">
      <c r="A986" s="2">
        <v>985</v>
      </c>
      <c r="B986" s="2" t="s">
        <v>7</v>
      </c>
      <c r="C986" s="2" t="s">
        <v>26</v>
      </c>
      <c r="D986" s="2" t="s">
        <v>10</v>
      </c>
    </row>
    <row r="987" spans="1:4" ht="16">
      <c r="A987" s="2">
        <v>986</v>
      </c>
      <c r="B987" s="2" t="s">
        <v>18</v>
      </c>
      <c r="C987" s="2" t="s">
        <v>16</v>
      </c>
      <c r="D987" s="2" t="s">
        <v>22</v>
      </c>
    </row>
    <row r="988" spans="1:4" ht="16">
      <c r="A988" s="2">
        <v>987</v>
      </c>
      <c r="B988" s="2" t="s">
        <v>7</v>
      </c>
      <c r="C988" s="2" t="s">
        <v>16</v>
      </c>
      <c r="D988" s="2" t="s">
        <v>13</v>
      </c>
    </row>
    <row r="989" spans="1:4" ht="16">
      <c r="A989" s="2">
        <v>988</v>
      </c>
      <c r="B989" s="2" t="s">
        <v>18</v>
      </c>
      <c r="C989" s="2" t="s">
        <v>16</v>
      </c>
      <c r="D989" s="2" t="s">
        <v>13</v>
      </c>
    </row>
    <row r="990" spans="1:4" ht="16">
      <c r="A990" s="2">
        <v>989</v>
      </c>
      <c r="B990" s="2" t="s">
        <v>7</v>
      </c>
      <c r="C990" s="2" t="s">
        <v>16</v>
      </c>
      <c r="D990" s="2" t="s">
        <v>22</v>
      </c>
    </row>
    <row r="991" spans="1:4" ht="16">
      <c r="A991" s="2">
        <v>990</v>
      </c>
      <c r="B991" s="2" t="s">
        <v>18</v>
      </c>
      <c r="C991" s="2" t="s">
        <v>28</v>
      </c>
      <c r="D991" s="2" t="s">
        <v>13</v>
      </c>
    </row>
    <row r="992" spans="1:4" ht="16">
      <c r="A992" s="2">
        <v>991</v>
      </c>
      <c r="B992" s="2" t="s">
        <v>7</v>
      </c>
      <c r="C992" s="2" t="s">
        <v>28</v>
      </c>
      <c r="D992" s="2" t="s">
        <v>29</v>
      </c>
    </row>
    <row r="993" spans="1:4" ht="16">
      <c r="A993" s="2">
        <v>992</v>
      </c>
      <c r="B993" s="2" t="s">
        <v>7</v>
      </c>
      <c r="C993" s="2" t="s">
        <v>8</v>
      </c>
      <c r="D993" s="2" t="s">
        <v>13</v>
      </c>
    </row>
    <row r="994" spans="1:4" ht="16">
      <c r="A994" s="2">
        <v>993</v>
      </c>
      <c r="B994" s="2" t="s">
        <v>7</v>
      </c>
      <c r="C994" s="2" t="s">
        <v>16</v>
      </c>
      <c r="D994" s="2" t="s">
        <v>10</v>
      </c>
    </row>
    <row r="995" spans="1:4" ht="16">
      <c r="A995" s="2">
        <v>994</v>
      </c>
      <c r="B995" s="2" t="s">
        <v>7</v>
      </c>
      <c r="C995" s="2" t="s">
        <v>26</v>
      </c>
      <c r="D995" s="2" t="s">
        <v>10</v>
      </c>
    </row>
    <row r="996" spans="1:4" ht="16">
      <c r="A996" s="2">
        <v>995</v>
      </c>
      <c r="B996" s="2" t="s">
        <v>7</v>
      </c>
      <c r="C996" s="2" t="s">
        <v>28</v>
      </c>
      <c r="D996" s="2" t="s">
        <v>29</v>
      </c>
    </row>
    <row r="997" spans="1:4" ht="16">
      <c r="A997" s="2">
        <v>996</v>
      </c>
      <c r="B997" s="2" t="s">
        <v>18</v>
      </c>
      <c r="C997" s="2" t="s">
        <v>26</v>
      </c>
      <c r="D997" s="2" t="s">
        <v>13</v>
      </c>
    </row>
    <row r="998" spans="1:4" ht="16">
      <c r="A998" s="2">
        <v>997</v>
      </c>
      <c r="B998" s="2" t="s">
        <v>7</v>
      </c>
      <c r="C998" s="2" t="s">
        <v>16</v>
      </c>
      <c r="D998" s="2" t="s">
        <v>13</v>
      </c>
    </row>
    <row r="999" spans="1:4" ht="16">
      <c r="A999" s="2">
        <v>998</v>
      </c>
      <c r="B999" s="2" t="s">
        <v>7</v>
      </c>
      <c r="C999" s="2" t="s">
        <v>11</v>
      </c>
      <c r="D999" s="2" t="s">
        <v>13</v>
      </c>
    </row>
    <row r="1000" spans="1:4" ht="16">
      <c r="A1000" s="2">
        <v>999</v>
      </c>
      <c r="B1000" s="2" t="s">
        <v>18</v>
      </c>
      <c r="C1000" s="2" t="s">
        <v>16</v>
      </c>
      <c r="D1000" s="2" t="s">
        <v>13</v>
      </c>
    </row>
    <row r="1001" spans="1:4" ht="16">
      <c r="A1001" s="2">
        <v>1000</v>
      </c>
      <c r="B1001" s="2" t="s">
        <v>18</v>
      </c>
      <c r="C1001" s="2" t="s">
        <v>11</v>
      </c>
      <c r="D1001" s="2" t="s">
        <v>25</v>
      </c>
    </row>
  </sheetData>
  <mergeCells count="18">
    <mergeCell ref="F33:I35"/>
    <mergeCell ref="F36:G36"/>
    <mergeCell ref="F49:J49"/>
    <mergeCell ref="F1:I1"/>
    <mergeCell ref="F14:I15"/>
    <mergeCell ref="F30:I30"/>
    <mergeCell ref="G31:I31"/>
    <mergeCell ref="G32:I32"/>
    <mergeCell ref="F76:K77"/>
    <mergeCell ref="F62:K62"/>
    <mergeCell ref="F38:K38"/>
    <mergeCell ref="F57:I59"/>
    <mergeCell ref="F60:G60"/>
    <mergeCell ref="F75:J75"/>
    <mergeCell ref="F50:K51"/>
    <mergeCell ref="F54:I54"/>
    <mergeCell ref="G55:I55"/>
    <mergeCell ref="G56:I56"/>
  </mergeCells>
  <pageMargins left="0.7" right="0.7" top="0.75" bottom="0.75" header="0.3" footer="0.3"/>
  <pageSetup orientation="portrait" r:id="rId3"/>
  <drawing r:id="rId4"/>
  <legacy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EE58D-DCDF-48AC-BABE-2549EBCD4651}">
  <dimension ref="A1:K1001"/>
  <sheetViews>
    <sheetView tabSelected="1" workbookViewId="0">
      <selection activeCell="L18" sqref="L18"/>
    </sheetView>
  </sheetViews>
  <sheetFormatPr baseColWidth="10" defaultColWidth="8.83203125" defaultRowHeight="15"/>
  <cols>
    <col min="1" max="1" width="17.1640625" customWidth="1"/>
    <col min="2" max="2" width="12.33203125" customWidth="1"/>
    <col min="3" max="3" width="13.33203125" customWidth="1"/>
    <col min="4" max="4" width="13.1640625" customWidth="1"/>
    <col min="6" max="6" width="12.5" customWidth="1"/>
    <col min="7" max="7" width="15.33203125" bestFit="1" customWidth="1"/>
    <col min="8" max="8" width="20.1640625" customWidth="1"/>
    <col min="9" max="9" width="20.83203125" customWidth="1"/>
    <col min="10" max="10" width="9.83203125" bestFit="1" customWidth="1"/>
  </cols>
  <sheetData>
    <row r="1" spans="1:11" ht="34">
      <c r="A1" s="3" t="s">
        <v>0</v>
      </c>
      <c r="B1" s="3" t="s">
        <v>1</v>
      </c>
      <c r="C1" s="3" t="s">
        <v>45</v>
      </c>
      <c r="D1" s="58" t="s">
        <v>170</v>
      </c>
      <c r="F1" s="7" t="s">
        <v>55</v>
      </c>
      <c r="G1" s="7" t="s">
        <v>56</v>
      </c>
    </row>
    <row r="2" spans="1:11" ht="16">
      <c r="A2" s="2">
        <v>1</v>
      </c>
      <c r="B2" s="2" t="s">
        <v>7</v>
      </c>
      <c r="C2" s="2">
        <v>10.29</v>
      </c>
      <c r="D2" t="str">
        <f>IF(C2&lt;6,"Small",IF(C2&lt;=8,"Medium","Big"))</f>
        <v>Big</v>
      </c>
      <c r="F2" s="7" t="s">
        <v>53</v>
      </c>
      <c r="G2" t="s">
        <v>7</v>
      </c>
      <c r="H2" t="s">
        <v>18</v>
      </c>
      <c r="I2" t="s">
        <v>54</v>
      </c>
    </row>
    <row r="3" spans="1:11" ht="16">
      <c r="A3" s="2">
        <v>2</v>
      </c>
      <c r="B3" s="2" t="s">
        <v>18</v>
      </c>
      <c r="C3" s="2">
        <v>11.42</v>
      </c>
      <c r="D3" t="str">
        <f t="shared" ref="D3:D66" si="0">IF(C3&lt;6,"Small",IF(C3&lt;=8,"Medium","Big"))</f>
        <v>Big</v>
      </c>
      <c r="F3" s="8" t="s">
        <v>171</v>
      </c>
      <c r="G3" s="9">
        <v>251</v>
      </c>
      <c r="H3" s="9">
        <v>248</v>
      </c>
      <c r="I3" s="9">
        <v>499</v>
      </c>
    </row>
    <row r="4" spans="1:11" ht="16">
      <c r="A4" s="2">
        <v>3</v>
      </c>
      <c r="B4" s="2" t="s">
        <v>7</v>
      </c>
      <c r="C4" s="2">
        <v>5.63</v>
      </c>
      <c r="D4" t="str">
        <f t="shared" si="0"/>
        <v>Small</v>
      </c>
      <c r="F4" s="8" t="s">
        <v>172</v>
      </c>
      <c r="G4" s="9">
        <v>182</v>
      </c>
      <c r="H4" s="9">
        <v>164</v>
      </c>
      <c r="I4" s="9">
        <v>346</v>
      </c>
    </row>
    <row r="5" spans="1:11" ht="16">
      <c r="A5" s="2">
        <v>4</v>
      </c>
      <c r="B5" s="2" t="s">
        <v>18</v>
      </c>
      <c r="C5" s="2">
        <v>10.17</v>
      </c>
      <c r="D5" t="str">
        <f t="shared" si="0"/>
        <v>Big</v>
      </c>
      <c r="F5" s="8" t="s">
        <v>173</v>
      </c>
      <c r="G5" s="9">
        <v>86</v>
      </c>
      <c r="H5" s="9">
        <v>69</v>
      </c>
      <c r="I5" s="9">
        <v>155</v>
      </c>
    </row>
    <row r="6" spans="1:11" ht="16">
      <c r="A6" s="2">
        <v>5</v>
      </c>
      <c r="B6" s="2" t="s">
        <v>18</v>
      </c>
      <c r="C6" s="2">
        <v>10.6</v>
      </c>
      <c r="D6" t="str">
        <f t="shared" si="0"/>
        <v>Big</v>
      </c>
      <c r="F6" s="8" t="s">
        <v>54</v>
      </c>
      <c r="G6" s="9">
        <v>519</v>
      </c>
      <c r="H6" s="9">
        <v>481</v>
      </c>
      <c r="I6" s="9">
        <v>1000</v>
      </c>
    </row>
    <row r="7" spans="1:11" ht="16">
      <c r="A7" s="2">
        <v>6</v>
      </c>
      <c r="B7" s="2" t="s">
        <v>7</v>
      </c>
      <c r="C7" s="2">
        <v>6.8</v>
      </c>
      <c r="D7" t="str">
        <f t="shared" si="0"/>
        <v>Medium</v>
      </c>
    </row>
    <row r="8" spans="1:11" ht="16">
      <c r="A8" s="2">
        <v>7</v>
      </c>
      <c r="B8" s="2" t="s">
        <v>7</v>
      </c>
      <c r="C8" s="2">
        <v>5.25</v>
      </c>
      <c r="D8" t="str">
        <f t="shared" si="0"/>
        <v>Small</v>
      </c>
      <c r="F8" s="90" t="s">
        <v>182</v>
      </c>
      <c r="G8" s="90"/>
      <c r="H8" s="90"/>
      <c r="I8" s="90"/>
    </row>
    <row r="9" spans="1:11" ht="16">
      <c r="A9" s="2">
        <v>8</v>
      </c>
      <c r="B9" s="2" t="s">
        <v>7</v>
      </c>
      <c r="C9" s="2">
        <v>7.3</v>
      </c>
      <c r="D9" t="str">
        <f t="shared" si="0"/>
        <v>Medium</v>
      </c>
      <c r="F9" s="25" t="s">
        <v>96</v>
      </c>
      <c r="G9" s="91" t="s">
        <v>174</v>
      </c>
      <c r="H9" s="91"/>
      <c r="I9" s="91"/>
    </row>
    <row r="10" spans="1:11" ht="16">
      <c r="A10" s="2">
        <v>9</v>
      </c>
      <c r="B10" s="2" t="s">
        <v>7</v>
      </c>
      <c r="C10" s="2">
        <v>6.53</v>
      </c>
      <c r="D10" t="str">
        <f t="shared" si="0"/>
        <v>Medium</v>
      </c>
      <c r="F10" s="25" t="s">
        <v>97</v>
      </c>
      <c r="G10" s="91" t="s">
        <v>175</v>
      </c>
      <c r="H10" s="91"/>
      <c r="I10" s="91"/>
    </row>
    <row r="11" spans="1:11" ht="15.5" customHeight="1">
      <c r="A11" s="2">
        <v>10</v>
      </c>
      <c r="B11" s="2" t="s">
        <v>7</v>
      </c>
      <c r="C11" s="2">
        <v>9.69</v>
      </c>
      <c r="D11" t="str">
        <f t="shared" si="0"/>
        <v>Big</v>
      </c>
      <c r="F11" s="93" t="s">
        <v>176</v>
      </c>
      <c r="G11" s="93"/>
      <c r="H11" s="93"/>
      <c r="I11" s="93"/>
    </row>
    <row r="12" spans="1:11" ht="16">
      <c r="A12" s="2">
        <v>11</v>
      </c>
      <c r="B12" s="2" t="s">
        <v>18</v>
      </c>
      <c r="C12" s="2">
        <v>6.74</v>
      </c>
      <c r="D12" t="str">
        <f t="shared" si="0"/>
        <v>Medium</v>
      </c>
      <c r="F12" s="93"/>
      <c r="G12" s="93"/>
      <c r="H12" s="93"/>
      <c r="I12" s="93"/>
    </row>
    <row r="13" spans="1:11" ht="16">
      <c r="A13" s="2">
        <v>12</v>
      </c>
      <c r="B13" s="2" t="s">
        <v>7</v>
      </c>
      <c r="C13" s="2">
        <v>11.45</v>
      </c>
      <c r="D13" t="str">
        <f t="shared" si="0"/>
        <v>Big</v>
      </c>
      <c r="F13" s="93"/>
      <c r="G13" s="93"/>
      <c r="H13" s="93"/>
      <c r="I13" s="93"/>
    </row>
    <row r="14" spans="1:11" ht="16">
      <c r="A14" s="2">
        <v>13</v>
      </c>
      <c r="B14" s="2" t="s">
        <v>7</v>
      </c>
      <c r="C14" s="2">
        <v>5.85</v>
      </c>
      <c r="D14" t="str">
        <f t="shared" si="0"/>
        <v>Small</v>
      </c>
      <c r="F14" s="94"/>
      <c r="G14" s="94"/>
      <c r="H14" s="94"/>
      <c r="I14" s="94"/>
    </row>
    <row r="15" spans="1:11" ht="16">
      <c r="A15" s="2">
        <v>14</v>
      </c>
      <c r="B15" s="2" t="s">
        <v>7</v>
      </c>
      <c r="C15" s="2">
        <v>7.68</v>
      </c>
      <c r="D15" t="str">
        <f t="shared" si="0"/>
        <v>Medium</v>
      </c>
      <c r="F15" s="49" t="s">
        <v>177</v>
      </c>
      <c r="G15" s="49" t="s">
        <v>54</v>
      </c>
      <c r="H15" s="49" t="s">
        <v>183</v>
      </c>
      <c r="I15" s="49" t="s">
        <v>184</v>
      </c>
      <c r="J15" s="49" t="s">
        <v>158</v>
      </c>
      <c r="K15" s="49" t="s">
        <v>159</v>
      </c>
    </row>
    <row r="16" spans="1:11" ht="16">
      <c r="A16" s="2">
        <v>15</v>
      </c>
      <c r="B16" s="2" t="s">
        <v>7</v>
      </c>
      <c r="C16" s="2">
        <v>7.69</v>
      </c>
      <c r="D16" t="str">
        <f t="shared" si="0"/>
        <v>Medium</v>
      </c>
      <c r="F16" s="38" t="s">
        <v>171</v>
      </c>
      <c r="G16" s="39">
        <v>499</v>
      </c>
      <c r="H16" s="6">
        <f>G16*0.481</f>
        <v>240.01900000000001</v>
      </c>
      <c r="I16" s="39">
        <v>248</v>
      </c>
      <c r="J16" s="6">
        <f>(I16-H16)^2</f>
        <v>63.696360999999911</v>
      </c>
      <c r="K16" s="6">
        <f>J16/H16</f>
        <v>0.26538049487748849</v>
      </c>
    </row>
    <row r="17" spans="1:11" ht="16">
      <c r="A17" s="2">
        <v>16</v>
      </c>
      <c r="B17" s="2" t="s">
        <v>18</v>
      </c>
      <c r="C17" s="2">
        <v>7.88</v>
      </c>
      <c r="D17" t="str">
        <f t="shared" si="0"/>
        <v>Medium</v>
      </c>
      <c r="F17" s="38" t="s">
        <v>172</v>
      </c>
      <c r="G17" s="39">
        <v>346</v>
      </c>
      <c r="H17" s="6">
        <f t="shared" ref="H17:H19" si="1">G17*0.481</f>
        <v>166.42599999999999</v>
      </c>
      <c r="I17" s="39">
        <v>164</v>
      </c>
      <c r="J17" s="6">
        <f t="shared" ref="J17:J18" si="2">(I17-H17)^2</f>
        <v>5.8854759999999402</v>
      </c>
      <c r="K17" s="6">
        <f t="shared" ref="K17:K18" si="3">J17/H17</f>
        <v>3.536392150264947E-2</v>
      </c>
    </row>
    <row r="18" spans="1:11" ht="16">
      <c r="A18" s="2">
        <v>17</v>
      </c>
      <c r="B18" s="2" t="s">
        <v>7</v>
      </c>
      <c r="C18" s="2">
        <v>9.67</v>
      </c>
      <c r="D18" t="str">
        <f t="shared" si="0"/>
        <v>Big</v>
      </c>
      <c r="F18" s="38" t="s">
        <v>173</v>
      </c>
      <c r="G18" s="39">
        <v>155</v>
      </c>
      <c r="H18" s="6">
        <f t="shared" si="1"/>
        <v>74.554999999999993</v>
      </c>
      <c r="I18" s="39">
        <v>69</v>
      </c>
      <c r="J18" s="6">
        <f t="shared" si="2"/>
        <v>30.85802499999992</v>
      </c>
      <c r="K18" s="6">
        <f t="shared" si="3"/>
        <v>0.41389611696063205</v>
      </c>
    </row>
    <row r="19" spans="1:11" ht="16">
      <c r="A19" s="2">
        <v>18</v>
      </c>
      <c r="B19" s="2" t="s">
        <v>7</v>
      </c>
      <c r="C19" s="2">
        <v>4.16</v>
      </c>
      <c r="D19" t="str">
        <f t="shared" si="0"/>
        <v>Small</v>
      </c>
      <c r="F19" s="51"/>
      <c r="G19" s="51">
        <v>1000</v>
      </c>
      <c r="H19" s="51">
        <f t="shared" si="1"/>
        <v>481</v>
      </c>
      <c r="I19" s="51">
        <v>481</v>
      </c>
      <c r="J19" s="59" t="s">
        <v>160</v>
      </c>
      <c r="K19" s="59">
        <f>SUM(K16:K18)</f>
        <v>0.71464053334076993</v>
      </c>
    </row>
    <row r="20" spans="1:11" ht="16">
      <c r="A20" s="2">
        <v>19</v>
      </c>
      <c r="B20" s="2" t="s">
        <v>7</v>
      </c>
      <c r="C20" s="2">
        <v>7.68</v>
      </c>
      <c r="D20" t="str">
        <f t="shared" si="0"/>
        <v>Medium</v>
      </c>
    </row>
    <row r="21" spans="1:11" ht="16">
      <c r="A21" s="2">
        <v>20</v>
      </c>
      <c r="B21" s="2" t="s">
        <v>18</v>
      </c>
      <c r="C21" s="2">
        <v>10.8</v>
      </c>
      <c r="D21" t="str">
        <f t="shared" si="0"/>
        <v>Big</v>
      </c>
      <c r="F21" s="89" t="s">
        <v>178</v>
      </c>
      <c r="G21" s="89"/>
      <c r="H21" s="89"/>
      <c r="I21" s="89"/>
      <c r="J21" s="89"/>
      <c r="K21" s="57">
        <f>CHIINV(0.05,2)</f>
        <v>5.9914645471079817</v>
      </c>
    </row>
    <row r="22" spans="1:11" ht="15.5" customHeight="1">
      <c r="A22" s="2">
        <v>21</v>
      </c>
      <c r="B22" s="2" t="s">
        <v>18</v>
      </c>
      <c r="C22" s="2">
        <v>6.89</v>
      </c>
      <c r="D22" t="str">
        <f t="shared" si="0"/>
        <v>Medium</v>
      </c>
      <c r="F22" s="85" t="s">
        <v>181</v>
      </c>
      <c r="G22" s="85"/>
      <c r="H22" s="85"/>
      <c r="I22" s="85"/>
      <c r="J22" s="85"/>
      <c r="K22" s="85"/>
    </row>
    <row r="23" spans="1:11" ht="16">
      <c r="A23" s="2">
        <v>22</v>
      </c>
      <c r="B23" s="2" t="s">
        <v>7</v>
      </c>
      <c r="C23" s="2">
        <v>8.01</v>
      </c>
      <c r="D23" t="str">
        <f t="shared" si="0"/>
        <v>Big</v>
      </c>
      <c r="F23" s="85"/>
      <c r="G23" s="85"/>
      <c r="H23" s="85"/>
      <c r="I23" s="85"/>
      <c r="J23" s="85"/>
      <c r="K23" s="85"/>
    </row>
    <row r="24" spans="1:11" ht="15.5" customHeight="1">
      <c r="A24" s="2">
        <v>23</v>
      </c>
      <c r="B24" s="2" t="s">
        <v>7</v>
      </c>
      <c r="C24" s="2">
        <v>9.36</v>
      </c>
      <c r="D24" t="str">
        <f t="shared" si="0"/>
        <v>Big</v>
      </c>
      <c r="F24" s="85"/>
      <c r="G24" s="85"/>
      <c r="H24" s="85"/>
      <c r="I24" s="85"/>
      <c r="J24" s="85"/>
      <c r="K24" s="85"/>
    </row>
    <row r="25" spans="1:11" ht="16">
      <c r="A25" s="2">
        <v>24</v>
      </c>
      <c r="B25" s="2" t="s">
        <v>7</v>
      </c>
      <c r="C25" s="2">
        <v>6.71</v>
      </c>
      <c r="D25" t="str">
        <f t="shared" si="0"/>
        <v>Medium</v>
      </c>
      <c r="F25" s="55"/>
      <c r="G25" s="55"/>
      <c r="H25" s="55"/>
      <c r="I25" s="55"/>
      <c r="J25" s="55"/>
      <c r="K25" s="55"/>
    </row>
    <row r="26" spans="1:11" ht="16">
      <c r="A26" s="2">
        <v>25</v>
      </c>
      <c r="B26" s="2" t="s">
        <v>18</v>
      </c>
      <c r="C26" s="2">
        <v>9.85</v>
      </c>
      <c r="D26" t="str">
        <f t="shared" si="0"/>
        <v>Big</v>
      </c>
    </row>
    <row r="27" spans="1:11" ht="16">
      <c r="A27" s="2">
        <v>26</v>
      </c>
      <c r="B27" s="2" t="s">
        <v>18</v>
      </c>
      <c r="C27" s="2">
        <v>6.82</v>
      </c>
      <c r="D27" t="str">
        <f t="shared" si="0"/>
        <v>Medium</v>
      </c>
    </row>
    <row r="28" spans="1:11" ht="16">
      <c r="A28" s="2">
        <v>27</v>
      </c>
      <c r="B28" s="2" t="s">
        <v>7</v>
      </c>
      <c r="C28" s="2">
        <v>5.96</v>
      </c>
      <c r="D28" t="str">
        <f t="shared" si="0"/>
        <v>Small</v>
      </c>
    </row>
    <row r="29" spans="1:11" ht="16">
      <c r="A29" s="2">
        <v>28</v>
      </c>
      <c r="B29" s="2" t="s">
        <v>7</v>
      </c>
      <c r="C29" s="2">
        <v>8.36</v>
      </c>
      <c r="D29" t="str">
        <f t="shared" si="0"/>
        <v>Big</v>
      </c>
    </row>
    <row r="30" spans="1:11" ht="16">
      <c r="A30" s="2">
        <v>29</v>
      </c>
      <c r="B30" s="2" t="s">
        <v>18</v>
      </c>
      <c r="C30" s="2">
        <v>9.43</v>
      </c>
      <c r="D30" t="str">
        <f t="shared" si="0"/>
        <v>Big</v>
      </c>
    </row>
    <row r="31" spans="1:11" ht="16">
      <c r="A31" s="2">
        <v>30</v>
      </c>
      <c r="B31" s="2" t="s">
        <v>7</v>
      </c>
      <c r="C31" s="2">
        <v>5.5</v>
      </c>
      <c r="D31" t="str">
        <f t="shared" si="0"/>
        <v>Small</v>
      </c>
    </row>
    <row r="32" spans="1:11" ht="16">
      <c r="A32" s="2">
        <v>31</v>
      </c>
      <c r="B32" s="2" t="s">
        <v>7</v>
      </c>
      <c r="C32" s="2">
        <v>6.97</v>
      </c>
      <c r="D32" t="str">
        <f t="shared" si="0"/>
        <v>Medium</v>
      </c>
    </row>
    <row r="33" spans="1:4" ht="16">
      <c r="A33" s="2">
        <v>32</v>
      </c>
      <c r="B33" s="2" t="s">
        <v>7</v>
      </c>
      <c r="C33" s="2">
        <v>8.73</v>
      </c>
      <c r="D33" t="str">
        <f t="shared" si="0"/>
        <v>Big</v>
      </c>
    </row>
    <row r="34" spans="1:4" ht="16">
      <c r="A34" s="2">
        <v>33</v>
      </c>
      <c r="B34" s="2" t="s">
        <v>7</v>
      </c>
      <c r="C34" s="2">
        <v>6.08</v>
      </c>
      <c r="D34" t="str">
        <f t="shared" si="0"/>
        <v>Medium</v>
      </c>
    </row>
    <row r="35" spans="1:4" ht="16">
      <c r="A35" s="2">
        <v>34</v>
      </c>
      <c r="B35" s="2" t="s">
        <v>18</v>
      </c>
      <c r="C35" s="2">
        <v>6.53</v>
      </c>
      <c r="D35" t="str">
        <f t="shared" si="0"/>
        <v>Medium</v>
      </c>
    </row>
    <row r="36" spans="1:4" ht="16">
      <c r="A36" s="2">
        <v>35</v>
      </c>
      <c r="B36" s="2" t="s">
        <v>7</v>
      </c>
      <c r="C36" s="2">
        <v>5.92</v>
      </c>
      <c r="D36" t="str">
        <f t="shared" si="0"/>
        <v>Small</v>
      </c>
    </row>
    <row r="37" spans="1:4" ht="16">
      <c r="A37" s="2">
        <v>36</v>
      </c>
      <c r="B37" s="2" t="s">
        <v>7</v>
      </c>
      <c r="C37" s="2">
        <v>8.7200000000000006</v>
      </c>
      <c r="D37" t="str">
        <f t="shared" si="0"/>
        <v>Big</v>
      </c>
    </row>
    <row r="38" spans="1:4" ht="16">
      <c r="A38" s="2">
        <v>37</v>
      </c>
      <c r="B38" s="2" t="s">
        <v>7</v>
      </c>
      <c r="C38" s="2">
        <v>7.35</v>
      </c>
      <c r="D38" t="str">
        <f t="shared" si="0"/>
        <v>Medium</v>
      </c>
    </row>
    <row r="39" spans="1:4" ht="16">
      <c r="A39" s="2">
        <v>38</v>
      </c>
      <c r="B39" s="2" t="s">
        <v>7</v>
      </c>
      <c r="C39" s="2">
        <v>6.35</v>
      </c>
      <c r="D39" t="str">
        <f t="shared" si="0"/>
        <v>Medium</v>
      </c>
    </row>
    <row r="40" spans="1:4" ht="16">
      <c r="A40" s="2">
        <v>39</v>
      </c>
      <c r="B40" s="2" t="s">
        <v>18</v>
      </c>
      <c r="C40" s="2">
        <v>8.1199999999999992</v>
      </c>
      <c r="D40" t="str">
        <f t="shared" si="0"/>
        <v>Big</v>
      </c>
    </row>
    <row r="41" spans="1:4" ht="16">
      <c r="A41" s="2">
        <v>40</v>
      </c>
      <c r="B41" s="2" t="s">
        <v>7</v>
      </c>
      <c r="C41" s="2">
        <v>6.04</v>
      </c>
      <c r="D41" t="str">
        <f t="shared" si="0"/>
        <v>Medium</v>
      </c>
    </row>
    <row r="42" spans="1:4" ht="16">
      <c r="A42" s="2">
        <v>41</v>
      </c>
      <c r="B42" s="2" t="s">
        <v>18</v>
      </c>
      <c r="C42" s="2">
        <v>6.14</v>
      </c>
      <c r="D42" t="str">
        <f t="shared" si="0"/>
        <v>Medium</v>
      </c>
    </row>
    <row r="43" spans="1:4" ht="16">
      <c r="A43" s="2">
        <v>42</v>
      </c>
      <c r="B43" s="2" t="s">
        <v>18</v>
      </c>
      <c r="C43" s="2">
        <v>9.32</v>
      </c>
      <c r="D43" t="str">
        <f t="shared" si="0"/>
        <v>Big</v>
      </c>
    </row>
    <row r="44" spans="1:4" ht="16">
      <c r="A44" s="2">
        <v>43</v>
      </c>
      <c r="B44" s="2" t="s">
        <v>18</v>
      </c>
      <c r="C44" s="2">
        <v>7.32</v>
      </c>
      <c r="D44" t="str">
        <f t="shared" si="0"/>
        <v>Medium</v>
      </c>
    </row>
    <row r="45" spans="1:4" ht="16">
      <c r="A45" s="2">
        <v>44</v>
      </c>
      <c r="B45" s="2" t="s">
        <v>18</v>
      </c>
      <c r="C45" s="2">
        <v>7.42</v>
      </c>
      <c r="D45" t="str">
        <f t="shared" si="0"/>
        <v>Medium</v>
      </c>
    </row>
    <row r="46" spans="1:4" ht="16">
      <c r="A46" s="2">
        <v>45</v>
      </c>
      <c r="B46" s="2" t="s">
        <v>18</v>
      </c>
      <c r="C46" s="2">
        <v>5.69</v>
      </c>
      <c r="D46" t="str">
        <f t="shared" si="0"/>
        <v>Small</v>
      </c>
    </row>
    <row r="47" spans="1:4" ht="16">
      <c r="A47" s="2">
        <v>46</v>
      </c>
      <c r="B47" s="2" t="s">
        <v>7</v>
      </c>
      <c r="C47" s="2">
        <v>10.58</v>
      </c>
      <c r="D47" t="str">
        <f t="shared" si="0"/>
        <v>Big</v>
      </c>
    </row>
    <row r="48" spans="1:4" ht="16">
      <c r="A48" s="2">
        <v>47</v>
      </c>
      <c r="B48" s="2" t="s">
        <v>7</v>
      </c>
      <c r="C48" s="2">
        <v>6.07</v>
      </c>
      <c r="D48" t="str">
        <f t="shared" si="0"/>
        <v>Medium</v>
      </c>
    </row>
    <row r="49" spans="1:4" ht="16">
      <c r="A49" s="2">
        <v>48</v>
      </c>
      <c r="B49" s="2" t="s">
        <v>7</v>
      </c>
      <c r="C49" s="2">
        <v>5.77</v>
      </c>
      <c r="D49" t="str">
        <f t="shared" si="0"/>
        <v>Small</v>
      </c>
    </row>
    <row r="50" spans="1:4" ht="16">
      <c r="A50" s="2">
        <v>49</v>
      </c>
      <c r="B50" s="2" t="s">
        <v>7</v>
      </c>
      <c r="C50" s="2">
        <v>10.039999999999999</v>
      </c>
      <c r="D50" t="str">
        <f t="shared" si="0"/>
        <v>Big</v>
      </c>
    </row>
    <row r="51" spans="1:4" ht="16">
      <c r="A51" s="2">
        <v>50</v>
      </c>
      <c r="B51" s="2" t="s">
        <v>7</v>
      </c>
      <c r="C51" s="2">
        <v>7.19</v>
      </c>
      <c r="D51" t="str">
        <f t="shared" si="0"/>
        <v>Medium</v>
      </c>
    </row>
    <row r="52" spans="1:4" ht="16">
      <c r="A52" s="2">
        <v>51</v>
      </c>
      <c r="B52" s="2" t="s">
        <v>18</v>
      </c>
      <c r="C52" s="2">
        <v>7.18</v>
      </c>
      <c r="D52" t="str">
        <f t="shared" si="0"/>
        <v>Medium</v>
      </c>
    </row>
    <row r="53" spans="1:4" ht="16">
      <c r="A53" s="2">
        <v>52</v>
      </c>
      <c r="B53" s="2" t="s">
        <v>7</v>
      </c>
      <c r="C53" s="2">
        <v>8.5500000000000007</v>
      </c>
      <c r="D53" t="str">
        <f t="shared" si="0"/>
        <v>Big</v>
      </c>
    </row>
    <row r="54" spans="1:4" ht="16">
      <c r="A54" s="2">
        <v>53</v>
      </c>
      <c r="B54" s="2" t="s">
        <v>7</v>
      </c>
      <c r="C54" s="2">
        <v>8.86</v>
      </c>
      <c r="D54" t="str">
        <f t="shared" si="0"/>
        <v>Big</v>
      </c>
    </row>
    <row r="55" spans="1:4" ht="16">
      <c r="A55" s="2">
        <v>54</v>
      </c>
      <c r="B55" s="2" t="s">
        <v>18</v>
      </c>
      <c r="C55" s="2">
        <v>9.8000000000000007</v>
      </c>
      <c r="D55" t="str">
        <f t="shared" si="0"/>
        <v>Big</v>
      </c>
    </row>
    <row r="56" spans="1:4" ht="16">
      <c r="A56" s="2">
        <v>55</v>
      </c>
      <c r="B56" s="2" t="s">
        <v>18</v>
      </c>
      <c r="C56" s="2">
        <v>7.08</v>
      </c>
      <c r="D56" t="str">
        <f t="shared" si="0"/>
        <v>Medium</v>
      </c>
    </row>
    <row r="57" spans="1:4" ht="16">
      <c r="A57" s="2">
        <v>56</v>
      </c>
      <c r="B57" s="2" t="s">
        <v>18</v>
      </c>
      <c r="C57" s="2">
        <v>10.62</v>
      </c>
      <c r="D57" t="str">
        <f t="shared" si="0"/>
        <v>Big</v>
      </c>
    </row>
    <row r="58" spans="1:4" ht="16">
      <c r="A58" s="2">
        <v>57</v>
      </c>
      <c r="B58" s="2" t="s">
        <v>7</v>
      </c>
      <c r="C58" s="2">
        <v>4.09</v>
      </c>
      <c r="D58" t="str">
        <f t="shared" si="0"/>
        <v>Small</v>
      </c>
    </row>
    <row r="59" spans="1:4" ht="16">
      <c r="A59" s="2">
        <v>58</v>
      </c>
      <c r="B59" s="2" t="s">
        <v>7</v>
      </c>
      <c r="C59" s="2">
        <v>10.69</v>
      </c>
      <c r="D59" t="str">
        <f t="shared" si="0"/>
        <v>Big</v>
      </c>
    </row>
    <row r="60" spans="1:4" ht="16">
      <c r="A60" s="2">
        <v>59</v>
      </c>
      <c r="B60" s="2" t="s">
        <v>7</v>
      </c>
      <c r="C60" s="2">
        <v>6.39</v>
      </c>
      <c r="D60" t="str">
        <f t="shared" si="0"/>
        <v>Medium</v>
      </c>
    </row>
    <row r="61" spans="1:4" ht="16">
      <c r="A61" s="2">
        <v>60</v>
      </c>
      <c r="B61" s="2" t="s">
        <v>18</v>
      </c>
      <c r="C61" s="2">
        <v>7.56</v>
      </c>
      <c r="D61" t="str">
        <f t="shared" si="0"/>
        <v>Medium</v>
      </c>
    </row>
    <row r="62" spans="1:4" ht="16">
      <c r="A62" s="2">
        <v>61</v>
      </c>
      <c r="B62" s="2" t="s">
        <v>7</v>
      </c>
      <c r="C62" s="2">
        <v>4.97</v>
      </c>
      <c r="D62" t="str">
        <f t="shared" si="0"/>
        <v>Small</v>
      </c>
    </row>
    <row r="63" spans="1:4" ht="16">
      <c r="A63" s="2">
        <v>62</v>
      </c>
      <c r="B63" s="2" t="s">
        <v>7</v>
      </c>
      <c r="C63" s="2">
        <v>10.09</v>
      </c>
      <c r="D63" t="str">
        <f t="shared" si="0"/>
        <v>Big</v>
      </c>
    </row>
    <row r="64" spans="1:4" ht="16">
      <c r="A64" s="2">
        <v>63</v>
      </c>
      <c r="B64" s="2" t="s">
        <v>18</v>
      </c>
      <c r="C64" s="2">
        <v>8.43</v>
      </c>
      <c r="D64" t="str">
        <f t="shared" si="0"/>
        <v>Big</v>
      </c>
    </row>
    <row r="65" spans="1:4" ht="16">
      <c r="A65" s="2">
        <v>64</v>
      </c>
      <c r="B65" s="2" t="s">
        <v>7</v>
      </c>
      <c r="C65" s="2">
        <v>5.85</v>
      </c>
      <c r="D65" t="str">
        <f t="shared" si="0"/>
        <v>Small</v>
      </c>
    </row>
    <row r="66" spans="1:4" ht="16">
      <c r="A66" s="2">
        <v>65</v>
      </c>
      <c r="B66" s="2" t="s">
        <v>18</v>
      </c>
      <c r="C66" s="2">
        <v>7.48</v>
      </c>
      <c r="D66" t="str">
        <f t="shared" si="0"/>
        <v>Medium</v>
      </c>
    </row>
    <row r="67" spans="1:4" ht="16">
      <c r="A67" s="2">
        <v>66</v>
      </c>
      <c r="B67" s="2" t="s">
        <v>18</v>
      </c>
      <c r="C67" s="2">
        <v>11.7</v>
      </c>
      <c r="D67" t="str">
        <f t="shared" ref="D67:D130" si="4">IF(C67&lt;6,"Small",IF(C67&lt;=8,"Medium","Big"))</f>
        <v>Big</v>
      </c>
    </row>
    <row r="68" spans="1:4" ht="16">
      <c r="A68" s="2">
        <v>67</v>
      </c>
      <c r="B68" s="2" t="s">
        <v>7</v>
      </c>
      <c r="C68" s="2">
        <v>10.18</v>
      </c>
      <c r="D68" t="str">
        <f t="shared" si="4"/>
        <v>Big</v>
      </c>
    </row>
    <row r="69" spans="1:4" ht="16">
      <c r="A69" s="2">
        <v>68</v>
      </c>
      <c r="B69" s="2" t="s">
        <v>7</v>
      </c>
      <c r="C69" s="2">
        <v>11.17</v>
      </c>
      <c r="D69" t="str">
        <f t="shared" si="4"/>
        <v>Big</v>
      </c>
    </row>
    <row r="70" spans="1:4" ht="16">
      <c r="A70" s="2">
        <v>69</v>
      </c>
      <c r="B70" s="2" t="s">
        <v>18</v>
      </c>
      <c r="C70" s="2">
        <v>6.1</v>
      </c>
      <c r="D70" t="str">
        <f t="shared" si="4"/>
        <v>Medium</v>
      </c>
    </row>
    <row r="71" spans="1:4" ht="16">
      <c r="A71" s="2">
        <v>70</v>
      </c>
      <c r="B71" s="2" t="s">
        <v>18</v>
      </c>
      <c r="C71" s="2">
        <v>9.25</v>
      </c>
      <c r="D71" t="str">
        <f t="shared" si="4"/>
        <v>Big</v>
      </c>
    </row>
    <row r="72" spans="1:4" ht="16">
      <c r="A72" s="2">
        <v>71</v>
      </c>
      <c r="B72" s="2" t="s">
        <v>18</v>
      </c>
      <c r="C72" s="2">
        <v>10.79</v>
      </c>
      <c r="D72" t="str">
        <f t="shared" si="4"/>
        <v>Big</v>
      </c>
    </row>
    <row r="73" spans="1:4" ht="16">
      <c r="A73" s="2">
        <v>72</v>
      </c>
      <c r="B73" s="2" t="s">
        <v>7</v>
      </c>
      <c r="C73" s="2">
        <v>7.38</v>
      </c>
      <c r="D73" t="str">
        <f t="shared" si="4"/>
        <v>Medium</v>
      </c>
    </row>
    <row r="74" spans="1:4" ht="16">
      <c r="A74" s="2">
        <v>73</v>
      </c>
      <c r="B74" s="2" t="s">
        <v>7</v>
      </c>
      <c r="C74" s="2">
        <v>7.92</v>
      </c>
      <c r="D74" t="str">
        <f t="shared" si="4"/>
        <v>Medium</v>
      </c>
    </row>
    <row r="75" spans="1:4" ht="16">
      <c r="A75" s="2">
        <v>74</v>
      </c>
      <c r="B75" s="2" t="s">
        <v>7</v>
      </c>
      <c r="C75" s="2">
        <v>8.19</v>
      </c>
      <c r="D75" t="str">
        <f t="shared" si="4"/>
        <v>Big</v>
      </c>
    </row>
    <row r="76" spans="1:4" ht="16">
      <c r="A76" s="2">
        <v>75</v>
      </c>
      <c r="B76" s="2" t="s">
        <v>18</v>
      </c>
      <c r="C76" s="2">
        <v>9.31</v>
      </c>
      <c r="D76" t="str">
        <f t="shared" si="4"/>
        <v>Big</v>
      </c>
    </row>
    <row r="77" spans="1:4" ht="16">
      <c r="A77" s="2">
        <v>76</v>
      </c>
      <c r="B77" s="2" t="s">
        <v>18</v>
      </c>
      <c r="C77" s="2">
        <v>6.96</v>
      </c>
      <c r="D77" t="str">
        <f t="shared" si="4"/>
        <v>Medium</v>
      </c>
    </row>
    <row r="78" spans="1:4" ht="16">
      <c r="A78" s="2">
        <v>77</v>
      </c>
      <c r="B78" s="2" t="s">
        <v>18</v>
      </c>
      <c r="C78" s="2">
        <v>8.5</v>
      </c>
      <c r="D78" t="str">
        <f t="shared" si="4"/>
        <v>Big</v>
      </c>
    </row>
    <row r="79" spans="1:4" ht="16">
      <c r="A79" s="2">
        <v>78</v>
      </c>
      <c r="B79" s="2" t="s">
        <v>7</v>
      </c>
      <c r="C79" s="2">
        <v>9.0299999999999994</v>
      </c>
      <c r="D79" t="str">
        <f t="shared" si="4"/>
        <v>Big</v>
      </c>
    </row>
    <row r="80" spans="1:4" ht="16">
      <c r="A80" s="2">
        <v>79</v>
      </c>
      <c r="B80" s="2" t="s">
        <v>18</v>
      </c>
      <c r="C80" s="2">
        <v>9.39</v>
      </c>
      <c r="D80" t="str">
        <f t="shared" si="4"/>
        <v>Big</v>
      </c>
    </row>
    <row r="81" spans="1:4" ht="16">
      <c r="A81" s="2">
        <v>80</v>
      </c>
      <c r="B81" s="2" t="s">
        <v>7</v>
      </c>
      <c r="C81" s="2">
        <v>4.8899999999999997</v>
      </c>
      <c r="D81" t="str">
        <f t="shared" si="4"/>
        <v>Small</v>
      </c>
    </row>
    <row r="82" spans="1:4" ht="16">
      <c r="A82" s="2">
        <v>81</v>
      </c>
      <c r="B82" s="2" t="s">
        <v>7</v>
      </c>
      <c r="C82" s="2">
        <v>10.48</v>
      </c>
      <c r="D82" t="str">
        <f t="shared" si="4"/>
        <v>Big</v>
      </c>
    </row>
    <row r="83" spans="1:4" ht="16">
      <c r="A83" s="2">
        <v>82</v>
      </c>
      <c r="B83" s="2" t="s">
        <v>18</v>
      </c>
      <c r="C83" s="2">
        <v>8.31</v>
      </c>
      <c r="D83" t="str">
        <f t="shared" si="4"/>
        <v>Big</v>
      </c>
    </row>
    <row r="84" spans="1:4" ht="16">
      <c r="A84" s="2">
        <v>83</v>
      </c>
      <c r="B84" s="2" t="s">
        <v>18</v>
      </c>
      <c r="C84" s="2">
        <v>7.5</v>
      </c>
      <c r="D84" t="str">
        <f t="shared" si="4"/>
        <v>Medium</v>
      </c>
    </row>
    <row r="85" spans="1:4" ht="16">
      <c r="A85" s="2">
        <v>84</v>
      </c>
      <c r="B85" s="2" t="s">
        <v>18</v>
      </c>
      <c r="C85" s="2">
        <v>7.64</v>
      </c>
      <c r="D85" t="str">
        <f t="shared" si="4"/>
        <v>Medium</v>
      </c>
    </row>
    <row r="86" spans="1:4" ht="16">
      <c r="A86" s="2">
        <v>85</v>
      </c>
      <c r="B86" s="2" t="s">
        <v>18</v>
      </c>
      <c r="C86" s="2">
        <v>10.19</v>
      </c>
      <c r="D86" t="str">
        <f t="shared" si="4"/>
        <v>Big</v>
      </c>
    </row>
    <row r="87" spans="1:4" ht="16">
      <c r="A87" s="2">
        <v>86</v>
      </c>
      <c r="B87" s="2" t="s">
        <v>7</v>
      </c>
      <c r="C87" s="2">
        <v>8.1999999999999993</v>
      </c>
      <c r="D87" t="str">
        <f t="shared" si="4"/>
        <v>Big</v>
      </c>
    </row>
    <row r="88" spans="1:4" ht="16">
      <c r="A88" s="2">
        <v>87</v>
      </c>
      <c r="B88" s="2" t="s">
        <v>7</v>
      </c>
      <c r="C88" s="2">
        <v>4.49</v>
      </c>
      <c r="D88" t="str">
        <f t="shared" si="4"/>
        <v>Small</v>
      </c>
    </row>
    <row r="89" spans="1:4" ht="16">
      <c r="A89" s="2">
        <v>88</v>
      </c>
      <c r="B89" s="2" t="s">
        <v>7</v>
      </c>
      <c r="C89" s="2">
        <v>6.76</v>
      </c>
      <c r="D89" t="str">
        <f t="shared" si="4"/>
        <v>Medium</v>
      </c>
    </row>
    <row r="90" spans="1:4" ht="16">
      <c r="A90" s="2">
        <v>89</v>
      </c>
      <c r="B90" s="2" t="s">
        <v>7</v>
      </c>
      <c r="C90" s="2">
        <v>12.99</v>
      </c>
      <c r="D90" t="str">
        <f t="shared" si="4"/>
        <v>Big</v>
      </c>
    </row>
    <row r="91" spans="1:4" ht="16">
      <c r="A91" s="2">
        <v>90</v>
      </c>
      <c r="B91" s="2" t="s">
        <v>18</v>
      </c>
      <c r="C91" s="2">
        <v>8.9600000000000009</v>
      </c>
      <c r="D91" t="str">
        <f t="shared" si="4"/>
        <v>Big</v>
      </c>
    </row>
    <row r="92" spans="1:4" ht="16">
      <c r="A92" s="2">
        <v>91</v>
      </c>
      <c r="B92" s="2" t="s">
        <v>18</v>
      </c>
      <c r="C92" s="2">
        <v>9.61</v>
      </c>
      <c r="D92" t="str">
        <f t="shared" si="4"/>
        <v>Big</v>
      </c>
    </row>
    <row r="93" spans="1:4" ht="16">
      <c r="A93" s="2">
        <v>92</v>
      </c>
      <c r="B93" s="2" t="s">
        <v>7</v>
      </c>
      <c r="C93" s="2">
        <v>5.96</v>
      </c>
      <c r="D93" t="str">
        <f t="shared" si="4"/>
        <v>Small</v>
      </c>
    </row>
    <row r="94" spans="1:4" ht="16">
      <c r="A94" s="2">
        <v>93</v>
      </c>
      <c r="B94" s="2" t="s">
        <v>7</v>
      </c>
      <c r="C94" s="2">
        <v>7.87</v>
      </c>
      <c r="D94" t="str">
        <f t="shared" si="4"/>
        <v>Medium</v>
      </c>
    </row>
    <row r="95" spans="1:4" ht="16">
      <c r="A95" s="2">
        <v>94</v>
      </c>
      <c r="B95" s="2" t="s">
        <v>7</v>
      </c>
      <c r="C95" s="2">
        <v>11.7</v>
      </c>
      <c r="D95" t="str">
        <f t="shared" si="4"/>
        <v>Big</v>
      </c>
    </row>
    <row r="96" spans="1:4" ht="16">
      <c r="A96" s="2">
        <v>95</v>
      </c>
      <c r="B96" s="2" t="s">
        <v>7</v>
      </c>
      <c r="C96" s="2">
        <v>6.69</v>
      </c>
      <c r="D96" t="str">
        <f t="shared" si="4"/>
        <v>Medium</v>
      </c>
    </row>
    <row r="97" spans="1:4" ht="16">
      <c r="A97" s="2">
        <v>96</v>
      </c>
      <c r="B97" s="2" t="s">
        <v>7</v>
      </c>
      <c r="C97" s="2">
        <v>8.17</v>
      </c>
      <c r="D97" t="str">
        <f t="shared" si="4"/>
        <v>Big</v>
      </c>
    </row>
    <row r="98" spans="1:4" ht="16">
      <c r="A98" s="2">
        <v>97</v>
      </c>
      <c r="B98" s="2" t="s">
        <v>7</v>
      </c>
      <c r="C98" s="2">
        <v>9.3000000000000007</v>
      </c>
      <c r="D98" t="str">
        <f t="shared" si="4"/>
        <v>Big</v>
      </c>
    </row>
    <row r="99" spans="1:4" ht="16">
      <c r="A99" s="2">
        <v>98</v>
      </c>
      <c r="B99" s="2" t="s">
        <v>7</v>
      </c>
      <c r="C99" s="2">
        <v>5.52</v>
      </c>
      <c r="D99" t="str">
        <f t="shared" si="4"/>
        <v>Small</v>
      </c>
    </row>
    <row r="100" spans="1:4" ht="16">
      <c r="A100" s="2">
        <v>99</v>
      </c>
      <c r="B100" s="2" t="s">
        <v>7</v>
      </c>
      <c r="C100" s="2">
        <v>9.44</v>
      </c>
      <c r="D100" t="str">
        <f t="shared" si="4"/>
        <v>Big</v>
      </c>
    </row>
    <row r="101" spans="1:4" ht="16">
      <c r="A101" s="2">
        <v>100</v>
      </c>
      <c r="B101" s="2" t="s">
        <v>7</v>
      </c>
      <c r="C101" s="2">
        <v>7.19</v>
      </c>
      <c r="D101" t="str">
        <f t="shared" si="4"/>
        <v>Medium</v>
      </c>
    </row>
    <row r="102" spans="1:4" ht="16">
      <c r="A102" s="2">
        <v>101</v>
      </c>
      <c r="B102" s="2" t="s">
        <v>7</v>
      </c>
      <c r="C102" s="2">
        <v>7.52</v>
      </c>
      <c r="D102" t="str">
        <f t="shared" si="4"/>
        <v>Medium</v>
      </c>
    </row>
    <row r="103" spans="1:4" ht="16">
      <c r="A103" s="2">
        <v>102</v>
      </c>
      <c r="B103" s="2" t="s">
        <v>7</v>
      </c>
      <c r="C103" s="2">
        <v>9.06</v>
      </c>
      <c r="D103" t="str">
        <f t="shared" si="4"/>
        <v>Big</v>
      </c>
    </row>
    <row r="104" spans="1:4" ht="16">
      <c r="A104" s="2">
        <v>103</v>
      </c>
      <c r="B104" s="2" t="s">
        <v>18</v>
      </c>
      <c r="C104" s="2">
        <v>8.2200000000000006</v>
      </c>
      <c r="D104" t="str">
        <f t="shared" si="4"/>
        <v>Big</v>
      </c>
    </row>
    <row r="105" spans="1:4" ht="16">
      <c r="A105" s="2">
        <v>104</v>
      </c>
      <c r="B105" s="2" t="s">
        <v>7</v>
      </c>
      <c r="C105" s="2">
        <v>5.78</v>
      </c>
      <c r="D105" t="str">
        <f t="shared" si="4"/>
        <v>Small</v>
      </c>
    </row>
    <row r="106" spans="1:4" ht="16">
      <c r="A106" s="2">
        <v>105</v>
      </c>
      <c r="B106" s="2" t="s">
        <v>7</v>
      </c>
      <c r="C106" s="2">
        <v>12.18</v>
      </c>
      <c r="D106" t="str">
        <f t="shared" si="4"/>
        <v>Big</v>
      </c>
    </row>
    <row r="107" spans="1:4" ht="16">
      <c r="A107" s="2">
        <v>106</v>
      </c>
      <c r="B107" s="2" t="s">
        <v>18</v>
      </c>
      <c r="C107" s="2">
        <v>10.119999999999999</v>
      </c>
      <c r="D107" t="str">
        <f t="shared" si="4"/>
        <v>Big</v>
      </c>
    </row>
    <row r="108" spans="1:4" ht="16">
      <c r="A108" s="2">
        <v>107</v>
      </c>
      <c r="B108" s="2" t="s">
        <v>7</v>
      </c>
      <c r="C108" s="2">
        <v>6.29</v>
      </c>
      <c r="D108" t="str">
        <f t="shared" si="4"/>
        <v>Medium</v>
      </c>
    </row>
    <row r="109" spans="1:4" ht="16">
      <c r="A109" s="2">
        <v>108</v>
      </c>
      <c r="B109" s="2" t="s">
        <v>18</v>
      </c>
      <c r="C109" s="2">
        <v>6.85</v>
      </c>
      <c r="D109" t="str">
        <f t="shared" si="4"/>
        <v>Medium</v>
      </c>
    </row>
    <row r="110" spans="1:4" ht="16">
      <c r="A110" s="2">
        <v>109</v>
      </c>
      <c r="B110" s="2" t="s">
        <v>18</v>
      </c>
      <c r="C110" s="2">
        <v>8.06</v>
      </c>
      <c r="D110" t="str">
        <f t="shared" si="4"/>
        <v>Big</v>
      </c>
    </row>
    <row r="111" spans="1:4" ht="16">
      <c r="A111" s="2">
        <v>110</v>
      </c>
      <c r="B111" s="2" t="s">
        <v>7</v>
      </c>
      <c r="C111" s="2">
        <v>10.09</v>
      </c>
      <c r="D111" t="str">
        <f t="shared" si="4"/>
        <v>Big</v>
      </c>
    </row>
    <row r="112" spans="1:4" ht="16">
      <c r="A112" s="2">
        <v>111</v>
      </c>
      <c r="B112" s="2" t="s">
        <v>7</v>
      </c>
      <c r="C112" s="2">
        <v>7.28</v>
      </c>
      <c r="D112" t="str">
        <f t="shared" si="4"/>
        <v>Medium</v>
      </c>
    </row>
    <row r="113" spans="1:4" ht="16">
      <c r="A113" s="2">
        <v>112</v>
      </c>
      <c r="B113" s="2" t="s">
        <v>18</v>
      </c>
      <c r="C113" s="2">
        <v>9.0299999999999994</v>
      </c>
      <c r="D113" t="str">
        <f t="shared" si="4"/>
        <v>Big</v>
      </c>
    </row>
    <row r="114" spans="1:4" ht="16">
      <c r="A114" s="2">
        <v>113</v>
      </c>
      <c r="B114" s="2" t="s">
        <v>18</v>
      </c>
      <c r="C114" s="2">
        <v>8.1</v>
      </c>
      <c r="D114" t="str">
        <f t="shared" si="4"/>
        <v>Big</v>
      </c>
    </row>
    <row r="115" spans="1:4" ht="16">
      <c r="A115" s="2">
        <v>114</v>
      </c>
      <c r="B115" s="2" t="s">
        <v>7</v>
      </c>
      <c r="C115" s="2">
        <v>7.16</v>
      </c>
      <c r="D115" t="str">
        <f t="shared" si="4"/>
        <v>Medium</v>
      </c>
    </row>
    <row r="116" spans="1:4" ht="16">
      <c r="A116" s="2">
        <v>115</v>
      </c>
      <c r="B116" s="2" t="s">
        <v>18</v>
      </c>
      <c r="C116" s="2">
        <v>5.89</v>
      </c>
      <c r="D116" t="str">
        <f t="shared" si="4"/>
        <v>Small</v>
      </c>
    </row>
    <row r="117" spans="1:4" ht="16">
      <c r="A117" s="2">
        <v>116</v>
      </c>
      <c r="B117" s="2" t="s">
        <v>18</v>
      </c>
      <c r="C117" s="2">
        <v>5.17</v>
      </c>
      <c r="D117" t="str">
        <f t="shared" si="4"/>
        <v>Small</v>
      </c>
    </row>
    <row r="118" spans="1:4" ht="16">
      <c r="A118" s="2">
        <v>117</v>
      </c>
      <c r="B118" s="2" t="s">
        <v>18</v>
      </c>
      <c r="C118" s="2">
        <v>10.28</v>
      </c>
      <c r="D118" t="str">
        <f t="shared" si="4"/>
        <v>Big</v>
      </c>
    </row>
    <row r="119" spans="1:4" ht="16">
      <c r="A119" s="2">
        <v>118</v>
      </c>
      <c r="B119" s="2" t="s">
        <v>7</v>
      </c>
      <c r="C119" s="2">
        <v>11.55</v>
      </c>
      <c r="D119" t="str">
        <f t="shared" si="4"/>
        <v>Big</v>
      </c>
    </row>
    <row r="120" spans="1:4" ht="16">
      <c r="A120" s="2">
        <v>119</v>
      </c>
      <c r="B120" s="2" t="s">
        <v>7</v>
      </c>
      <c r="C120" s="2">
        <v>6.06</v>
      </c>
      <c r="D120" t="str">
        <f t="shared" si="4"/>
        <v>Medium</v>
      </c>
    </row>
    <row r="121" spans="1:4" ht="16">
      <c r="A121" s="2">
        <v>120</v>
      </c>
      <c r="B121" s="2" t="s">
        <v>7</v>
      </c>
      <c r="C121" s="2">
        <v>5.67</v>
      </c>
      <c r="D121" t="str">
        <f t="shared" si="4"/>
        <v>Small</v>
      </c>
    </row>
    <row r="122" spans="1:4" ht="16">
      <c r="A122" s="2">
        <v>121</v>
      </c>
      <c r="B122" s="2" t="s">
        <v>7</v>
      </c>
      <c r="C122" s="2">
        <v>4.91</v>
      </c>
      <c r="D122" t="str">
        <f t="shared" si="4"/>
        <v>Small</v>
      </c>
    </row>
    <row r="123" spans="1:4" ht="16">
      <c r="A123" s="2">
        <v>122</v>
      </c>
      <c r="B123" s="2" t="s">
        <v>7</v>
      </c>
      <c r="C123" s="2">
        <v>7.85</v>
      </c>
      <c r="D123" t="str">
        <f t="shared" si="4"/>
        <v>Medium</v>
      </c>
    </row>
    <row r="124" spans="1:4" ht="16">
      <c r="A124" s="2">
        <v>123</v>
      </c>
      <c r="B124" s="2" t="s">
        <v>18</v>
      </c>
      <c r="C124" s="2">
        <v>9.2100000000000009</v>
      </c>
      <c r="D124" t="str">
        <f t="shared" si="4"/>
        <v>Big</v>
      </c>
    </row>
    <row r="125" spans="1:4" ht="16">
      <c r="A125" s="2">
        <v>124</v>
      </c>
      <c r="B125" s="2" t="s">
        <v>7</v>
      </c>
      <c r="C125" s="2">
        <v>6.15</v>
      </c>
      <c r="D125" t="str">
        <f t="shared" si="4"/>
        <v>Medium</v>
      </c>
    </row>
    <row r="126" spans="1:4" ht="16">
      <c r="A126" s="2">
        <v>125</v>
      </c>
      <c r="B126" s="2" t="s">
        <v>7</v>
      </c>
      <c r="C126" s="2">
        <v>3.77</v>
      </c>
      <c r="D126" t="str">
        <f t="shared" si="4"/>
        <v>Small</v>
      </c>
    </row>
    <row r="127" spans="1:4" ht="16">
      <c r="A127" s="2">
        <v>126</v>
      </c>
      <c r="B127" s="2" t="s">
        <v>7</v>
      </c>
      <c r="C127" s="2">
        <v>8.5</v>
      </c>
      <c r="D127" t="str">
        <f t="shared" si="4"/>
        <v>Big</v>
      </c>
    </row>
    <row r="128" spans="1:4" ht="16">
      <c r="A128" s="2">
        <v>127</v>
      </c>
      <c r="B128" s="2" t="s">
        <v>7</v>
      </c>
      <c r="C128" s="2">
        <v>6.8</v>
      </c>
      <c r="D128" t="str">
        <f t="shared" si="4"/>
        <v>Medium</v>
      </c>
    </row>
    <row r="129" spans="1:4" ht="16">
      <c r="A129" s="2">
        <v>128</v>
      </c>
      <c r="B129" s="2" t="s">
        <v>7</v>
      </c>
      <c r="C129" s="2">
        <v>5.54</v>
      </c>
      <c r="D129" t="str">
        <f t="shared" si="4"/>
        <v>Small</v>
      </c>
    </row>
    <row r="130" spans="1:4" ht="16">
      <c r="A130" s="2">
        <v>129</v>
      </c>
      <c r="B130" s="2" t="s">
        <v>7</v>
      </c>
      <c r="C130" s="2">
        <v>9.02</v>
      </c>
      <c r="D130" t="str">
        <f t="shared" si="4"/>
        <v>Big</v>
      </c>
    </row>
    <row r="131" spans="1:4" ht="16">
      <c r="A131" s="2">
        <v>130</v>
      </c>
      <c r="B131" s="2" t="s">
        <v>7</v>
      </c>
      <c r="C131" s="2">
        <v>9.5</v>
      </c>
      <c r="D131" t="str">
        <f t="shared" ref="D131:D194" si="5">IF(C131&lt;6,"Small",IF(C131&lt;=8,"Medium","Big"))</f>
        <v>Big</v>
      </c>
    </row>
    <row r="132" spans="1:4" ht="16">
      <c r="A132" s="2">
        <v>131</v>
      </c>
      <c r="B132" s="2" t="s">
        <v>18</v>
      </c>
      <c r="C132" s="2">
        <v>6.88</v>
      </c>
      <c r="D132" t="str">
        <f t="shared" si="5"/>
        <v>Medium</v>
      </c>
    </row>
    <row r="133" spans="1:4" ht="16">
      <c r="A133" s="2">
        <v>132</v>
      </c>
      <c r="B133" s="2" t="s">
        <v>7</v>
      </c>
      <c r="C133" s="2">
        <v>8.2799999999999994</v>
      </c>
      <c r="D133" t="str">
        <f t="shared" si="5"/>
        <v>Big</v>
      </c>
    </row>
    <row r="134" spans="1:4" ht="16">
      <c r="A134" s="2">
        <v>133</v>
      </c>
      <c r="B134" s="2" t="s">
        <v>7</v>
      </c>
      <c r="C134" s="2">
        <v>9.31</v>
      </c>
      <c r="D134" t="str">
        <f t="shared" si="5"/>
        <v>Big</v>
      </c>
    </row>
    <row r="135" spans="1:4" ht="16">
      <c r="A135" s="2">
        <v>134</v>
      </c>
      <c r="B135" s="2" t="s">
        <v>7</v>
      </c>
      <c r="C135" s="2">
        <v>8.35</v>
      </c>
      <c r="D135" t="str">
        <f t="shared" si="5"/>
        <v>Big</v>
      </c>
    </row>
    <row r="136" spans="1:4" ht="16">
      <c r="A136" s="2">
        <v>135</v>
      </c>
      <c r="B136" s="2" t="s">
        <v>7</v>
      </c>
      <c r="C136" s="2">
        <v>11.24</v>
      </c>
      <c r="D136" t="str">
        <f t="shared" si="5"/>
        <v>Big</v>
      </c>
    </row>
    <row r="137" spans="1:4" ht="16">
      <c r="A137" s="2">
        <v>136</v>
      </c>
      <c r="B137" s="2" t="s">
        <v>18</v>
      </c>
      <c r="C137" s="2">
        <v>7.6</v>
      </c>
      <c r="D137" t="str">
        <f t="shared" si="5"/>
        <v>Medium</v>
      </c>
    </row>
    <row r="138" spans="1:4" ht="16">
      <c r="A138" s="2">
        <v>137</v>
      </c>
      <c r="B138" s="2" t="s">
        <v>18</v>
      </c>
      <c r="C138" s="2">
        <v>9.81</v>
      </c>
      <c r="D138" t="str">
        <f t="shared" si="5"/>
        <v>Big</v>
      </c>
    </row>
    <row r="139" spans="1:4" ht="16">
      <c r="A139" s="2">
        <v>138</v>
      </c>
      <c r="B139" s="2" t="s">
        <v>7</v>
      </c>
      <c r="C139" s="2">
        <v>6.08</v>
      </c>
      <c r="D139" t="str">
        <f t="shared" si="5"/>
        <v>Medium</v>
      </c>
    </row>
    <row r="140" spans="1:4" ht="16">
      <c r="A140" s="2">
        <v>139</v>
      </c>
      <c r="B140" s="2" t="s">
        <v>18</v>
      </c>
      <c r="C140" s="2">
        <v>5.08</v>
      </c>
      <c r="D140" t="str">
        <f t="shared" si="5"/>
        <v>Small</v>
      </c>
    </row>
    <row r="141" spans="1:4" ht="16">
      <c r="A141" s="2">
        <v>140</v>
      </c>
      <c r="B141" s="2" t="s">
        <v>7</v>
      </c>
      <c r="C141" s="2">
        <v>6.21</v>
      </c>
      <c r="D141" t="str">
        <f t="shared" si="5"/>
        <v>Medium</v>
      </c>
    </row>
    <row r="142" spans="1:4" ht="16">
      <c r="A142" s="2">
        <v>141</v>
      </c>
      <c r="B142" s="2" t="s">
        <v>18</v>
      </c>
      <c r="C142" s="2">
        <v>4.38</v>
      </c>
      <c r="D142" t="str">
        <f t="shared" si="5"/>
        <v>Small</v>
      </c>
    </row>
    <row r="143" spans="1:4" ht="16">
      <c r="A143" s="2">
        <v>142</v>
      </c>
      <c r="B143" s="2" t="s">
        <v>7</v>
      </c>
      <c r="C143" s="2">
        <v>10.85</v>
      </c>
      <c r="D143" t="str">
        <f t="shared" si="5"/>
        <v>Big</v>
      </c>
    </row>
    <row r="144" spans="1:4" ht="16">
      <c r="A144" s="2">
        <v>143</v>
      </c>
      <c r="B144" s="2" t="s">
        <v>18</v>
      </c>
      <c r="C144" s="2">
        <v>5.39</v>
      </c>
      <c r="D144" t="str">
        <f t="shared" si="5"/>
        <v>Small</v>
      </c>
    </row>
    <row r="145" spans="1:4" ht="16">
      <c r="A145" s="2">
        <v>144</v>
      </c>
      <c r="B145" s="2" t="s">
        <v>7</v>
      </c>
      <c r="C145" s="2">
        <v>9.89</v>
      </c>
      <c r="D145" t="str">
        <f t="shared" si="5"/>
        <v>Big</v>
      </c>
    </row>
    <row r="146" spans="1:4" ht="16">
      <c r="A146" s="2">
        <v>145</v>
      </c>
      <c r="B146" s="2" t="s">
        <v>18</v>
      </c>
      <c r="C146" s="2">
        <v>7.53</v>
      </c>
      <c r="D146" t="str">
        <f t="shared" si="5"/>
        <v>Medium</v>
      </c>
    </row>
    <row r="147" spans="1:4" ht="16">
      <c r="A147" s="2">
        <v>146</v>
      </c>
      <c r="B147" s="2" t="s">
        <v>18</v>
      </c>
      <c r="C147" s="2">
        <v>9.3699999999999992</v>
      </c>
      <c r="D147" t="str">
        <f t="shared" si="5"/>
        <v>Big</v>
      </c>
    </row>
    <row r="148" spans="1:4" ht="16">
      <c r="A148" s="2">
        <v>147</v>
      </c>
      <c r="B148" s="2" t="s">
        <v>18</v>
      </c>
      <c r="C148" s="2">
        <v>7.02</v>
      </c>
      <c r="D148" t="str">
        <f t="shared" si="5"/>
        <v>Medium</v>
      </c>
    </row>
    <row r="149" spans="1:4" ht="16">
      <c r="A149" s="2">
        <v>148</v>
      </c>
      <c r="B149" s="2" t="s">
        <v>7</v>
      </c>
      <c r="C149" s="2">
        <v>7.38</v>
      </c>
      <c r="D149" t="str">
        <f t="shared" si="5"/>
        <v>Medium</v>
      </c>
    </row>
    <row r="150" spans="1:4" ht="16">
      <c r="A150" s="2">
        <v>149</v>
      </c>
      <c r="B150" s="2" t="s">
        <v>18</v>
      </c>
      <c r="C150" s="2">
        <v>9.57</v>
      </c>
      <c r="D150" t="str">
        <f t="shared" si="5"/>
        <v>Big</v>
      </c>
    </row>
    <row r="151" spans="1:4" ht="16">
      <c r="A151" s="2">
        <v>150</v>
      </c>
      <c r="B151" s="2" t="s">
        <v>18</v>
      </c>
      <c r="C151" s="2">
        <v>10.42</v>
      </c>
      <c r="D151" t="str">
        <f t="shared" si="5"/>
        <v>Big</v>
      </c>
    </row>
    <row r="152" spans="1:4" ht="16">
      <c r="A152" s="2">
        <v>151</v>
      </c>
      <c r="B152" s="2" t="s">
        <v>7</v>
      </c>
      <c r="C152" s="2">
        <v>8.74</v>
      </c>
      <c r="D152" t="str">
        <f t="shared" si="5"/>
        <v>Big</v>
      </c>
    </row>
    <row r="153" spans="1:4" ht="16">
      <c r="A153" s="2">
        <v>152</v>
      </c>
      <c r="B153" s="2" t="s">
        <v>7</v>
      </c>
      <c r="C153" s="2">
        <v>11.31</v>
      </c>
      <c r="D153" t="str">
        <f t="shared" si="5"/>
        <v>Big</v>
      </c>
    </row>
    <row r="154" spans="1:4" ht="16">
      <c r="A154" s="2">
        <v>153</v>
      </c>
      <c r="B154" s="2" t="s">
        <v>18</v>
      </c>
      <c r="C154" s="2">
        <v>7.47</v>
      </c>
      <c r="D154" t="str">
        <f t="shared" si="5"/>
        <v>Medium</v>
      </c>
    </row>
    <row r="155" spans="1:4" ht="16">
      <c r="A155" s="2">
        <v>154</v>
      </c>
      <c r="B155" s="2" t="s">
        <v>7</v>
      </c>
      <c r="C155" s="2">
        <v>9.6</v>
      </c>
      <c r="D155" t="str">
        <f t="shared" si="5"/>
        <v>Big</v>
      </c>
    </row>
    <row r="156" spans="1:4" ht="16">
      <c r="A156" s="2">
        <v>155</v>
      </c>
      <c r="B156" s="2" t="s">
        <v>7</v>
      </c>
      <c r="C156" s="2">
        <v>8</v>
      </c>
      <c r="D156" t="str">
        <f t="shared" si="5"/>
        <v>Medium</v>
      </c>
    </row>
    <row r="157" spans="1:4" ht="16">
      <c r="A157" s="2">
        <v>156</v>
      </c>
      <c r="B157" s="2" t="s">
        <v>18</v>
      </c>
      <c r="C157" s="2">
        <v>7.18</v>
      </c>
      <c r="D157" t="str">
        <f t="shared" si="5"/>
        <v>Medium</v>
      </c>
    </row>
    <row r="158" spans="1:4" ht="16">
      <c r="A158" s="2">
        <v>157</v>
      </c>
      <c r="B158" s="2" t="s">
        <v>18</v>
      </c>
      <c r="C158" s="2">
        <v>7.73</v>
      </c>
      <c r="D158" t="str">
        <f t="shared" si="5"/>
        <v>Medium</v>
      </c>
    </row>
    <row r="159" spans="1:4" ht="16">
      <c r="A159" s="2">
        <v>158</v>
      </c>
      <c r="B159" s="2" t="s">
        <v>7</v>
      </c>
      <c r="C159" s="2">
        <v>6.2</v>
      </c>
      <c r="D159" t="str">
        <f t="shared" si="5"/>
        <v>Medium</v>
      </c>
    </row>
    <row r="160" spans="1:4" ht="16">
      <c r="A160" s="2">
        <v>159</v>
      </c>
      <c r="B160" s="2" t="s">
        <v>18</v>
      </c>
      <c r="C160" s="2">
        <v>9.39</v>
      </c>
      <c r="D160" t="str">
        <f t="shared" si="5"/>
        <v>Big</v>
      </c>
    </row>
    <row r="161" spans="1:4" ht="16">
      <c r="A161" s="2">
        <v>160</v>
      </c>
      <c r="B161" s="2" t="s">
        <v>7</v>
      </c>
      <c r="C161" s="2">
        <v>10.58</v>
      </c>
      <c r="D161" t="str">
        <f t="shared" si="5"/>
        <v>Big</v>
      </c>
    </row>
    <row r="162" spans="1:4" ht="16">
      <c r="A162" s="2">
        <v>161</v>
      </c>
      <c r="B162" s="2" t="s">
        <v>18</v>
      </c>
      <c r="C162" s="2">
        <v>4.7300000000000004</v>
      </c>
      <c r="D162" t="str">
        <f t="shared" si="5"/>
        <v>Small</v>
      </c>
    </row>
    <row r="163" spans="1:4" ht="16">
      <c r="A163" s="2">
        <v>162</v>
      </c>
      <c r="B163" s="2" t="s">
        <v>18</v>
      </c>
      <c r="C163" s="2">
        <v>8.49</v>
      </c>
      <c r="D163" t="str">
        <f t="shared" si="5"/>
        <v>Big</v>
      </c>
    </row>
    <row r="164" spans="1:4" ht="16">
      <c r="A164" s="2">
        <v>163</v>
      </c>
      <c r="B164" s="2" t="s">
        <v>18</v>
      </c>
      <c r="C164" s="2">
        <v>5.9</v>
      </c>
      <c r="D164" t="str">
        <f t="shared" si="5"/>
        <v>Small</v>
      </c>
    </row>
    <row r="165" spans="1:4" ht="16">
      <c r="A165" s="2">
        <v>164</v>
      </c>
      <c r="B165" s="2" t="s">
        <v>18</v>
      </c>
      <c r="C165" s="2">
        <v>11.1</v>
      </c>
      <c r="D165" t="str">
        <f t="shared" si="5"/>
        <v>Big</v>
      </c>
    </row>
    <row r="166" spans="1:4" ht="16">
      <c r="A166" s="2">
        <v>165</v>
      </c>
      <c r="B166" s="2" t="s">
        <v>7</v>
      </c>
      <c r="C166" s="2">
        <v>7.38</v>
      </c>
      <c r="D166" t="str">
        <f t="shared" si="5"/>
        <v>Medium</v>
      </c>
    </row>
    <row r="167" spans="1:4" ht="16">
      <c r="A167" s="2">
        <v>166</v>
      </c>
      <c r="B167" s="2" t="s">
        <v>7</v>
      </c>
      <c r="C167" s="2">
        <v>7.97</v>
      </c>
      <c r="D167" t="str">
        <f t="shared" si="5"/>
        <v>Medium</v>
      </c>
    </row>
    <row r="168" spans="1:4" ht="16">
      <c r="A168" s="2">
        <v>167</v>
      </c>
      <c r="B168" s="2" t="s">
        <v>18</v>
      </c>
      <c r="C168" s="2">
        <v>9.93</v>
      </c>
      <c r="D168" t="str">
        <f t="shared" si="5"/>
        <v>Big</v>
      </c>
    </row>
    <row r="169" spans="1:4" ht="16">
      <c r="A169" s="2">
        <v>168</v>
      </c>
      <c r="B169" s="2" t="s">
        <v>18</v>
      </c>
      <c r="C169" s="2">
        <v>8.48</v>
      </c>
      <c r="D169" t="str">
        <f t="shared" si="5"/>
        <v>Big</v>
      </c>
    </row>
    <row r="170" spans="1:4" ht="16">
      <c r="A170" s="2">
        <v>169</v>
      </c>
      <c r="B170" s="2" t="s">
        <v>7</v>
      </c>
      <c r="C170" s="2">
        <v>9.5500000000000007</v>
      </c>
      <c r="D170" t="str">
        <f t="shared" si="5"/>
        <v>Big</v>
      </c>
    </row>
    <row r="171" spans="1:4" ht="16">
      <c r="A171" s="2">
        <v>170</v>
      </c>
      <c r="B171" s="2" t="s">
        <v>18</v>
      </c>
      <c r="C171" s="2">
        <v>6.79</v>
      </c>
      <c r="D171" t="str">
        <f t="shared" si="5"/>
        <v>Medium</v>
      </c>
    </row>
    <row r="172" spans="1:4" ht="16">
      <c r="A172" s="2">
        <v>171</v>
      </c>
      <c r="B172" s="2" t="s">
        <v>18</v>
      </c>
      <c r="C172" s="2">
        <v>3.08</v>
      </c>
      <c r="D172" t="str">
        <f t="shared" si="5"/>
        <v>Small</v>
      </c>
    </row>
    <row r="173" spans="1:4" ht="16">
      <c r="A173" s="2">
        <v>172</v>
      </c>
      <c r="B173" s="2" t="s">
        <v>18</v>
      </c>
      <c r="C173" s="2">
        <v>8.7100000000000009</v>
      </c>
      <c r="D173" t="str">
        <f t="shared" si="5"/>
        <v>Big</v>
      </c>
    </row>
    <row r="174" spans="1:4" ht="16">
      <c r="A174" s="2">
        <v>173</v>
      </c>
      <c r="B174" s="2" t="s">
        <v>18</v>
      </c>
      <c r="C174" s="2">
        <v>8.2200000000000006</v>
      </c>
      <c r="D174" t="str">
        <f t="shared" si="5"/>
        <v>Big</v>
      </c>
    </row>
    <row r="175" spans="1:4" ht="16">
      <c r="A175" s="2">
        <v>174</v>
      </c>
      <c r="B175" s="2" t="s">
        <v>7</v>
      </c>
      <c r="C175" s="2">
        <v>7.52</v>
      </c>
      <c r="D175" t="str">
        <f t="shared" si="5"/>
        <v>Medium</v>
      </c>
    </row>
    <row r="176" spans="1:4" ht="16">
      <c r="A176" s="2">
        <v>175</v>
      </c>
      <c r="B176" s="2" t="s">
        <v>18</v>
      </c>
      <c r="C176" s="2">
        <v>10.220000000000001</v>
      </c>
      <c r="D176" t="str">
        <f t="shared" si="5"/>
        <v>Big</v>
      </c>
    </row>
    <row r="177" spans="1:4" ht="16">
      <c r="A177" s="2">
        <v>176</v>
      </c>
      <c r="B177" s="2" t="s">
        <v>7</v>
      </c>
      <c r="C177" s="2">
        <v>7.76</v>
      </c>
      <c r="D177" t="str">
        <f t="shared" si="5"/>
        <v>Medium</v>
      </c>
    </row>
    <row r="178" spans="1:4" ht="16">
      <c r="A178" s="2">
        <v>177</v>
      </c>
      <c r="B178" s="2" t="s">
        <v>7</v>
      </c>
      <c r="C178" s="2">
        <v>7.35</v>
      </c>
      <c r="D178" t="str">
        <f t="shared" si="5"/>
        <v>Medium</v>
      </c>
    </row>
    <row r="179" spans="1:4" ht="16">
      <c r="A179" s="2">
        <v>178</v>
      </c>
      <c r="B179" s="2" t="s">
        <v>18</v>
      </c>
      <c r="C179" s="2">
        <v>8.33</v>
      </c>
      <c r="D179" t="str">
        <f t="shared" si="5"/>
        <v>Big</v>
      </c>
    </row>
    <row r="180" spans="1:4" ht="16">
      <c r="A180" s="2">
        <v>179</v>
      </c>
      <c r="B180" s="2" t="s">
        <v>7</v>
      </c>
      <c r="C180" s="2">
        <v>9.8800000000000008</v>
      </c>
      <c r="D180" t="str">
        <f t="shared" si="5"/>
        <v>Big</v>
      </c>
    </row>
    <row r="181" spans="1:4" ht="16">
      <c r="A181" s="2">
        <v>180</v>
      </c>
      <c r="B181" s="2" t="s">
        <v>7</v>
      </c>
      <c r="C181" s="2">
        <v>6.33</v>
      </c>
      <c r="D181" t="str">
        <f t="shared" si="5"/>
        <v>Medium</v>
      </c>
    </row>
    <row r="182" spans="1:4" ht="16">
      <c r="A182" s="2">
        <v>181</v>
      </c>
      <c r="B182" s="2" t="s">
        <v>7</v>
      </c>
      <c r="C182" s="2">
        <v>8.2200000000000006</v>
      </c>
      <c r="D182" t="str">
        <f t="shared" si="5"/>
        <v>Big</v>
      </c>
    </row>
    <row r="183" spans="1:4" ht="16">
      <c r="A183" s="2">
        <v>182</v>
      </c>
      <c r="B183" s="2" t="s">
        <v>7</v>
      </c>
      <c r="C183" s="2">
        <v>6.54</v>
      </c>
      <c r="D183" t="str">
        <f t="shared" si="5"/>
        <v>Medium</v>
      </c>
    </row>
    <row r="184" spans="1:4" ht="16">
      <c r="A184" s="2">
        <v>183</v>
      </c>
      <c r="B184" s="2" t="s">
        <v>18</v>
      </c>
      <c r="C184" s="2">
        <v>9.26</v>
      </c>
      <c r="D184" t="str">
        <f t="shared" si="5"/>
        <v>Big</v>
      </c>
    </row>
    <row r="185" spans="1:4" ht="16">
      <c r="A185" s="2">
        <v>184</v>
      </c>
      <c r="B185" s="2" t="s">
        <v>18</v>
      </c>
      <c r="C185" s="2">
        <v>6.34</v>
      </c>
      <c r="D185" t="str">
        <f t="shared" si="5"/>
        <v>Medium</v>
      </c>
    </row>
    <row r="186" spans="1:4" ht="16">
      <c r="A186" s="2">
        <v>185</v>
      </c>
      <c r="B186" s="2" t="s">
        <v>7</v>
      </c>
      <c r="C186" s="2">
        <v>6.63</v>
      </c>
      <c r="D186" t="str">
        <f t="shared" si="5"/>
        <v>Medium</v>
      </c>
    </row>
    <row r="187" spans="1:4" ht="16">
      <c r="A187" s="2">
        <v>186</v>
      </c>
      <c r="B187" s="2" t="s">
        <v>18</v>
      </c>
      <c r="C187" s="2">
        <v>5.42</v>
      </c>
      <c r="D187" t="str">
        <f t="shared" si="5"/>
        <v>Small</v>
      </c>
    </row>
    <row r="188" spans="1:4" ht="16">
      <c r="A188" s="2">
        <v>187</v>
      </c>
      <c r="B188" s="2" t="s">
        <v>18</v>
      </c>
      <c r="C188" s="2">
        <v>3.09</v>
      </c>
      <c r="D188" t="str">
        <f t="shared" si="5"/>
        <v>Small</v>
      </c>
    </row>
    <row r="189" spans="1:4" ht="16">
      <c r="A189" s="2">
        <v>188</v>
      </c>
      <c r="B189" s="2" t="s">
        <v>7</v>
      </c>
      <c r="C189" s="2">
        <v>5.59</v>
      </c>
      <c r="D189" t="str">
        <f t="shared" si="5"/>
        <v>Small</v>
      </c>
    </row>
    <row r="190" spans="1:4" ht="16">
      <c r="A190" s="2">
        <v>189</v>
      </c>
      <c r="B190" s="2" t="s">
        <v>18</v>
      </c>
      <c r="C190" s="2">
        <v>8.02</v>
      </c>
      <c r="D190" t="str">
        <f t="shared" si="5"/>
        <v>Big</v>
      </c>
    </row>
    <row r="191" spans="1:4" ht="16">
      <c r="A191" s="2">
        <v>190</v>
      </c>
      <c r="B191" s="2" t="s">
        <v>18</v>
      </c>
      <c r="C191" s="2">
        <v>11.14</v>
      </c>
      <c r="D191" t="str">
        <f t="shared" si="5"/>
        <v>Big</v>
      </c>
    </row>
    <row r="192" spans="1:4" ht="16">
      <c r="A192" s="2">
        <v>191</v>
      </c>
      <c r="B192" s="2" t="s">
        <v>7</v>
      </c>
      <c r="C192" s="2">
        <v>10.6</v>
      </c>
      <c r="D192" t="str">
        <f t="shared" si="5"/>
        <v>Big</v>
      </c>
    </row>
    <row r="193" spans="1:4" ht="16">
      <c r="A193" s="2">
        <v>192</v>
      </c>
      <c r="B193" s="2" t="s">
        <v>18</v>
      </c>
      <c r="C193" s="2">
        <v>5.76</v>
      </c>
      <c r="D193" t="str">
        <f t="shared" si="5"/>
        <v>Small</v>
      </c>
    </row>
    <row r="194" spans="1:4" ht="16">
      <c r="A194" s="2">
        <v>193</v>
      </c>
      <c r="B194" s="2" t="s">
        <v>7</v>
      </c>
      <c r="C194" s="2">
        <v>7.05</v>
      </c>
      <c r="D194" t="str">
        <f t="shared" si="5"/>
        <v>Medium</v>
      </c>
    </row>
    <row r="195" spans="1:4" ht="16">
      <c r="A195" s="2">
        <v>194</v>
      </c>
      <c r="B195" s="2" t="s">
        <v>18</v>
      </c>
      <c r="C195" s="2">
        <v>6.95</v>
      </c>
      <c r="D195" t="str">
        <f t="shared" ref="D195:D258" si="6">IF(C195&lt;6,"Small",IF(C195&lt;=8,"Medium","Big"))</f>
        <v>Medium</v>
      </c>
    </row>
    <row r="196" spans="1:4" ht="16">
      <c r="A196" s="2">
        <v>195</v>
      </c>
      <c r="B196" s="2" t="s">
        <v>18</v>
      </c>
      <c r="C196" s="2">
        <v>7.05</v>
      </c>
      <c r="D196" t="str">
        <f t="shared" si="6"/>
        <v>Medium</v>
      </c>
    </row>
    <row r="197" spans="1:4" ht="16">
      <c r="A197" s="2">
        <v>196</v>
      </c>
      <c r="B197" s="2" t="s">
        <v>18</v>
      </c>
      <c r="C197" s="2">
        <v>9.2100000000000009</v>
      </c>
      <c r="D197" t="str">
        <f t="shared" si="6"/>
        <v>Big</v>
      </c>
    </row>
    <row r="198" spans="1:4" ht="16">
      <c r="A198" s="2">
        <v>197</v>
      </c>
      <c r="B198" s="2" t="s">
        <v>18</v>
      </c>
      <c r="C198" s="2">
        <v>10.62</v>
      </c>
      <c r="D198" t="str">
        <f t="shared" si="6"/>
        <v>Big</v>
      </c>
    </row>
    <row r="199" spans="1:4" ht="16">
      <c r="A199" s="2">
        <v>198</v>
      </c>
      <c r="B199" s="2" t="s">
        <v>7</v>
      </c>
      <c r="C199" s="2">
        <v>4.34</v>
      </c>
      <c r="D199" t="str">
        <f t="shared" si="6"/>
        <v>Small</v>
      </c>
    </row>
    <row r="200" spans="1:4" ht="16">
      <c r="A200" s="2">
        <v>199</v>
      </c>
      <c r="B200" s="2" t="s">
        <v>7</v>
      </c>
      <c r="C200" s="2">
        <v>9.1</v>
      </c>
      <c r="D200" t="str">
        <f t="shared" si="6"/>
        <v>Big</v>
      </c>
    </row>
    <row r="201" spans="1:4" ht="16">
      <c r="A201" s="2">
        <v>200</v>
      </c>
      <c r="B201" s="2" t="s">
        <v>18</v>
      </c>
      <c r="C201" s="2">
        <v>10.44</v>
      </c>
      <c r="D201" t="str">
        <f t="shared" si="6"/>
        <v>Big</v>
      </c>
    </row>
    <row r="202" spans="1:4" ht="16">
      <c r="A202" s="2">
        <v>201</v>
      </c>
      <c r="B202" s="2" t="s">
        <v>7</v>
      </c>
      <c r="C202" s="2">
        <v>10.83</v>
      </c>
      <c r="D202" t="str">
        <f t="shared" si="6"/>
        <v>Big</v>
      </c>
    </row>
    <row r="203" spans="1:4" ht="16">
      <c r="A203" s="2">
        <v>202</v>
      </c>
      <c r="B203" s="2" t="s">
        <v>7</v>
      </c>
      <c r="C203" s="2">
        <v>6.82</v>
      </c>
      <c r="D203" t="str">
        <f t="shared" si="6"/>
        <v>Medium</v>
      </c>
    </row>
    <row r="204" spans="1:4" ht="16">
      <c r="A204" s="2">
        <v>203</v>
      </c>
      <c r="B204" s="2" t="s">
        <v>7</v>
      </c>
      <c r="C204" s="2">
        <v>8.31</v>
      </c>
      <c r="D204" t="str">
        <f t="shared" si="6"/>
        <v>Big</v>
      </c>
    </row>
    <row r="205" spans="1:4" ht="16">
      <c r="A205" s="2">
        <v>204</v>
      </c>
      <c r="B205" s="2" t="s">
        <v>7</v>
      </c>
      <c r="C205" s="2">
        <v>4.47</v>
      </c>
      <c r="D205" t="str">
        <f t="shared" si="6"/>
        <v>Small</v>
      </c>
    </row>
    <row r="206" spans="1:4" ht="16">
      <c r="A206" s="2">
        <v>205</v>
      </c>
      <c r="B206" s="2" t="s">
        <v>7</v>
      </c>
      <c r="C206" s="2">
        <v>8.7899999999999991</v>
      </c>
      <c r="D206" t="str">
        <f t="shared" si="6"/>
        <v>Big</v>
      </c>
    </row>
    <row r="207" spans="1:4" ht="16">
      <c r="A207" s="2">
        <v>206</v>
      </c>
      <c r="B207" s="2" t="s">
        <v>18</v>
      </c>
      <c r="C207" s="2">
        <v>8.0299999999999994</v>
      </c>
      <c r="D207" t="str">
        <f t="shared" si="6"/>
        <v>Big</v>
      </c>
    </row>
    <row r="208" spans="1:4" ht="16">
      <c r="A208" s="2">
        <v>207</v>
      </c>
      <c r="B208" s="2" t="s">
        <v>7</v>
      </c>
      <c r="C208" s="2">
        <v>3.07</v>
      </c>
      <c r="D208" t="str">
        <f t="shared" si="6"/>
        <v>Small</v>
      </c>
    </row>
    <row r="209" spans="1:4" ht="16">
      <c r="A209" s="2">
        <v>208</v>
      </c>
      <c r="B209" s="2" t="s">
        <v>7</v>
      </c>
      <c r="C209" s="2">
        <v>4.67</v>
      </c>
      <c r="D209" t="str">
        <f t="shared" si="6"/>
        <v>Small</v>
      </c>
    </row>
    <row r="210" spans="1:4" ht="16">
      <c r="A210" s="2">
        <v>209</v>
      </c>
      <c r="B210" s="2" t="s">
        <v>18</v>
      </c>
      <c r="C210" s="2">
        <v>8.7899999999999991</v>
      </c>
      <c r="D210" t="str">
        <f t="shared" si="6"/>
        <v>Big</v>
      </c>
    </row>
    <row r="211" spans="1:4" ht="16">
      <c r="A211" s="2">
        <v>210</v>
      </c>
      <c r="B211" s="2" t="s">
        <v>18</v>
      </c>
      <c r="C211" s="2">
        <v>8.4600000000000009</v>
      </c>
      <c r="D211" t="str">
        <f t="shared" si="6"/>
        <v>Big</v>
      </c>
    </row>
    <row r="212" spans="1:4" ht="16">
      <c r="A212" s="2">
        <v>211</v>
      </c>
      <c r="B212" s="2" t="s">
        <v>18</v>
      </c>
      <c r="C212" s="2">
        <v>7.95</v>
      </c>
      <c r="D212" t="str">
        <f t="shared" si="6"/>
        <v>Medium</v>
      </c>
    </row>
    <row r="213" spans="1:4" ht="16">
      <c r="A213" s="2">
        <v>212</v>
      </c>
      <c r="B213" s="2" t="s">
        <v>7</v>
      </c>
      <c r="C213" s="2">
        <v>6.2</v>
      </c>
      <c r="D213" t="str">
        <f t="shared" si="6"/>
        <v>Medium</v>
      </c>
    </row>
    <row r="214" spans="1:4" ht="16">
      <c r="A214" s="2">
        <v>213</v>
      </c>
      <c r="B214" s="2" t="s">
        <v>7</v>
      </c>
      <c r="C214" s="2">
        <v>6.44</v>
      </c>
      <c r="D214" t="str">
        <f t="shared" si="6"/>
        <v>Medium</v>
      </c>
    </row>
    <row r="215" spans="1:4" ht="16">
      <c r="A215" s="2">
        <v>214</v>
      </c>
      <c r="B215" s="2" t="s">
        <v>7</v>
      </c>
      <c r="C215" s="2">
        <v>5.55</v>
      </c>
      <c r="D215" t="str">
        <f t="shared" si="6"/>
        <v>Small</v>
      </c>
    </row>
    <row r="216" spans="1:4" ht="16">
      <c r="A216" s="2">
        <v>215</v>
      </c>
      <c r="B216" s="2" t="s">
        <v>18</v>
      </c>
      <c r="C216" s="2">
        <v>10.31</v>
      </c>
      <c r="D216" t="str">
        <f t="shared" si="6"/>
        <v>Big</v>
      </c>
    </row>
    <row r="217" spans="1:4" ht="16">
      <c r="A217" s="2">
        <v>216</v>
      </c>
      <c r="B217" s="2" t="s">
        <v>7</v>
      </c>
      <c r="C217" s="2">
        <v>8.07</v>
      </c>
      <c r="D217" t="str">
        <f t="shared" si="6"/>
        <v>Big</v>
      </c>
    </row>
    <row r="218" spans="1:4" ht="16">
      <c r="A218" s="2">
        <v>217</v>
      </c>
      <c r="B218" s="2" t="s">
        <v>18</v>
      </c>
      <c r="C218" s="2">
        <v>11.06</v>
      </c>
      <c r="D218" t="str">
        <f t="shared" si="6"/>
        <v>Big</v>
      </c>
    </row>
    <row r="219" spans="1:4" ht="16">
      <c r="A219" s="2">
        <v>218</v>
      </c>
      <c r="B219" s="2" t="s">
        <v>18</v>
      </c>
      <c r="C219" s="2">
        <v>7.53</v>
      </c>
      <c r="D219" t="str">
        <f t="shared" si="6"/>
        <v>Medium</v>
      </c>
    </row>
    <row r="220" spans="1:4" ht="16">
      <c r="A220" s="2">
        <v>219</v>
      </c>
      <c r="B220" s="2" t="s">
        <v>18</v>
      </c>
      <c r="C220" s="2">
        <v>8.73</v>
      </c>
      <c r="D220" t="str">
        <f t="shared" si="6"/>
        <v>Big</v>
      </c>
    </row>
    <row r="221" spans="1:4" ht="16">
      <c r="A221" s="2">
        <v>220</v>
      </c>
      <c r="B221" s="2" t="s">
        <v>18</v>
      </c>
      <c r="C221" s="2">
        <v>6.92</v>
      </c>
      <c r="D221" t="str">
        <f t="shared" si="6"/>
        <v>Medium</v>
      </c>
    </row>
    <row r="222" spans="1:4" ht="16">
      <c r="A222" s="2">
        <v>221</v>
      </c>
      <c r="B222" s="2" t="s">
        <v>18</v>
      </c>
      <c r="C222" s="2">
        <v>11.75</v>
      </c>
      <c r="D222" t="str">
        <f t="shared" si="6"/>
        <v>Big</v>
      </c>
    </row>
    <row r="223" spans="1:4" ht="16">
      <c r="A223" s="2">
        <v>222</v>
      </c>
      <c r="B223" s="2" t="s">
        <v>7</v>
      </c>
      <c r="C223" s="2">
        <v>11.03</v>
      </c>
      <c r="D223" t="str">
        <f t="shared" si="6"/>
        <v>Big</v>
      </c>
    </row>
    <row r="224" spans="1:4" ht="16">
      <c r="A224" s="2">
        <v>223</v>
      </c>
      <c r="B224" s="2" t="s">
        <v>7</v>
      </c>
      <c r="C224" s="2">
        <v>9.66</v>
      </c>
      <c r="D224" t="str">
        <f t="shared" si="6"/>
        <v>Big</v>
      </c>
    </row>
    <row r="225" spans="1:4" ht="16">
      <c r="A225" s="2">
        <v>224</v>
      </c>
      <c r="B225" s="2" t="s">
        <v>7</v>
      </c>
      <c r="C225" s="2">
        <v>10.15</v>
      </c>
      <c r="D225" t="str">
        <f t="shared" si="6"/>
        <v>Big</v>
      </c>
    </row>
    <row r="226" spans="1:4" ht="16">
      <c r="A226" s="2">
        <v>225</v>
      </c>
      <c r="B226" s="2" t="s">
        <v>18</v>
      </c>
      <c r="C226" s="2">
        <v>10.050000000000001</v>
      </c>
      <c r="D226" t="str">
        <f t="shared" si="6"/>
        <v>Big</v>
      </c>
    </row>
    <row r="227" spans="1:4" ht="16">
      <c r="A227" s="2">
        <v>226</v>
      </c>
      <c r="B227" s="2" t="s">
        <v>7</v>
      </c>
      <c r="C227" s="2">
        <v>7.57</v>
      </c>
      <c r="D227" t="str">
        <f t="shared" si="6"/>
        <v>Medium</v>
      </c>
    </row>
    <row r="228" spans="1:4" ht="16">
      <c r="A228" s="2">
        <v>227</v>
      </c>
      <c r="B228" s="2" t="s">
        <v>7</v>
      </c>
      <c r="C228" s="2">
        <v>8.73</v>
      </c>
      <c r="D228" t="str">
        <f t="shared" si="6"/>
        <v>Big</v>
      </c>
    </row>
    <row r="229" spans="1:4" ht="16">
      <c r="A229" s="2">
        <v>228</v>
      </c>
      <c r="B229" s="2" t="s">
        <v>7</v>
      </c>
      <c r="C229" s="2">
        <v>9.25</v>
      </c>
      <c r="D229" t="str">
        <f t="shared" si="6"/>
        <v>Big</v>
      </c>
    </row>
    <row r="230" spans="1:4" ht="16">
      <c r="A230" s="2">
        <v>229</v>
      </c>
      <c r="B230" s="2" t="s">
        <v>7</v>
      </c>
      <c r="C230" s="2">
        <v>5.03</v>
      </c>
      <c r="D230" t="str">
        <f t="shared" si="6"/>
        <v>Small</v>
      </c>
    </row>
    <row r="231" spans="1:4" ht="16">
      <c r="A231" s="2">
        <v>230</v>
      </c>
      <c r="B231" s="2" t="s">
        <v>7</v>
      </c>
      <c r="C231" s="2">
        <v>7.55</v>
      </c>
      <c r="D231" t="str">
        <f t="shared" si="6"/>
        <v>Medium</v>
      </c>
    </row>
    <row r="232" spans="1:4" ht="16">
      <c r="A232" s="2">
        <v>231</v>
      </c>
      <c r="B232" s="2" t="s">
        <v>7</v>
      </c>
      <c r="C232" s="2">
        <v>7.58</v>
      </c>
      <c r="D232" t="str">
        <f t="shared" si="6"/>
        <v>Medium</v>
      </c>
    </row>
    <row r="233" spans="1:4" ht="16">
      <c r="A233" s="2">
        <v>232</v>
      </c>
      <c r="B233" s="2" t="s">
        <v>7</v>
      </c>
      <c r="C233" s="2">
        <v>7.82</v>
      </c>
      <c r="D233" t="str">
        <f t="shared" si="6"/>
        <v>Medium</v>
      </c>
    </row>
    <row r="234" spans="1:4" ht="16">
      <c r="A234" s="2">
        <v>233</v>
      </c>
      <c r="B234" s="2" t="s">
        <v>18</v>
      </c>
      <c r="C234" s="2">
        <v>5.95</v>
      </c>
      <c r="D234" t="str">
        <f t="shared" si="6"/>
        <v>Small</v>
      </c>
    </row>
    <row r="235" spans="1:4" ht="16">
      <c r="A235" s="2">
        <v>234</v>
      </c>
      <c r="B235" s="2" t="s">
        <v>7</v>
      </c>
      <c r="C235" s="2">
        <v>8.7799999999999994</v>
      </c>
      <c r="D235" t="str">
        <f t="shared" si="6"/>
        <v>Big</v>
      </c>
    </row>
    <row r="236" spans="1:4" ht="16">
      <c r="A236" s="2">
        <v>235</v>
      </c>
      <c r="B236" s="2" t="s">
        <v>18</v>
      </c>
      <c r="C236" s="2">
        <v>5.66</v>
      </c>
      <c r="D236" t="str">
        <f t="shared" si="6"/>
        <v>Small</v>
      </c>
    </row>
    <row r="237" spans="1:4" ht="16">
      <c r="A237" s="2">
        <v>236</v>
      </c>
      <c r="B237" s="2" t="s">
        <v>7</v>
      </c>
      <c r="C237" s="2">
        <v>9.19</v>
      </c>
      <c r="D237" t="str">
        <f t="shared" si="6"/>
        <v>Big</v>
      </c>
    </row>
    <row r="238" spans="1:4" ht="16">
      <c r="A238" s="2">
        <v>237</v>
      </c>
      <c r="B238" s="2" t="s">
        <v>18</v>
      </c>
      <c r="C238" s="2">
        <v>4.62</v>
      </c>
      <c r="D238" t="str">
        <f t="shared" si="6"/>
        <v>Small</v>
      </c>
    </row>
    <row r="239" spans="1:4" ht="16">
      <c r="A239" s="2">
        <v>238</v>
      </c>
      <c r="B239" s="2" t="s">
        <v>7</v>
      </c>
      <c r="C239" s="2">
        <v>7.18</v>
      </c>
      <c r="D239" t="str">
        <f t="shared" si="6"/>
        <v>Medium</v>
      </c>
    </row>
    <row r="240" spans="1:4" ht="16">
      <c r="A240" s="2">
        <v>239</v>
      </c>
      <c r="B240" s="2" t="s">
        <v>7</v>
      </c>
      <c r="C240" s="2">
        <v>8.7100000000000009</v>
      </c>
      <c r="D240" t="str">
        <f t="shared" si="6"/>
        <v>Big</v>
      </c>
    </row>
    <row r="241" spans="1:4" ht="16">
      <c r="A241" s="2">
        <v>240</v>
      </c>
      <c r="B241" s="2" t="s">
        <v>7</v>
      </c>
      <c r="C241" s="2">
        <v>4.3499999999999996</v>
      </c>
      <c r="D241" t="str">
        <f t="shared" si="6"/>
        <v>Small</v>
      </c>
    </row>
    <row r="242" spans="1:4" ht="16">
      <c r="A242" s="2">
        <v>241</v>
      </c>
      <c r="B242" s="2" t="s">
        <v>18</v>
      </c>
      <c r="C242" s="2">
        <v>8.48</v>
      </c>
      <c r="D242" t="str">
        <f t="shared" si="6"/>
        <v>Big</v>
      </c>
    </row>
    <row r="243" spans="1:4" ht="16">
      <c r="A243" s="2">
        <v>242</v>
      </c>
      <c r="B243" s="2" t="s">
        <v>7</v>
      </c>
      <c r="C243" s="2">
        <v>9.85</v>
      </c>
      <c r="D243" t="str">
        <f t="shared" si="6"/>
        <v>Big</v>
      </c>
    </row>
    <row r="244" spans="1:4" ht="16">
      <c r="A244" s="2">
        <v>243</v>
      </c>
      <c r="B244" s="2" t="s">
        <v>18</v>
      </c>
      <c r="C244" s="2">
        <v>4.13</v>
      </c>
      <c r="D244" t="str">
        <f t="shared" si="6"/>
        <v>Small</v>
      </c>
    </row>
    <row r="245" spans="1:4" ht="16">
      <c r="A245" s="2">
        <v>244</v>
      </c>
      <c r="B245" s="2" t="s">
        <v>7</v>
      </c>
      <c r="C245" s="2">
        <v>6.59</v>
      </c>
      <c r="D245" t="str">
        <f t="shared" si="6"/>
        <v>Medium</v>
      </c>
    </row>
    <row r="246" spans="1:4" ht="16">
      <c r="A246" s="2">
        <v>245</v>
      </c>
      <c r="B246" s="2" t="s">
        <v>18</v>
      </c>
      <c r="C246" s="2">
        <v>9.65</v>
      </c>
      <c r="D246" t="str">
        <f t="shared" si="6"/>
        <v>Big</v>
      </c>
    </row>
    <row r="247" spans="1:4" ht="16">
      <c r="A247" s="2">
        <v>246</v>
      </c>
      <c r="B247" s="2" t="s">
        <v>7</v>
      </c>
      <c r="C247" s="2">
        <v>10.32</v>
      </c>
      <c r="D247" t="str">
        <f t="shared" si="6"/>
        <v>Big</v>
      </c>
    </row>
    <row r="248" spans="1:4" ht="16">
      <c r="A248" s="2">
        <v>247</v>
      </c>
      <c r="B248" s="2" t="s">
        <v>7</v>
      </c>
      <c r="C248" s="2">
        <v>8</v>
      </c>
      <c r="D248" t="str">
        <f t="shared" si="6"/>
        <v>Medium</v>
      </c>
    </row>
    <row r="249" spans="1:4" ht="16">
      <c r="A249" s="2">
        <v>248</v>
      </c>
      <c r="B249" s="2" t="s">
        <v>18</v>
      </c>
      <c r="C249" s="2">
        <v>7.31</v>
      </c>
      <c r="D249" t="str">
        <f t="shared" si="6"/>
        <v>Medium</v>
      </c>
    </row>
    <row r="250" spans="1:4" ht="16">
      <c r="A250" s="2">
        <v>249</v>
      </c>
      <c r="B250" s="2" t="s">
        <v>18</v>
      </c>
      <c r="C250" s="2">
        <v>8.9600000000000009</v>
      </c>
      <c r="D250" t="str">
        <f t="shared" si="6"/>
        <v>Big</v>
      </c>
    </row>
    <row r="251" spans="1:4" ht="16">
      <c r="A251" s="2">
        <v>250</v>
      </c>
      <c r="B251" s="2" t="s">
        <v>18</v>
      </c>
      <c r="C251" s="2">
        <v>5.22</v>
      </c>
      <c r="D251" t="str">
        <f t="shared" si="6"/>
        <v>Small</v>
      </c>
    </row>
    <row r="252" spans="1:4" ht="16">
      <c r="A252" s="2">
        <v>251</v>
      </c>
      <c r="B252" s="2" t="s">
        <v>18</v>
      </c>
      <c r="C252" s="2">
        <v>12.51</v>
      </c>
      <c r="D252" t="str">
        <f t="shared" si="6"/>
        <v>Big</v>
      </c>
    </row>
    <row r="253" spans="1:4" ht="16">
      <c r="A253" s="2">
        <v>252</v>
      </c>
      <c r="B253" s="2" t="s">
        <v>7</v>
      </c>
      <c r="C253" s="2">
        <v>9.5299999999999994</v>
      </c>
      <c r="D253" t="str">
        <f t="shared" si="6"/>
        <v>Big</v>
      </c>
    </row>
    <row r="254" spans="1:4" ht="16">
      <c r="A254" s="2">
        <v>253</v>
      </c>
      <c r="B254" s="2" t="s">
        <v>18</v>
      </c>
      <c r="C254" s="2">
        <v>7.05</v>
      </c>
      <c r="D254" t="str">
        <f t="shared" si="6"/>
        <v>Medium</v>
      </c>
    </row>
    <row r="255" spans="1:4" ht="16">
      <c r="A255" s="2">
        <v>254</v>
      </c>
      <c r="B255" s="2" t="s">
        <v>7</v>
      </c>
      <c r="C255" s="2">
        <v>8.25</v>
      </c>
      <c r="D255" t="str">
        <f t="shared" si="6"/>
        <v>Big</v>
      </c>
    </row>
    <row r="256" spans="1:4" ht="16">
      <c r="A256" s="2">
        <v>255</v>
      </c>
      <c r="B256" s="2" t="s">
        <v>7</v>
      </c>
      <c r="C256" s="2">
        <v>5.87</v>
      </c>
      <c r="D256" t="str">
        <f t="shared" si="6"/>
        <v>Small</v>
      </c>
    </row>
    <row r="257" spans="1:4" ht="16">
      <c r="A257" s="2">
        <v>256</v>
      </c>
      <c r="B257" s="2" t="s">
        <v>18</v>
      </c>
      <c r="C257" s="2">
        <v>11.62</v>
      </c>
      <c r="D257" t="str">
        <f t="shared" si="6"/>
        <v>Big</v>
      </c>
    </row>
    <row r="258" spans="1:4" ht="16">
      <c r="A258" s="2">
        <v>257</v>
      </c>
      <c r="B258" s="2" t="s">
        <v>7</v>
      </c>
      <c r="C258" s="2">
        <v>8.8000000000000007</v>
      </c>
      <c r="D258" t="str">
        <f t="shared" si="6"/>
        <v>Big</v>
      </c>
    </row>
    <row r="259" spans="1:4" ht="16">
      <c r="A259" s="2">
        <v>258</v>
      </c>
      <c r="B259" s="2" t="s">
        <v>7</v>
      </c>
      <c r="C259" s="2">
        <v>6.9</v>
      </c>
      <c r="D259" t="str">
        <f t="shared" ref="D259:D322" si="7">IF(C259&lt;6,"Small",IF(C259&lt;=8,"Medium","Big"))</f>
        <v>Medium</v>
      </c>
    </row>
    <row r="260" spans="1:4" ht="16">
      <c r="A260" s="2">
        <v>259</v>
      </c>
      <c r="B260" s="2" t="s">
        <v>7</v>
      </c>
      <c r="C260" s="2">
        <v>9.7799999999999994</v>
      </c>
      <c r="D260" t="str">
        <f t="shared" si="7"/>
        <v>Big</v>
      </c>
    </row>
    <row r="261" spans="1:4" ht="16">
      <c r="A261" s="2">
        <v>260</v>
      </c>
      <c r="B261" s="2" t="s">
        <v>18</v>
      </c>
      <c r="C261" s="2">
        <v>8.2899999999999991</v>
      </c>
      <c r="D261" t="str">
        <f t="shared" si="7"/>
        <v>Big</v>
      </c>
    </row>
    <row r="262" spans="1:4" ht="16">
      <c r="A262" s="2">
        <v>261</v>
      </c>
      <c r="B262" s="2" t="s">
        <v>7</v>
      </c>
      <c r="C262" s="2">
        <v>4.84</v>
      </c>
      <c r="D262" t="str">
        <f t="shared" si="7"/>
        <v>Small</v>
      </c>
    </row>
    <row r="263" spans="1:4" ht="16">
      <c r="A263" s="2">
        <v>262</v>
      </c>
      <c r="B263" s="2" t="s">
        <v>18</v>
      </c>
      <c r="C263" s="2">
        <v>9.77</v>
      </c>
      <c r="D263" t="str">
        <f t="shared" si="7"/>
        <v>Big</v>
      </c>
    </row>
    <row r="264" spans="1:4" ht="16">
      <c r="A264" s="2">
        <v>263</v>
      </c>
      <c r="B264" s="2" t="s">
        <v>7</v>
      </c>
      <c r="C264" s="2">
        <v>11.83</v>
      </c>
      <c r="D264" t="str">
        <f t="shared" si="7"/>
        <v>Big</v>
      </c>
    </row>
    <row r="265" spans="1:4" ht="16">
      <c r="A265" s="2">
        <v>264</v>
      </c>
      <c r="B265" s="2" t="s">
        <v>7</v>
      </c>
      <c r="C265" s="2">
        <v>6.02</v>
      </c>
      <c r="D265" t="str">
        <f t="shared" si="7"/>
        <v>Medium</v>
      </c>
    </row>
    <row r="266" spans="1:4" ht="16">
      <c r="A266" s="2">
        <v>265</v>
      </c>
      <c r="B266" s="2" t="s">
        <v>18</v>
      </c>
      <c r="C266" s="2">
        <v>10.61</v>
      </c>
      <c r="D266" t="str">
        <f t="shared" si="7"/>
        <v>Big</v>
      </c>
    </row>
    <row r="267" spans="1:4" ht="16">
      <c r="A267" s="2">
        <v>266</v>
      </c>
      <c r="B267" s="2" t="s">
        <v>18</v>
      </c>
      <c r="C267" s="2">
        <v>7.62</v>
      </c>
      <c r="D267" t="str">
        <f t="shared" si="7"/>
        <v>Medium</v>
      </c>
    </row>
    <row r="268" spans="1:4" ht="16">
      <c r="A268" s="2">
        <v>267</v>
      </c>
      <c r="B268" s="2" t="s">
        <v>7</v>
      </c>
      <c r="C268" s="2">
        <v>9.09</v>
      </c>
      <c r="D268" t="str">
        <f t="shared" si="7"/>
        <v>Big</v>
      </c>
    </row>
    <row r="269" spans="1:4" ht="16">
      <c r="A269" s="2">
        <v>268</v>
      </c>
      <c r="B269" s="2" t="s">
        <v>18</v>
      </c>
      <c r="C269" s="2">
        <v>6.22</v>
      </c>
      <c r="D269" t="str">
        <f t="shared" si="7"/>
        <v>Medium</v>
      </c>
    </row>
    <row r="270" spans="1:4" ht="16">
      <c r="A270" s="2">
        <v>269</v>
      </c>
      <c r="B270" s="2" t="s">
        <v>18</v>
      </c>
      <c r="C270" s="2">
        <v>7.05</v>
      </c>
      <c r="D270" t="str">
        <f t="shared" si="7"/>
        <v>Medium</v>
      </c>
    </row>
    <row r="271" spans="1:4" ht="16">
      <c r="A271" s="2">
        <v>270</v>
      </c>
      <c r="B271" s="2" t="s">
        <v>7</v>
      </c>
      <c r="C271" s="2">
        <v>6.01</v>
      </c>
      <c r="D271" t="str">
        <f t="shared" si="7"/>
        <v>Medium</v>
      </c>
    </row>
    <row r="272" spans="1:4" ht="16">
      <c r="A272" s="2">
        <v>271</v>
      </c>
      <c r="B272" s="2" t="s">
        <v>18</v>
      </c>
      <c r="C272" s="2">
        <v>6.62</v>
      </c>
      <c r="D272" t="str">
        <f t="shared" si="7"/>
        <v>Medium</v>
      </c>
    </row>
    <row r="273" spans="1:4" ht="16">
      <c r="A273" s="2">
        <v>272</v>
      </c>
      <c r="B273" s="2" t="s">
        <v>7</v>
      </c>
      <c r="C273" s="2">
        <v>11.07</v>
      </c>
      <c r="D273" t="str">
        <f t="shared" si="7"/>
        <v>Big</v>
      </c>
    </row>
    <row r="274" spans="1:4" ht="16">
      <c r="A274" s="2">
        <v>273</v>
      </c>
      <c r="B274" s="2" t="s">
        <v>7</v>
      </c>
      <c r="C274" s="2">
        <v>3.18</v>
      </c>
      <c r="D274" t="str">
        <f t="shared" si="7"/>
        <v>Small</v>
      </c>
    </row>
    <row r="275" spans="1:4" ht="16">
      <c r="A275" s="2">
        <v>274</v>
      </c>
      <c r="B275" s="2" t="s">
        <v>7</v>
      </c>
      <c r="C275" s="2">
        <v>7.54</v>
      </c>
      <c r="D275" t="str">
        <f t="shared" si="7"/>
        <v>Medium</v>
      </c>
    </row>
    <row r="276" spans="1:4" ht="16">
      <c r="A276" s="2">
        <v>275</v>
      </c>
      <c r="B276" s="2" t="s">
        <v>7</v>
      </c>
      <c r="C276" s="2">
        <v>8.44</v>
      </c>
      <c r="D276" t="str">
        <f t="shared" si="7"/>
        <v>Big</v>
      </c>
    </row>
    <row r="277" spans="1:4" ht="16">
      <c r="A277" s="2">
        <v>276</v>
      </c>
      <c r="B277" s="2" t="s">
        <v>18</v>
      </c>
      <c r="C277" s="2">
        <v>10.96</v>
      </c>
      <c r="D277" t="str">
        <f t="shared" si="7"/>
        <v>Big</v>
      </c>
    </row>
    <row r="278" spans="1:4" ht="16">
      <c r="A278" s="2">
        <v>277</v>
      </c>
      <c r="B278" s="2" t="s">
        <v>7</v>
      </c>
      <c r="C278" s="2">
        <v>6.32</v>
      </c>
      <c r="D278" t="str">
        <f t="shared" si="7"/>
        <v>Medium</v>
      </c>
    </row>
    <row r="279" spans="1:4" ht="16">
      <c r="A279" s="2">
        <v>278</v>
      </c>
      <c r="B279" s="2" t="s">
        <v>7</v>
      </c>
      <c r="C279" s="2">
        <v>8.24</v>
      </c>
      <c r="D279" t="str">
        <f t="shared" si="7"/>
        <v>Big</v>
      </c>
    </row>
    <row r="280" spans="1:4" ht="16">
      <c r="A280" s="2">
        <v>279</v>
      </c>
      <c r="B280" s="2" t="s">
        <v>7</v>
      </c>
      <c r="C280" s="2">
        <v>9.64</v>
      </c>
      <c r="D280" t="str">
        <f t="shared" si="7"/>
        <v>Big</v>
      </c>
    </row>
    <row r="281" spans="1:4" ht="16">
      <c r="A281" s="2">
        <v>280</v>
      </c>
      <c r="B281" s="2" t="s">
        <v>7</v>
      </c>
      <c r="C281" s="2">
        <v>10.76</v>
      </c>
      <c r="D281" t="str">
        <f t="shared" si="7"/>
        <v>Big</v>
      </c>
    </row>
    <row r="282" spans="1:4" ht="16">
      <c r="A282" s="2">
        <v>281</v>
      </c>
      <c r="B282" s="2" t="s">
        <v>7</v>
      </c>
      <c r="C282" s="2">
        <v>5.95</v>
      </c>
      <c r="D282" t="str">
        <f t="shared" si="7"/>
        <v>Small</v>
      </c>
    </row>
    <row r="283" spans="1:4" ht="16">
      <c r="A283" s="2">
        <v>282</v>
      </c>
      <c r="B283" s="2" t="s">
        <v>18</v>
      </c>
      <c r="C283" s="2">
        <v>8.77</v>
      </c>
      <c r="D283" t="str">
        <f t="shared" si="7"/>
        <v>Big</v>
      </c>
    </row>
    <row r="284" spans="1:4" ht="16">
      <c r="A284" s="2">
        <v>283</v>
      </c>
      <c r="B284" s="2" t="s">
        <v>7</v>
      </c>
      <c r="C284" s="2">
        <v>5.83</v>
      </c>
      <c r="D284" t="str">
        <f t="shared" si="7"/>
        <v>Small</v>
      </c>
    </row>
    <row r="285" spans="1:4" ht="16">
      <c r="A285" s="2">
        <v>284</v>
      </c>
      <c r="B285" s="2" t="s">
        <v>7</v>
      </c>
      <c r="C285" s="2">
        <v>6.6</v>
      </c>
      <c r="D285" t="str">
        <f t="shared" si="7"/>
        <v>Medium</v>
      </c>
    </row>
    <row r="286" spans="1:4" ht="16">
      <c r="A286" s="2">
        <v>285</v>
      </c>
      <c r="B286" s="2" t="s">
        <v>18</v>
      </c>
      <c r="C286" s="2">
        <v>8.49</v>
      </c>
      <c r="D286" t="str">
        <f t="shared" si="7"/>
        <v>Big</v>
      </c>
    </row>
    <row r="287" spans="1:4" ht="16">
      <c r="A287" s="2">
        <v>286</v>
      </c>
      <c r="B287" s="2" t="s">
        <v>7</v>
      </c>
      <c r="C287" s="2">
        <v>7.33</v>
      </c>
      <c r="D287" t="str">
        <f t="shared" si="7"/>
        <v>Medium</v>
      </c>
    </row>
    <row r="288" spans="1:4" ht="16">
      <c r="A288" s="2">
        <v>287</v>
      </c>
      <c r="B288" s="2" t="s">
        <v>18</v>
      </c>
      <c r="C288" s="2">
        <v>8.3000000000000007</v>
      </c>
      <c r="D288" t="str">
        <f t="shared" si="7"/>
        <v>Big</v>
      </c>
    </row>
    <row r="289" spans="1:4" ht="16">
      <c r="A289" s="2">
        <v>288</v>
      </c>
      <c r="B289" s="2" t="s">
        <v>18</v>
      </c>
      <c r="C289" s="2">
        <v>9.27</v>
      </c>
      <c r="D289" t="str">
        <f t="shared" si="7"/>
        <v>Big</v>
      </c>
    </row>
    <row r="290" spans="1:4" ht="16">
      <c r="A290" s="2">
        <v>289</v>
      </c>
      <c r="B290" s="2" t="s">
        <v>7</v>
      </c>
      <c r="C290" s="2">
        <v>9.2899999999999991</v>
      </c>
      <c r="D290" t="str">
        <f t="shared" si="7"/>
        <v>Big</v>
      </c>
    </row>
    <row r="291" spans="1:4" ht="16">
      <c r="A291" s="2">
        <v>290</v>
      </c>
      <c r="B291" s="2" t="s">
        <v>18</v>
      </c>
      <c r="C291" s="2">
        <v>7.6</v>
      </c>
      <c r="D291" t="str">
        <f t="shared" si="7"/>
        <v>Medium</v>
      </c>
    </row>
    <row r="292" spans="1:4" ht="16">
      <c r="A292" s="2">
        <v>291</v>
      </c>
      <c r="B292" s="2" t="s">
        <v>7</v>
      </c>
      <c r="C292" s="2">
        <v>3.67</v>
      </c>
      <c r="D292" t="str">
        <f t="shared" si="7"/>
        <v>Small</v>
      </c>
    </row>
    <row r="293" spans="1:4" ht="16">
      <c r="A293" s="2">
        <v>292</v>
      </c>
      <c r="B293" s="2" t="s">
        <v>18</v>
      </c>
      <c r="C293" s="2">
        <v>6.48</v>
      </c>
      <c r="D293" t="str">
        <f t="shared" si="7"/>
        <v>Medium</v>
      </c>
    </row>
    <row r="294" spans="1:4" ht="16">
      <c r="A294" s="2">
        <v>293</v>
      </c>
      <c r="B294" s="2" t="s">
        <v>7</v>
      </c>
      <c r="C294" s="2">
        <v>8.15</v>
      </c>
      <c r="D294" t="str">
        <f t="shared" si="7"/>
        <v>Big</v>
      </c>
    </row>
    <row r="295" spans="1:4" ht="16">
      <c r="A295" s="2">
        <v>294</v>
      </c>
      <c r="B295" s="2" t="s">
        <v>18</v>
      </c>
      <c r="C295" s="2">
        <v>4.17</v>
      </c>
      <c r="D295" t="str">
        <f t="shared" si="7"/>
        <v>Small</v>
      </c>
    </row>
    <row r="296" spans="1:4" ht="16">
      <c r="A296" s="2">
        <v>295</v>
      </c>
      <c r="B296" s="2" t="s">
        <v>7</v>
      </c>
      <c r="C296" s="2">
        <v>10.82</v>
      </c>
      <c r="D296" t="str">
        <f t="shared" si="7"/>
        <v>Big</v>
      </c>
    </row>
    <row r="297" spans="1:4" ht="16">
      <c r="A297" s="2">
        <v>296</v>
      </c>
      <c r="B297" s="2" t="s">
        <v>18</v>
      </c>
      <c r="C297" s="2">
        <v>5.28</v>
      </c>
      <c r="D297" t="str">
        <f t="shared" si="7"/>
        <v>Small</v>
      </c>
    </row>
    <row r="298" spans="1:4" ht="16">
      <c r="A298" s="2">
        <v>297</v>
      </c>
      <c r="B298" s="2" t="s">
        <v>18</v>
      </c>
      <c r="C298" s="2">
        <v>6.44</v>
      </c>
      <c r="D298" t="str">
        <f t="shared" si="7"/>
        <v>Medium</v>
      </c>
    </row>
    <row r="299" spans="1:4" ht="16">
      <c r="A299" s="2">
        <v>298</v>
      </c>
      <c r="B299" s="2" t="s">
        <v>7</v>
      </c>
      <c r="C299" s="2">
        <v>9.91</v>
      </c>
      <c r="D299" t="str">
        <f t="shared" si="7"/>
        <v>Big</v>
      </c>
    </row>
    <row r="300" spans="1:4" ht="16">
      <c r="A300" s="2">
        <v>299</v>
      </c>
      <c r="B300" s="2" t="s">
        <v>7</v>
      </c>
      <c r="C300" s="2">
        <v>6.64</v>
      </c>
      <c r="D300" t="str">
        <f t="shared" si="7"/>
        <v>Medium</v>
      </c>
    </row>
    <row r="301" spans="1:4" ht="16">
      <c r="A301" s="2">
        <v>300</v>
      </c>
      <c r="B301" s="2" t="s">
        <v>18</v>
      </c>
      <c r="C301" s="2">
        <v>5.24</v>
      </c>
      <c r="D301" t="str">
        <f t="shared" si="7"/>
        <v>Small</v>
      </c>
    </row>
    <row r="302" spans="1:4" ht="16">
      <c r="A302" s="2">
        <v>301</v>
      </c>
      <c r="B302" s="2" t="s">
        <v>7</v>
      </c>
      <c r="C302" s="2">
        <v>6.9</v>
      </c>
      <c r="D302" t="str">
        <f t="shared" si="7"/>
        <v>Medium</v>
      </c>
    </row>
    <row r="303" spans="1:4" ht="16">
      <c r="A303" s="2">
        <v>302</v>
      </c>
      <c r="B303" s="2" t="s">
        <v>18</v>
      </c>
      <c r="C303" s="2">
        <v>8.43</v>
      </c>
      <c r="D303" t="str">
        <f t="shared" si="7"/>
        <v>Big</v>
      </c>
    </row>
    <row r="304" spans="1:4" ht="16">
      <c r="A304" s="2">
        <v>303</v>
      </c>
      <c r="B304" s="2" t="s">
        <v>7</v>
      </c>
      <c r="C304" s="2">
        <v>6.17</v>
      </c>
      <c r="D304" t="str">
        <f t="shared" si="7"/>
        <v>Medium</v>
      </c>
    </row>
    <row r="305" spans="1:4" ht="16">
      <c r="A305" s="2">
        <v>304</v>
      </c>
      <c r="B305" s="2" t="s">
        <v>7</v>
      </c>
      <c r="C305" s="2">
        <v>7.93</v>
      </c>
      <c r="D305" t="str">
        <f t="shared" si="7"/>
        <v>Medium</v>
      </c>
    </row>
    <row r="306" spans="1:4" ht="16">
      <c r="A306" s="2">
        <v>305</v>
      </c>
      <c r="B306" s="2" t="s">
        <v>18</v>
      </c>
      <c r="C306" s="2">
        <v>5</v>
      </c>
      <c r="D306" t="str">
        <f t="shared" si="7"/>
        <v>Small</v>
      </c>
    </row>
    <row r="307" spans="1:4" ht="16">
      <c r="A307" s="2">
        <v>306</v>
      </c>
      <c r="B307" s="2" t="s">
        <v>7</v>
      </c>
      <c r="C307" s="2">
        <v>8.85</v>
      </c>
      <c r="D307" t="str">
        <f t="shared" si="7"/>
        <v>Big</v>
      </c>
    </row>
    <row r="308" spans="1:4" ht="16">
      <c r="A308" s="2">
        <v>307</v>
      </c>
      <c r="B308" s="2" t="s">
        <v>18</v>
      </c>
      <c r="C308" s="2">
        <v>10.36</v>
      </c>
      <c r="D308" t="str">
        <f t="shared" si="7"/>
        <v>Big</v>
      </c>
    </row>
    <row r="309" spans="1:4" ht="16">
      <c r="A309" s="2">
        <v>308</v>
      </c>
      <c r="B309" s="2" t="s">
        <v>18</v>
      </c>
      <c r="C309" s="2">
        <v>10.63</v>
      </c>
      <c r="D309" t="str">
        <f t="shared" si="7"/>
        <v>Big</v>
      </c>
    </row>
    <row r="310" spans="1:4" ht="16">
      <c r="A310" s="2">
        <v>309</v>
      </c>
      <c r="B310" s="2" t="s">
        <v>7</v>
      </c>
      <c r="C310" s="2">
        <v>13.18</v>
      </c>
      <c r="D310" t="str">
        <f t="shared" si="7"/>
        <v>Big</v>
      </c>
    </row>
    <row r="311" spans="1:4" ht="16">
      <c r="A311" s="2">
        <v>310</v>
      </c>
      <c r="B311" s="2" t="s">
        <v>18</v>
      </c>
      <c r="C311" s="2">
        <v>9.31</v>
      </c>
      <c r="D311" t="str">
        <f t="shared" si="7"/>
        <v>Big</v>
      </c>
    </row>
    <row r="312" spans="1:4" ht="16">
      <c r="A312" s="2">
        <v>311</v>
      </c>
      <c r="B312" s="2" t="s">
        <v>7</v>
      </c>
      <c r="C312" s="2">
        <v>7.55</v>
      </c>
      <c r="D312" t="str">
        <f t="shared" si="7"/>
        <v>Medium</v>
      </c>
    </row>
    <row r="313" spans="1:4" ht="16">
      <c r="A313" s="2">
        <v>312</v>
      </c>
      <c r="B313" s="2" t="s">
        <v>18</v>
      </c>
      <c r="C313" s="2">
        <v>8.81</v>
      </c>
      <c r="D313" t="str">
        <f t="shared" si="7"/>
        <v>Big</v>
      </c>
    </row>
    <row r="314" spans="1:4" ht="16">
      <c r="A314" s="2">
        <v>313</v>
      </c>
      <c r="B314" s="2" t="s">
        <v>18</v>
      </c>
      <c r="C314" s="2">
        <v>6.89</v>
      </c>
      <c r="D314" t="str">
        <f t="shared" si="7"/>
        <v>Medium</v>
      </c>
    </row>
    <row r="315" spans="1:4" ht="16">
      <c r="A315" s="2">
        <v>314</v>
      </c>
      <c r="B315" s="2" t="s">
        <v>18</v>
      </c>
      <c r="C315" s="2">
        <v>7.64</v>
      </c>
      <c r="D315" t="str">
        <f t="shared" si="7"/>
        <v>Medium</v>
      </c>
    </row>
    <row r="316" spans="1:4" ht="16">
      <c r="A316" s="2">
        <v>315</v>
      </c>
      <c r="B316" s="2" t="s">
        <v>7</v>
      </c>
      <c r="C316" s="2">
        <v>5.51</v>
      </c>
      <c r="D316" t="str">
        <f t="shared" si="7"/>
        <v>Small</v>
      </c>
    </row>
    <row r="317" spans="1:4" ht="16">
      <c r="A317" s="2">
        <v>316</v>
      </c>
      <c r="B317" s="2" t="s">
        <v>18</v>
      </c>
      <c r="C317" s="2">
        <v>8.85</v>
      </c>
      <c r="D317" t="str">
        <f t="shared" si="7"/>
        <v>Big</v>
      </c>
    </row>
    <row r="318" spans="1:4" ht="16">
      <c r="A318" s="2">
        <v>317</v>
      </c>
      <c r="B318" s="2" t="s">
        <v>18</v>
      </c>
      <c r="C318" s="2">
        <v>7.81</v>
      </c>
      <c r="D318" t="str">
        <f t="shared" si="7"/>
        <v>Medium</v>
      </c>
    </row>
    <row r="319" spans="1:4" ht="16">
      <c r="A319" s="2">
        <v>318</v>
      </c>
      <c r="B319" s="2" t="s">
        <v>7</v>
      </c>
      <c r="C319" s="2">
        <v>9.16</v>
      </c>
      <c r="D319" t="str">
        <f t="shared" si="7"/>
        <v>Big</v>
      </c>
    </row>
    <row r="320" spans="1:4" ht="16">
      <c r="A320" s="2">
        <v>319</v>
      </c>
      <c r="B320" s="2" t="s">
        <v>7</v>
      </c>
      <c r="C320" s="2">
        <v>10.119999999999999</v>
      </c>
      <c r="D320" t="str">
        <f t="shared" si="7"/>
        <v>Big</v>
      </c>
    </row>
    <row r="321" spans="1:4" ht="16">
      <c r="A321" s="2">
        <v>320</v>
      </c>
      <c r="B321" s="2" t="s">
        <v>18</v>
      </c>
      <c r="C321" s="2">
        <v>8.33</v>
      </c>
      <c r="D321" t="str">
        <f t="shared" si="7"/>
        <v>Big</v>
      </c>
    </row>
    <row r="322" spans="1:4" ht="16">
      <c r="A322" s="2">
        <v>321</v>
      </c>
      <c r="B322" s="2" t="s">
        <v>18</v>
      </c>
      <c r="C322" s="2">
        <v>5.49</v>
      </c>
      <c r="D322" t="str">
        <f t="shared" si="7"/>
        <v>Small</v>
      </c>
    </row>
    <row r="323" spans="1:4" ht="16">
      <c r="A323" s="2">
        <v>322</v>
      </c>
      <c r="B323" s="2" t="s">
        <v>7</v>
      </c>
      <c r="C323" s="2">
        <v>7</v>
      </c>
      <c r="D323" t="str">
        <f t="shared" ref="D323:D386" si="8">IF(C323&lt;6,"Small",IF(C323&lt;=8,"Medium","Big"))</f>
        <v>Medium</v>
      </c>
    </row>
    <row r="324" spans="1:4" ht="16">
      <c r="A324" s="2">
        <v>323</v>
      </c>
      <c r="B324" s="2" t="s">
        <v>7</v>
      </c>
      <c r="C324" s="2">
        <v>5.6</v>
      </c>
      <c r="D324" t="str">
        <f t="shared" si="8"/>
        <v>Small</v>
      </c>
    </row>
    <row r="325" spans="1:4" ht="16">
      <c r="A325" s="2">
        <v>324</v>
      </c>
      <c r="B325" s="2" t="s">
        <v>7</v>
      </c>
      <c r="C325" s="2">
        <v>6.89</v>
      </c>
      <c r="D325" t="str">
        <f t="shared" si="8"/>
        <v>Medium</v>
      </c>
    </row>
    <row r="326" spans="1:4" ht="16">
      <c r="A326" s="2">
        <v>325</v>
      </c>
      <c r="B326" s="2" t="s">
        <v>18</v>
      </c>
      <c r="C326" s="2">
        <v>11.8</v>
      </c>
      <c r="D326" t="str">
        <f t="shared" si="8"/>
        <v>Big</v>
      </c>
    </row>
    <row r="327" spans="1:4" ht="16">
      <c r="A327" s="2">
        <v>326</v>
      </c>
      <c r="B327" s="2" t="s">
        <v>7</v>
      </c>
      <c r="C327" s="2">
        <v>5.29</v>
      </c>
      <c r="D327" t="str">
        <f t="shared" si="8"/>
        <v>Small</v>
      </c>
    </row>
    <row r="328" spans="1:4" ht="16">
      <c r="A328" s="2">
        <v>327</v>
      </c>
      <c r="B328" s="2" t="s">
        <v>7</v>
      </c>
      <c r="C328" s="2">
        <v>10.11</v>
      </c>
      <c r="D328" t="str">
        <f t="shared" si="8"/>
        <v>Big</v>
      </c>
    </row>
    <row r="329" spans="1:4" ht="16">
      <c r="A329" s="2">
        <v>328</v>
      </c>
      <c r="B329" s="2" t="s">
        <v>18</v>
      </c>
      <c r="C329" s="2">
        <v>6.69</v>
      </c>
      <c r="D329" t="str">
        <f t="shared" si="8"/>
        <v>Medium</v>
      </c>
    </row>
    <row r="330" spans="1:4" ht="16">
      <c r="A330" s="2">
        <v>329</v>
      </c>
      <c r="B330" s="2" t="s">
        <v>7</v>
      </c>
      <c r="C330" s="2">
        <v>8.48</v>
      </c>
      <c r="D330" t="str">
        <f t="shared" si="8"/>
        <v>Big</v>
      </c>
    </row>
    <row r="331" spans="1:4" ht="16">
      <c r="A331" s="2">
        <v>330</v>
      </c>
      <c r="B331" s="2" t="s">
        <v>18</v>
      </c>
      <c r="C331" s="2">
        <v>7.37</v>
      </c>
      <c r="D331" t="str">
        <f t="shared" si="8"/>
        <v>Medium</v>
      </c>
    </row>
    <row r="332" spans="1:4" ht="16">
      <c r="A332" s="2">
        <v>331</v>
      </c>
      <c r="B332" s="2" t="s">
        <v>18</v>
      </c>
      <c r="C332" s="2">
        <v>8.56</v>
      </c>
      <c r="D332" t="str">
        <f t="shared" si="8"/>
        <v>Big</v>
      </c>
    </row>
    <row r="333" spans="1:4" ht="16">
      <c r="A333" s="2">
        <v>332</v>
      </c>
      <c r="B333" s="2" t="s">
        <v>18</v>
      </c>
      <c r="C333" s="2">
        <v>7.42</v>
      </c>
      <c r="D333" t="str">
        <f t="shared" si="8"/>
        <v>Medium</v>
      </c>
    </row>
    <row r="334" spans="1:4" ht="16">
      <c r="A334" s="2">
        <v>333</v>
      </c>
      <c r="B334" s="2" t="s">
        <v>18</v>
      </c>
      <c r="C334" s="2">
        <v>5.79</v>
      </c>
      <c r="D334" t="str">
        <f t="shared" si="8"/>
        <v>Small</v>
      </c>
    </row>
    <row r="335" spans="1:4" ht="16">
      <c r="A335" s="2">
        <v>334</v>
      </c>
      <c r="B335" s="2" t="s">
        <v>7</v>
      </c>
      <c r="C335" s="2">
        <v>6.9</v>
      </c>
      <c r="D335" t="str">
        <f t="shared" si="8"/>
        <v>Medium</v>
      </c>
    </row>
    <row r="336" spans="1:4" ht="16">
      <c r="A336" s="2">
        <v>335</v>
      </c>
      <c r="B336" s="2" t="s">
        <v>18</v>
      </c>
      <c r="C336" s="2">
        <v>6.71</v>
      </c>
      <c r="D336" t="str">
        <f t="shared" si="8"/>
        <v>Medium</v>
      </c>
    </row>
    <row r="337" spans="1:4" ht="16">
      <c r="A337" s="2">
        <v>336</v>
      </c>
      <c r="B337" s="2" t="s">
        <v>7</v>
      </c>
      <c r="C337" s="2">
        <v>7.06</v>
      </c>
      <c r="D337" t="str">
        <f t="shared" si="8"/>
        <v>Medium</v>
      </c>
    </row>
    <row r="338" spans="1:4" ht="16">
      <c r="A338" s="2">
        <v>337</v>
      </c>
      <c r="B338" s="2" t="s">
        <v>18</v>
      </c>
      <c r="C338" s="2">
        <v>6.78</v>
      </c>
      <c r="D338" t="str">
        <f t="shared" si="8"/>
        <v>Medium</v>
      </c>
    </row>
    <row r="339" spans="1:4" ht="16">
      <c r="A339" s="2">
        <v>338</v>
      </c>
      <c r="B339" s="2" t="s">
        <v>7</v>
      </c>
      <c r="C339" s="2">
        <v>7.16</v>
      </c>
      <c r="D339" t="str">
        <f t="shared" si="8"/>
        <v>Medium</v>
      </c>
    </row>
    <row r="340" spans="1:4" ht="16">
      <c r="A340" s="2">
        <v>339</v>
      </c>
      <c r="B340" s="2" t="s">
        <v>18</v>
      </c>
      <c r="C340" s="2">
        <v>8.3699999999999992</v>
      </c>
      <c r="D340" t="str">
        <f t="shared" si="8"/>
        <v>Big</v>
      </c>
    </row>
    <row r="341" spans="1:4" ht="16">
      <c r="A341" s="2">
        <v>340</v>
      </c>
      <c r="B341" s="2" t="s">
        <v>7</v>
      </c>
      <c r="C341" s="2">
        <v>11.3</v>
      </c>
      <c r="D341" t="str">
        <f t="shared" si="8"/>
        <v>Big</v>
      </c>
    </row>
    <row r="342" spans="1:4" ht="16">
      <c r="A342" s="2">
        <v>341</v>
      </c>
      <c r="B342" s="2" t="s">
        <v>7</v>
      </c>
      <c r="C342" s="2">
        <v>10.78</v>
      </c>
      <c r="D342" t="str">
        <f t="shared" si="8"/>
        <v>Big</v>
      </c>
    </row>
    <row r="343" spans="1:4" ht="16">
      <c r="A343" s="2">
        <v>342</v>
      </c>
      <c r="B343" s="2" t="s">
        <v>7</v>
      </c>
      <c r="C343" s="2">
        <v>12.11</v>
      </c>
      <c r="D343" t="str">
        <f t="shared" si="8"/>
        <v>Big</v>
      </c>
    </row>
    <row r="344" spans="1:4" ht="16">
      <c r="A344" s="2">
        <v>343</v>
      </c>
      <c r="B344" s="2" t="s">
        <v>7</v>
      </c>
      <c r="C344" s="2">
        <v>9.5500000000000007</v>
      </c>
      <c r="D344" t="str">
        <f t="shared" si="8"/>
        <v>Big</v>
      </c>
    </row>
    <row r="345" spans="1:4" ht="16">
      <c r="A345" s="2">
        <v>344</v>
      </c>
      <c r="B345" s="2" t="s">
        <v>7</v>
      </c>
      <c r="C345" s="2">
        <v>5.51</v>
      </c>
      <c r="D345" t="str">
        <f t="shared" si="8"/>
        <v>Small</v>
      </c>
    </row>
    <row r="346" spans="1:4" ht="16">
      <c r="A346" s="2">
        <v>345</v>
      </c>
      <c r="B346" s="2" t="s">
        <v>7</v>
      </c>
      <c r="C346" s="2">
        <v>10.55</v>
      </c>
      <c r="D346" t="str">
        <f t="shared" si="8"/>
        <v>Big</v>
      </c>
    </row>
    <row r="347" spans="1:4" ht="16">
      <c r="A347" s="2">
        <v>346</v>
      </c>
      <c r="B347" s="2" t="s">
        <v>18</v>
      </c>
      <c r="C347" s="2">
        <v>7.69</v>
      </c>
      <c r="D347" t="str">
        <f t="shared" si="8"/>
        <v>Medium</v>
      </c>
    </row>
    <row r="348" spans="1:4" ht="16">
      <c r="A348" s="2">
        <v>347</v>
      </c>
      <c r="B348" s="2" t="s">
        <v>7</v>
      </c>
      <c r="C348" s="2">
        <v>9.39</v>
      </c>
      <c r="D348" t="str">
        <f t="shared" si="8"/>
        <v>Big</v>
      </c>
    </row>
    <row r="349" spans="1:4" ht="16">
      <c r="A349" s="2">
        <v>348</v>
      </c>
      <c r="B349" s="2" t="s">
        <v>7</v>
      </c>
      <c r="C349" s="2">
        <v>5.69</v>
      </c>
      <c r="D349" t="str">
        <f t="shared" si="8"/>
        <v>Small</v>
      </c>
    </row>
    <row r="350" spans="1:4" ht="16">
      <c r="A350" s="2">
        <v>349</v>
      </c>
      <c r="B350" s="2" t="s">
        <v>18</v>
      </c>
      <c r="C350" s="2">
        <v>7.38</v>
      </c>
      <c r="D350" t="str">
        <f t="shared" si="8"/>
        <v>Medium</v>
      </c>
    </row>
    <row r="351" spans="1:4" ht="16">
      <c r="A351" s="2">
        <v>350</v>
      </c>
      <c r="B351" s="2" t="s">
        <v>7</v>
      </c>
      <c r="C351" s="2">
        <v>10.53</v>
      </c>
      <c r="D351" t="str">
        <f t="shared" si="8"/>
        <v>Big</v>
      </c>
    </row>
    <row r="352" spans="1:4" ht="16">
      <c r="A352" s="2">
        <v>351</v>
      </c>
      <c r="B352" s="2" t="s">
        <v>7</v>
      </c>
      <c r="C352" s="2">
        <v>9.2899999999999991</v>
      </c>
      <c r="D352" t="str">
        <f t="shared" si="8"/>
        <v>Big</v>
      </c>
    </row>
    <row r="353" spans="1:4" ht="16">
      <c r="A353" s="2">
        <v>352</v>
      </c>
      <c r="B353" s="2" t="s">
        <v>18</v>
      </c>
      <c r="C353" s="2">
        <v>8.31</v>
      </c>
      <c r="D353" t="str">
        <f t="shared" si="8"/>
        <v>Big</v>
      </c>
    </row>
    <row r="354" spans="1:4" ht="16">
      <c r="A354" s="2">
        <v>353</v>
      </c>
      <c r="B354" s="2" t="s">
        <v>18</v>
      </c>
      <c r="C354" s="2">
        <v>10.220000000000001</v>
      </c>
      <c r="D354" t="str">
        <f t="shared" si="8"/>
        <v>Big</v>
      </c>
    </row>
    <row r="355" spans="1:4" ht="16">
      <c r="A355" s="2">
        <v>354</v>
      </c>
      <c r="B355" s="2" t="s">
        <v>18</v>
      </c>
      <c r="C355" s="2">
        <v>8.07</v>
      </c>
      <c r="D355" t="str">
        <f t="shared" si="8"/>
        <v>Big</v>
      </c>
    </row>
    <row r="356" spans="1:4" ht="16">
      <c r="A356" s="2">
        <v>355</v>
      </c>
      <c r="B356" s="2" t="s">
        <v>18</v>
      </c>
      <c r="C356" s="2">
        <v>6.5</v>
      </c>
      <c r="D356" t="str">
        <f t="shared" si="8"/>
        <v>Medium</v>
      </c>
    </row>
    <row r="357" spans="1:4" ht="16">
      <c r="A357" s="2">
        <v>356</v>
      </c>
      <c r="B357" s="2" t="s">
        <v>7</v>
      </c>
      <c r="C357" s="2">
        <v>6.81</v>
      </c>
      <c r="D357" t="str">
        <f t="shared" si="8"/>
        <v>Medium</v>
      </c>
    </row>
    <row r="358" spans="1:4" ht="16">
      <c r="A358" s="2">
        <v>357</v>
      </c>
      <c r="B358" s="2" t="s">
        <v>18</v>
      </c>
      <c r="C358" s="2">
        <v>7.33</v>
      </c>
      <c r="D358" t="str">
        <f t="shared" si="8"/>
        <v>Medium</v>
      </c>
    </row>
    <row r="359" spans="1:4" ht="16">
      <c r="A359" s="2">
        <v>358</v>
      </c>
      <c r="B359" s="2" t="s">
        <v>18</v>
      </c>
      <c r="C359" s="2">
        <v>6.48</v>
      </c>
      <c r="D359" t="str">
        <f t="shared" si="8"/>
        <v>Medium</v>
      </c>
    </row>
    <row r="360" spans="1:4" ht="16">
      <c r="A360" s="2">
        <v>359</v>
      </c>
      <c r="B360" s="2" t="s">
        <v>7</v>
      </c>
      <c r="C360" s="2">
        <v>8.7100000000000009</v>
      </c>
      <c r="D360" t="str">
        <f t="shared" si="8"/>
        <v>Big</v>
      </c>
    </row>
    <row r="361" spans="1:4" ht="16">
      <c r="A361" s="2">
        <v>360</v>
      </c>
      <c r="B361" s="2" t="s">
        <v>7</v>
      </c>
      <c r="C361" s="2">
        <v>7.83</v>
      </c>
      <c r="D361" t="str">
        <f t="shared" si="8"/>
        <v>Medium</v>
      </c>
    </row>
    <row r="362" spans="1:4" ht="16">
      <c r="A362" s="2">
        <v>361</v>
      </c>
      <c r="B362" s="2" t="s">
        <v>18</v>
      </c>
      <c r="C362" s="2">
        <v>7.87</v>
      </c>
      <c r="D362" t="str">
        <f t="shared" si="8"/>
        <v>Medium</v>
      </c>
    </row>
    <row r="363" spans="1:4" ht="16">
      <c r="A363" s="2">
        <v>362</v>
      </c>
      <c r="B363" s="2" t="s">
        <v>7</v>
      </c>
      <c r="C363" s="2">
        <v>7.81</v>
      </c>
      <c r="D363" t="str">
        <f t="shared" si="8"/>
        <v>Medium</v>
      </c>
    </row>
    <row r="364" spans="1:4" ht="16">
      <c r="A364" s="2">
        <v>363</v>
      </c>
      <c r="B364" s="2" t="s">
        <v>18</v>
      </c>
      <c r="C364" s="2">
        <v>6.36</v>
      </c>
      <c r="D364" t="str">
        <f t="shared" si="8"/>
        <v>Medium</v>
      </c>
    </row>
    <row r="365" spans="1:4" ht="16">
      <c r="A365" s="2">
        <v>364</v>
      </c>
      <c r="B365" s="2" t="s">
        <v>18</v>
      </c>
      <c r="C365" s="2">
        <v>5.13</v>
      </c>
      <c r="D365" t="str">
        <f t="shared" si="8"/>
        <v>Small</v>
      </c>
    </row>
    <row r="366" spans="1:4" ht="16">
      <c r="A366" s="2">
        <v>365</v>
      </c>
      <c r="B366" s="2" t="s">
        <v>18</v>
      </c>
      <c r="C366" s="2">
        <v>9.6999999999999993</v>
      </c>
      <c r="D366" t="str">
        <f t="shared" si="8"/>
        <v>Big</v>
      </c>
    </row>
    <row r="367" spans="1:4" ht="16">
      <c r="A367" s="2">
        <v>366</v>
      </c>
      <c r="B367" s="2" t="s">
        <v>7</v>
      </c>
      <c r="C367" s="2">
        <v>8.65</v>
      </c>
      <c r="D367" t="str">
        <f t="shared" si="8"/>
        <v>Big</v>
      </c>
    </row>
    <row r="368" spans="1:4" ht="16">
      <c r="A368" s="2">
        <v>367</v>
      </c>
      <c r="B368" s="2" t="s">
        <v>18</v>
      </c>
      <c r="C368" s="2">
        <v>7.46</v>
      </c>
      <c r="D368" t="str">
        <f t="shared" si="8"/>
        <v>Medium</v>
      </c>
    </row>
    <row r="369" spans="1:4" ht="16">
      <c r="A369" s="2">
        <v>368</v>
      </c>
      <c r="B369" s="2" t="s">
        <v>7</v>
      </c>
      <c r="C369" s="2">
        <v>8.32</v>
      </c>
      <c r="D369" t="str">
        <f t="shared" si="8"/>
        <v>Big</v>
      </c>
    </row>
    <row r="370" spans="1:4" ht="16">
      <c r="A370" s="2">
        <v>369</v>
      </c>
      <c r="B370" s="2" t="s">
        <v>18</v>
      </c>
      <c r="C370" s="2">
        <v>5.42</v>
      </c>
      <c r="D370" t="str">
        <f t="shared" si="8"/>
        <v>Small</v>
      </c>
    </row>
    <row r="371" spans="1:4" ht="16">
      <c r="A371" s="2">
        <v>370</v>
      </c>
      <c r="B371" s="2" t="s">
        <v>18</v>
      </c>
      <c r="C371" s="2">
        <v>7.67</v>
      </c>
      <c r="D371" t="str">
        <f t="shared" si="8"/>
        <v>Medium</v>
      </c>
    </row>
    <row r="372" spans="1:4" ht="16">
      <c r="A372" s="2">
        <v>371</v>
      </c>
      <c r="B372" s="2" t="s">
        <v>18</v>
      </c>
      <c r="C372" s="2">
        <v>11.32</v>
      </c>
      <c r="D372" t="str">
        <f t="shared" si="8"/>
        <v>Big</v>
      </c>
    </row>
    <row r="373" spans="1:4" ht="16">
      <c r="A373" s="2">
        <v>372</v>
      </c>
      <c r="B373" s="2" t="s">
        <v>7</v>
      </c>
      <c r="C373" s="2">
        <v>10.94</v>
      </c>
      <c r="D373" t="str">
        <f t="shared" si="8"/>
        <v>Big</v>
      </c>
    </row>
    <row r="374" spans="1:4" ht="16">
      <c r="A374" s="2">
        <v>373</v>
      </c>
      <c r="B374" s="2" t="s">
        <v>18</v>
      </c>
      <c r="C374" s="2">
        <v>6.66</v>
      </c>
      <c r="D374" t="str">
        <f t="shared" si="8"/>
        <v>Medium</v>
      </c>
    </row>
    <row r="375" spans="1:4" ht="16">
      <c r="A375" s="2">
        <v>374</v>
      </c>
      <c r="B375" s="2" t="s">
        <v>7</v>
      </c>
      <c r="C375" s="2">
        <v>6.14</v>
      </c>
      <c r="D375" t="str">
        <f t="shared" si="8"/>
        <v>Medium</v>
      </c>
    </row>
    <row r="376" spans="1:4" ht="16">
      <c r="A376" s="2">
        <v>375</v>
      </c>
      <c r="B376" s="2" t="s">
        <v>18</v>
      </c>
      <c r="C376" s="2">
        <v>7.33</v>
      </c>
      <c r="D376" t="str">
        <f t="shared" si="8"/>
        <v>Medium</v>
      </c>
    </row>
    <row r="377" spans="1:4" ht="16">
      <c r="A377" s="2">
        <v>376</v>
      </c>
      <c r="B377" s="2" t="s">
        <v>7</v>
      </c>
      <c r="C377" s="2">
        <v>7.12</v>
      </c>
      <c r="D377" t="str">
        <f t="shared" si="8"/>
        <v>Medium</v>
      </c>
    </row>
    <row r="378" spans="1:4" ht="16">
      <c r="A378" s="2">
        <v>377</v>
      </c>
      <c r="B378" s="2" t="s">
        <v>7</v>
      </c>
      <c r="C378" s="2">
        <v>6.66</v>
      </c>
      <c r="D378" t="str">
        <f t="shared" si="8"/>
        <v>Medium</v>
      </c>
    </row>
    <row r="379" spans="1:4" ht="16">
      <c r="A379" s="2">
        <v>378</v>
      </c>
      <c r="B379" s="2" t="s">
        <v>18</v>
      </c>
      <c r="C379" s="2">
        <v>7.73</v>
      </c>
      <c r="D379" t="str">
        <f t="shared" si="8"/>
        <v>Medium</v>
      </c>
    </row>
    <row r="380" spans="1:4" ht="16">
      <c r="A380" s="2">
        <v>379</v>
      </c>
      <c r="B380" s="2" t="s">
        <v>7</v>
      </c>
      <c r="C380" s="2">
        <v>7.82</v>
      </c>
      <c r="D380" t="str">
        <f t="shared" si="8"/>
        <v>Medium</v>
      </c>
    </row>
    <row r="381" spans="1:4" ht="16">
      <c r="A381" s="2">
        <v>380</v>
      </c>
      <c r="B381" s="2" t="s">
        <v>18</v>
      </c>
      <c r="C381" s="2">
        <v>9</v>
      </c>
      <c r="D381" t="str">
        <f t="shared" si="8"/>
        <v>Big</v>
      </c>
    </row>
    <row r="382" spans="1:4" ht="16">
      <c r="A382" s="2">
        <v>381</v>
      </c>
      <c r="B382" s="2" t="s">
        <v>18</v>
      </c>
      <c r="C382" s="2">
        <v>9.43</v>
      </c>
      <c r="D382" t="str">
        <f t="shared" si="8"/>
        <v>Big</v>
      </c>
    </row>
    <row r="383" spans="1:4" ht="16">
      <c r="A383" s="2">
        <v>382</v>
      </c>
      <c r="B383" s="2" t="s">
        <v>18</v>
      </c>
      <c r="C383" s="2">
        <v>10.11</v>
      </c>
      <c r="D383" t="str">
        <f t="shared" si="8"/>
        <v>Big</v>
      </c>
    </row>
    <row r="384" spans="1:4" ht="16">
      <c r="A384" s="2">
        <v>383</v>
      </c>
      <c r="B384" s="2" t="s">
        <v>7</v>
      </c>
      <c r="C384" s="2">
        <v>10.119999999999999</v>
      </c>
      <c r="D384" t="str">
        <f t="shared" si="8"/>
        <v>Big</v>
      </c>
    </row>
    <row r="385" spans="1:4" ht="16">
      <c r="A385" s="2">
        <v>384</v>
      </c>
      <c r="B385" s="2" t="s">
        <v>7</v>
      </c>
      <c r="C385" s="2">
        <v>7.74</v>
      </c>
      <c r="D385" t="str">
        <f t="shared" si="8"/>
        <v>Medium</v>
      </c>
    </row>
    <row r="386" spans="1:4" ht="16">
      <c r="A386" s="2">
        <v>385</v>
      </c>
      <c r="B386" s="2" t="s">
        <v>18</v>
      </c>
      <c r="C386" s="2">
        <v>9.1999999999999993</v>
      </c>
      <c r="D386" t="str">
        <f t="shared" si="8"/>
        <v>Big</v>
      </c>
    </row>
    <row r="387" spans="1:4" ht="16">
      <c r="A387" s="2">
        <v>386</v>
      </c>
      <c r="B387" s="2" t="s">
        <v>18</v>
      </c>
      <c r="C387" s="2">
        <v>10.5</v>
      </c>
      <c r="D387" t="str">
        <f t="shared" ref="D387:D450" si="9">IF(C387&lt;6,"Small",IF(C387&lt;=8,"Medium","Big"))</f>
        <v>Big</v>
      </c>
    </row>
    <row r="388" spans="1:4" ht="16">
      <c r="A388" s="2">
        <v>387</v>
      </c>
      <c r="B388" s="2" t="s">
        <v>7</v>
      </c>
      <c r="C388" s="2">
        <v>4.0199999999999996</v>
      </c>
      <c r="D388" t="str">
        <f t="shared" si="9"/>
        <v>Small</v>
      </c>
    </row>
    <row r="389" spans="1:4" ht="16">
      <c r="A389" s="2">
        <v>388</v>
      </c>
      <c r="B389" s="2" t="s">
        <v>18</v>
      </c>
      <c r="C389" s="2">
        <v>6.44</v>
      </c>
      <c r="D389" t="str">
        <f t="shared" si="9"/>
        <v>Medium</v>
      </c>
    </row>
    <row r="390" spans="1:4" ht="16">
      <c r="A390" s="2">
        <v>389</v>
      </c>
      <c r="B390" s="2" t="s">
        <v>7</v>
      </c>
      <c r="C390" s="2">
        <v>9.39</v>
      </c>
      <c r="D390" t="str">
        <f t="shared" si="9"/>
        <v>Big</v>
      </c>
    </row>
    <row r="391" spans="1:4" ht="16">
      <c r="A391" s="2">
        <v>390</v>
      </c>
      <c r="B391" s="2" t="s">
        <v>18</v>
      </c>
      <c r="C391" s="2">
        <v>5.43</v>
      </c>
      <c r="D391" t="str">
        <f t="shared" si="9"/>
        <v>Small</v>
      </c>
    </row>
    <row r="392" spans="1:4" ht="16">
      <c r="A392" s="2">
        <v>391</v>
      </c>
      <c r="B392" s="2" t="s">
        <v>7</v>
      </c>
      <c r="C392" s="2">
        <v>9.83</v>
      </c>
      <c r="D392" t="str">
        <f t="shared" si="9"/>
        <v>Big</v>
      </c>
    </row>
    <row r="393" spans="1:4" ht="16">
      <c r="A393" s="2">
        <v>392</v>
      </c>
      <c r="B393" s="2" t="s">
        <v>7</v>
      </c>
      <c r="C393" s="2">
        <v>7.92</v>
      </c>
      <c r="D393" t="str">
        <f t="shared" si="9"/>
        <v>Medium</v>
      </c>
    </row>
    <row r="394" spans="1:4" ht="16">
      <c r="A394" s="2">
        <v>393</v>
      </c>
      <c r="B394" s="2" t="s">
        <v>18</v>
      </c>
      <c r="C394" s="2">
        <v>9.35</v>
      </c>
      <c r="D394" t="str">
        <f t="shared" si="9"/>
        <v>Big</v>
      </c>
    </row>
    <row r="395" spans="1:4" ht="16">
      <c r="A395" s="2">
        <v>394</v>
      </c>
      <c r="B395" s="2" t="s">
        <v>7</v>
      </c>
      <c r="C395" s="2">
        <v>7.21</v>
      </c>
      <c r="D395" t="str">
        <f t="shared" si="9"/>
        <v>Medium</v>
      </c>
    </row>
    <row r="396" spans="1:4" ht="16">
      <c r="A396" s="2">
        <v>395</v>
      </c>
      <c r="B396" s="2" t="s">
        <v>18</v>
      </c>
      <c r="C396" s="2">
        <v>8.4499999999999993</v>
      </c>
      <c r="D396" t="str">
        <f t="shared" si="9"/>
        <v>Big</v>
      </c>
    </row>
    <row r="397" spans="1:4" ht="16">
      <c r="A397" s="2">
        <v>396</v>
      </c>
      <c r="B397" s="2" t="s">
        <v>18</v>
      </c>
      <c r="C397" s="2">
        <v>9.56</v>
      </c>
      <c r="D397" t="str">
        <f t="shared" si="9"/>
        <v>Big</v>
      </c>
    </row>
    <row r="398" spans="1:4" ht="16">
      <c r="A398" s="2">
        <v>397</v>
      </c>
      <c r="B398" s="2" t="s">
        <v>7</v>
      </c>
      <c r="C398" s="2">
        <v>8.34</v>
      </c>
      <c r="D398" t="str">
        <f t="shared" si="9"/>
        <v>Big</v>
      </c>
    </row>
    <row r="399" spans="1:4" ht="16">
      <c r="A399" s="2">
        <v>398</v>
      </c>
      <c r="B399" s="2" t="s">
        <v>7</v>
      </c>
      <c r="C399" s="2">
        <v>9.39</v>
      </c>
      <c r="D399" t="str">
        <f t="shared" si="9"/>
        <v>Big</v>
      </c>
    </row>
    <row r="400" spans="1:4" ht="16">
      <c r="A400" s="2">
        <v>399</v>
      </c>
      <c r="B400" s="2" t="s">
        <v>18</v>
      </c>
      <c r="C400" s="2">
        <v>7.69</v>
      </c>
      <c r="D400" t="str">
        <f t="shared" si="9"/>
        <v>Medium</v>
      </c>
    </row>
    <row r="401" spans="1:4" ht="16">
      <c r="A401" s="2">
        <v>400</v>
      </c>
      <c r="B401" s="2" t="s">
        <v>7</v>
      </c>
      <c r="C401" s="2">
        <v>8.17</v>
      </c>
      <c r="D401" t="str">
        <f t="shared" si="9"/>
        <v>Big</v>
      </c>
    </row>
    <row r="402" spans="1:4" ht="16">
      <c r="A402" s="2">
        <v>401</v>
      </c>
      <c r="B402" s="2" t="s">
        <v>18</v>
      </c>
      <c r="C402" s="2">
        <v>4.33</v>
      </c>
      <c r="D402" t="str">
        <f t="shared" si="9"/>
        <v>Small</v>
      </c>
    </row>
    <row r="403" spans="1:4" ht="16">
      <c r="A403" s="2">
        <v>402</v>
      </c>
      <c r="B403" s="2" t="s">
        <v>7</v>
      </c>
      <c r="C403" s="2">
        <v>7.98</v>
      </c>
      <c r="D403" t="str">
        <f t="shared" si="9"/>
        <v>Medium</v>
      </c>
    </row>
    <row r="404" spans="1:4" ht="16">
      <c r="A404" s="2">
        <v>403</v>
      </c>
      <c r="B404" s="2" t="s">
        <v>7</v>
      </c>
      <c r="C404" s="2">
        <v>9.65</v>
      </c>
      <c r="D404" t="str">
        <f t="shared" si="9"/>
        <v>Big</v>
      </c>
    </row>
    <row r="405" spans="1:4" ht="16">
      <c r="A405" s="2">
        <v>404</v>
      </c>
      <c r="B405" s="2" t="s">
        <v>18</v>
      </c>
      <c r="C405" s="2">
        <v>8.36</v>
      </c>
      <c r="D405" t="str">
        <f t="shared" si="9"/>
        <v>Big</v>
      </c>
    </row>
    <row r="406" spans="1:4" ht="16">
      <c r="A406" s="2">
        <v>405</v>
      </c>
      <c r="B406" s="2" t="s">
        <v>18</v>
      </c>
      <c r="C406" s="2">
        <v>6.79</v>
      </c>
      <c r="D406" t="str">
        <f t="shared" si="9"/>
        <v>Medium</v>
      </c>
    </row>
    <row r="407" spans="1:4" ht="16">
      <c r="A407" s="2">
        <v>406</v>
      </c>
      <c r="B407" s="2" t="s">
        <v>18</v>
      </c>
      <c r="C407" s="2">
        <v>9.4</v>
      </c>
      <c r="D407" t="str">
        <f t="shared" si="9"/>
        <v>Big</v>
      </c>
    </row>
    <row r="408" spans="1:4" ht="16">
      <c r="A408" s="2">
        <v>407</v>
      </c>
      <c r="B408" s="2" t="s">
        <v>7</v>
      </c>
      <c r="C408" s="2">
        <v>12.04</v>
      </c>
      <c r="D408" t="str">
        <f t="shared" si="9"/>
        <v>Big</v>
      </c>
    </row>
    <row r="409" spans="1:4" ht="16">
      <c r="A409" s="2">
        <v>408</v>
      </c>
      <c r="B409" s="2" t="s">
        <v>18</v>
      </c>
      <c r="C409" s="2">
        <v>9.43</v>
      </c>
      <c r="D409" t="str">
        <f t="shared" si="9"/>
        <v>Big</v>
      </c>
    </row>
    <row r="410" spans="1:4" ht="16">
      <c r="A410" s="2">
        <v>409</v>
      </c>
      <c r="B410" s="2" t="s">
        <v>7</v>
      </c>
      <c r="C410" s="2">
        <v>7.43</v>
      </c>
      <c r="D410" t="str">
        <f t="shared" si="9"/>
        <v>Medium</v>
      </c>
    </row>
    <row r="411" spans="1:4" ht="16">
      <c r="A411" s="2">
        <v>410</v>
      </c>
      <c r="B411" s="2" t="s">
        <v>18</v>
      </c>
      <c r="C411" s="2">
        <v>9.3699999999999992</v>
      </c>
      <c r="D411" t="str">
        <f t="shared" si="9"/>
        <v>Big</v>
      </c>
    </row>
    <row r="412" spans="1:4" ht="16">
      <c r="A412" s="2">
        <v>411</v>
      </c>
      <c r="B412" s="2" t="s">
        <v>18</v>
      </c>
      <c r="C412" s="2">
        <v>9.3699999999999992</v>
      </c>
      <c r="D412" t="str">
        <f t="shared" si="9"/>
        <v>Big</v>
      </c>
    </row>
    <row r="413" spans="1:4" ht="16">
      <c r="A413" s="2">
        <v>412</v>
      </c>
      <c r="B413" s="2" t="s">
        <v>7</v>
      </c>
      <c r="C413" s="2">
        <v>5.94</v>
      </c>
      <c r="D413" t="str">
        <f t="shared" si="9"/>
        <v>Small</v>
      </c>
    </row>
    <row r="414" spans="1:4" ht="16">
      <c r="A414" s="2">
        <v>413</v>
      </c>
      <c r="B414" s="2" t="s">
        <v>7</v>
      </c>
      <c r="C414" s="2">
        <v>9.9700000000000006</v>
      </c>
      <c r="D414" t="str">
        <f t="shared" si="9"/>
        <v>Big</v>
      </c>
    </row>
    <row r="415" spans="1:4" ht="16">
      <c r="A415" s="2">
        <v>414</v>
      </c>
      <c r="B415" s="2" t="s">
        <v>7</v>
      </c>
      <c r="C415" s="2">
        <v>6.99</v>
      </c>
      <c r="D415" t="str">
        <f t="shared" si="9"/>
        <v>Medium</v>
      </c>
    </row>
    <row r="416" spans="1:4" ht="16">
      <c r="A416" s="2">
        <v>415</v>
      </c>
      <c r="B416" s="2" t="s">
        <v>18</v>
      </c>
      <c r="C416" s="2">
        <v>5.15</v>
      </c>
      <c r="D416" t="str">
        <f t="shared" si="9"/>
        <v>Small</v>
      </c>
    </row>
    <row r="417" spans="1:4" ht="16">
      <c r="A417" s="2">
        <v>416</v>
      </c>
      <c r="B417" s="2" t="s">
        <v>7</v>
      </c>
      <c r="C417" s="2">
        <v>6.62</v>
      </c>
      <c r="D417" t="str">
        <f t="shared" si="9"/>
        <v>Medium</v>
      </c>
    </row>
    <row r="418" spans="1:4" ht="16">
      <c r="A418" s="2">
        <v>417</v>
      </c>
      <c r="B418" s="2" t="s">
        <v>7</v>
      </c>
      <c r="C418" s="2">
        <v>7.96</v>
      </c>
      <c r="D418" t="str">
        <f t="shared" si="9"/>
        <v>Medium</v>
      </c>
    </row>
    <row r="419" spans="1:4" ht="16">
      <c r="A419" s="2">
        <v>418</v>
      </c>
      <c r="B419" s="2" t="s">
        <v>18</v>
      </c>
      <c r="C419" s="2">
        <v>10</v>
      </c>
      <c r="D419" t="str">
        <f t="shared" si="9"/>
        <v>Big</v>
      </c>
    </row>
    <row r="420" spans="1:4" ht="16">
      <c r="A420" s="2">
        <v>419</v>
      </c>
      <c r="B420" s="2" t="s">
        <v>18</v>
      </c>
      <c r="C420" s="2">
        <v>8.01</v>
      </c>
      <c r="D420" t="str">
        <f t="shared" si="9"/>
        <v>Big</v>
      </c>
    </row>
    <row r="421" spans="1:4" ht="16">
      <c r="A421" s="2">
        <v>420</v>
      </c>
      <c r="B421" s="2" t="s">
        <v>7</v>
      </c>
      <c r="C421" s="2">
        <v>8.23</v>
      </c>
      <c r="D421" t="str">
        <f t="shared" si="9"/>
        <v>Big</v>
      </c>
    </row>
    <row r="422" spans="1:4" ht="16">
      <c r="A422" s="2">
        <v>421</v>
      </c>
      <c r="B422" s="2" t="s">
        <v>18</v>
      </c>
      <c r="C422" s="2">
        <v>10.32</v>
      </c>
      <c r="D422" t="str">
        <f t="shared" si="9"/>
        <v>Big</v>
      </c>
    </row>
    <row r="423" spans="1:4" ht="16">
      <c r="A423" s="2">
        <v>422</v>
      </c>
      <c r="B423" s="2" t="s">
        <v>18</v>
      </c>
      <c r="C423" s="2">
        <v>10.91</v>
      </c>
      <c r="D423" t="str">
        <f t="shared" si="9"/>
        <v>Big</v>
      </c>
    </row>
    <row r="424" spans="1:4" ht="16">
      <c r="A424" s="2">
        <v>423</v>
      </c>
      <c r="B424" s="2" t="s">
        <v>7</v>
      </c>
      <c r="C424" s="2">
        <v>10.07</v>
      </c>
      <c r="D424" t="str">
        <f t="shared" si="9"/>
        <v>Big</v>
      </c>
    </row>
    <row r="425" spans="1:4" ht="16">
      <c r="A425" s="2">
        <v>424</v>
      </c>
      <c r="B425" s="2" t="s">
        <v>7</v>
      </c>
      <c r="C425" s="2">
        <v>6.58</v>
      </c>
      <c r="D425" t="str">
        <f t="shared" si="9"/>
        <v>Medium</v>
      </c>
    </row>
    <row r="426" spans="1:4" ht="16">
      <c r="A426" s="2">
        <v>425</v>
      </c>
      <c r="B426" s="2" t="s">
        <v>7</v>
      </c>
      <c r="C426" s="2">
        <v>8.6</v>
      </c>
      <c r="D426" t="str">
        <f t="shared" si="9"/>
        <v>Big</v>
      </c>
    </row>
    <row r="427" spans="1:4" ht="16">
      <c r="A427" s="2">
        <v>426</v>
      </c>
      <c r="B427" s="2" t="s">
        <v>7</v>
      </c>
      <c r="C427" s="2">
        <v>8.61</v>
      </c>
      <c r="D427" t="str">
        <f t="shared" si="9"/>
        <v>Big</v>
      </c>
    </row>
    <row r="428" spans="1:4" ht="16">
      <c r="A428" s="2">
        <v>427</v>
      </c>
      <c r="B428" s="2" t="s">
        <v>7</v>
      </c>
      <c r="C428" s="2">
        <v>6.11</v>
      </c>
      <c r="D428" t="str">
        <f t="shared" si="9"/>
        <v>Medium</v>
      </c>
    </row>
    <row r="429" spans="1:4" ht="16">
      <c r="A429" s="2">
        <v>428</v>
      </c>
      <c r="B429" s="2" t="s">
        <v>18</v>
      </c>
      <c r="C429" s="2">
        <v>8.82</v>
      </c>
      <c r="D429" t="str">
        <f t="shared" si="9"/>
        <v>Big</v>
      </c>
    </row>
    <row r="430" spans="1:4" ht="16">
      <c r="A430" s="2">
        <v>429</v>
      </c>
      <c r="B430" s="2" t="s">
        <v>7</v>
      </c>
      <c r="C430" s="2">
        <v>7.99</v>
      </c>
      <c r="D430" t="str">
        <f t="shared" si="9"/>
        <v>Medium</v>
      </c>
    </row>
    <row r="431" spans="1:4" ht="16">
      <c r="A431" s="2">
        <v>430</v>
      </c>
      <c r="B431" s="2" t="s">
        <v>18</v>
      </c>
      <c r="C431" s="2">
        <v>5.81</v>
      </c>
      <c r="D431" t="str">
        <f t="shared" si="9"/>
        <v>Small</v>
      </c>
    </row>
    <row r="432" spans="1:4" ht="16">
      <c r="A432" s="2">
        <v>431</v>
      </c>
      <c r="B432" s="2" t="s">
        <v>18</v>
      </c>
      <c r="C432" s="2">
        <v>5.68</v>
      </c>
      <c r="D432" t="str">
        <f t="shared" si="9"/>
        <v>Small</v>
      </c>
    </row>
    <row r="433" spans="1:4" ht="16">
      <c r="A433" s="2">
        <v>432</v>
      </c>
      <c r="B433" s="2" t="s">
        <v>18</v>
      </c>
      <c r="C433" s="2">
        <v>10.01</v>
      </c>
      <c r="D433" t="str">
        <f t="shared" si="9"/>
        <v>Big</v>
      </c>
    </row>
    <row r="434" spans="1:4" ht="16">
      <c r="A434" s="2">
        <v>433</v>
      </c>
      <c r="B434" s="2" t="s">
        <v>18</v>
      </c>
      <c r="C434" s="2">
        <v>7.42</v>
      </c>
      <c r="D434" t="str">
        <f t="shared" si="9"/>
        <v>Medium</v>
      </c>
    </row>
    <row r="435" spans="1:4" ht="16">
      <c r="A435" s="2">
        <v>434</v>
      </c>
      <c r="B435" s="2" t="s">
        <v>18</v>
      </c>
      <c r="C435" s="2">
        <v>7.25</v>
      </c>
      <c r="D435" t="str">
        <f t="shared" si="9"/>
        <v>Medium</v>
      </c>
    </row>
    <row r="436" spans="1:4" ht="16">
      <c r="A436" s="2">
        <v>435</v>
      </c>
      <c r="B436" s="2" t="s">
        <v>18</v>
      </c>
      <c r="C436" s="2">
        <v>9.39</v>
      </c>
      <c r="D436" t="str">
        <f t="shared" si="9"/>
        <v>Big</v>
      </c>
    </row>
    <row r="437" spans="1:4" ht="16">
      <c r="A437" s="2">
        <v>436</v>
      </c>
      <c r="B437" s="2" t="s">
        <v>7</v>
      </c>
      <c r="C437" s="2">
        <v>10.88</v>
      </c>
      <c r="D437" t="str">
        <f t="shared" si="9"/>
        <v>Big</v>
      </c>
    </row>
    <row r="438" spans="1:4" ht="16">
      <c r="A438" s="2">
        <v>437</v>
      </c>
      <c r="B438" s="2" t="s">
        <v>18</v>
      </c>
      <c r="C438" s="2">
        <v>7.16</v>
      </c>
      <c r="D438" t="str">
        <f t="shared" si="9"/>
        <v>Medium</v>
      </c>
    </row>
    <row r="439" spans="1:4" ht="16">
      <c r="A439" s="2">
        <v>438</v>
      </c>
      <c r="B439" s="2" t="s">
        <v>7</v>
      </c>
      <c r="C439" s="2">
        <v>7.59</v>
      </c>
      <c r="D439" t="str">
        <f t="shared" si="9"/>
        <v>Medium</v>
      </c>
    </row>
    <row r="440" spans="1:4" ht="16">
      <c r="A440" s="2">
        <v>439</v>
      </c>
      <c r="B440" s="2" t="s">
        <v>18</v>
      </c>
      <c r="C440" s="2">
        <v>6.83</v>
      </c>
      <c r="D440" t="str">
        <f t="shared" si="9"/>
        <v>Medium</v>
      </c>
    </row>
    <row r="441" spans="1:4" ht="16">
      <c r="A441" s="2">
        <v>440</v>
      </c>
      <c r="B441" s="2" t="s">
        <v>7</v>
      </c>
      <c r="C441" s="2">
        <v>6.42</v>
      </c>
      <c r="D441" t="str">
        <f t="shared" si="9"/>
        <v>Medium</v>
      </c>
    </row>
    <row r="442" spans="1:4" ht="16">
      <c r="A442" s="2">
        <v>441</v>
      </c>
      <c r="B442" s="2" t="s">
        <v>7</v>
      </c>
      <c r="C442" s="2">
        <v>6.7</v>
      </c>
      <c r="D442" t="str">
        <f t="shared" si="9"/>
        <v>Medium</v>
      </c>
    </row>
    <row r="443" spans="1:4" ht="16">
      <c r="A443" s="2">
        <v>442</v>
      </c>
      <c r="B443" s="2" t="s">
        <v>18</v>
      </c>
      <c r="C443" s="2">
        <v>8.43</v>
      </c>
      <c r="D443" t="str">
        <f t="shared" si="9"/>
        <v>Big</v>
      </c>
    </row>
    <row r="444" spans="1:4" ht="16">
      <c r="A444" s="2">
        <v>443</v>
      </c>
      <c r="B444" s="2" t="s">
        <v>7</v>
      </c>
      <c r="C444" s="2">
        <v>5.62</v>
      </c>
      <c r="D444" t="str">
        <f t="shared" si="9"/>
        <v>Small</v>
      </c>
    </row>
    <row r="445" spans="1:4" ht="16">
      <c r="A445" s="2">
        <v>444</v>
      </c>
      <c r="B445" s="2" t="s">
        <v>7</v>
      </c>
      <c r="C445" s="2">
        <v>7.45</v>
      </c>
      <c r="D445" t="str">
        <f t="shared" si="9"/>
        <v>Medium</v>
      </c>
    </row>
    <row r="446" spans="1:4" ht="16">
      <c r="A446" s="2">
        <v>445</v>
      </c>
      <c r="B446" s="2" t="s">
        <v>18</v>
      </c>
      <c r="C446" s="2">
        <v>8.67</v>
      </c>
      <c r="D446" t="str">
        <f t="shared" si="9"/>
        <v>Big</v>
      </c>
    </row>
    <row r="447" spans="1:4" ht="16">
      <c r="A447" s="2">
        <v>446</v>
      </c>
      <c r="B447" s="2" t="s">
        <v>7</v>
      </c>
      <c r="C447" s="2">
        <v>10.119999999999999</v>
      </c>
      <c r="D447" t="str">
        <f t="shared" si="9"/>
        <v>Big</v>
      </c>
    </row>
    <row r="448" spans="1:4" ht="16">
      <c r="A448" s="2">
        <v>447</v>
      </c>
      <c r="B448" s="2" t="s">
        <v>7</v>
      </c>
      <c r="C448" s="2">
        <v>7.82</v>
      </c>
      <c r="D448" t="str">
        <f t="shared" si="9"/>
        <v>Medium</v>
      </c>
    </row>
    <row r="449" spans="1:4" ht="16">
      <c r="A449" s="2">
        <v>448</v>
      </c>
      <c r="B449" s="2" t="s">
        <v>7</v>
      </c>
      <c r="C449" s="2">
        <v>7.68</v>
      </c>
      <c r="D449" t="str">
        <f t="shared" si="9"/>
        <v>Medium</v>
      </c>
    </row>
    <row r="450" spans="1:4" ht="16">
      <c r="A450" s="2">
        <v>449</v>
      </c>
      <c r="B450" s="2" t="s">
        <v>7</v>
      </c>
      <c r="C450" s="2">
        <v>6.76</v>
      </c>
      <c r="D450" t="str">
        <f t="shared" si="9"/>
        <v>Medium</v>
      </c>
    </row>
    <row r="451" spans="1:4" ht="16">
      <c r="A451" s="2">
        <v>450</v>
      </c>
      <c r="B451" s="2" t="s">
        <v>18</v>
      </c>
      <c r="C451" s="2">
        <v>9.66</v>
      </c>
      <c r="D451" t="str">
        <f t="shared" ref="D451:D514" si="10">IF(C451&lt;6,"Small",IF(C451&lt;=8,"Medium","Big"))</f>
        <v>Big</v>
      </c>
    </row>
    <row r="452" spans="1:4" ht="16">
      <c r="A452" s="2">
        <v>451</v>
      </c>
      <c r="B452" s="2" t="s">
        <v>7</v>
      </c>
      <c r="C452" s="2">
        <v>8.0299999999999994</v>
      </c>
      <c r="D452" t="str">
        <f t="shared" si="10"/>
        <v>Big</v>
      </c>
    </row>
    <row r="453" spans="1:4" ht="16">
      <c r="A453" s="2">
        <v>452</v>
      </c>
      <c r="B453" s="2" t="s">
        <v>7</v>
      </c>
      <c r="C453" s="2">
        <v>7.89</v>
      </c>
      <c r="D453" t="str">
        <f t="shared" si="10"/>
        <v>Medium</v>
      </c>
    </row>
    <row r="454" spans="1:4" ht="16">
      <c r="A454" s="2">
        <v>453</v>
      </c>
      <c r="B454" s="2" t="s">
        <v>7</v>
      </c>
      <c r="C454" s="2">
        <v>7.57</v>
      </c>
      <c r="D454" t="str">
        <f t="shared" si="10"/>
        <v>Medium</v>
      </c>
    </row>
    <row r="455" spans="1:4" ht="16">
      <c r="A455" s="2">
        <v>454</v>
      </c>
      <c r="B455" s="2" t="s">
        <v>18</v>
      </c>
      <c r="C455" s="2">
        <v>9.35</v>
      </c>
      <c r="D455" t="str">
        <f t="shared" si="10"/>
        <v>Big</v>
      </c>
    </row>
    <row r="456" spans="1:4" ht="16">
      <c r="A456" s="2">
        <v>455</v>
      </c>
      <c r="B456" s="2" t="s">
        <v>18</v>
      </c>
      <c r="C456" s="2">
        <v>5.7</v>
      </c>
      <c r="D456" t="str">
        <f t="shared" si="10"/>
        <v>Small</v>
      </c>
    </row>
    <row r="457" spans="1:4" ht="16">
      <c r="A457" s="2">
        <v>456</v>
      </c>
      <c r="B457" s="2" t="s">
        <v>18</v>
      </c>
      <c r="C457" s="2">
        <v>8.34</v>
      </c>
      <c r="D457" t="str">
        <f t="shared" si="10"/>
        <v>Big</v>
      </c>
    </row>
    <row r="458" spans="1:4" ht="16">
      <c r="A458" s="2">
        <v>457</v>
      </c>
      <c r="B458" s="2" t="s">
        <v>18</v>
      </c>
      <c r="C458" s="2">
        <v>11.01</v>
      </c>
      <c r="D458" t="str">
        <f t="shared" si="10"/>
        <v>Big</v>
      </c>
    </row>
    <row r="459" spans="1:4" ht="16">
      <c r="A459" s="2">
        <v>458</v>
      </c>
      <c r="B459" s="2" t="s">
        <v>18</v>
      </c>
      <c r="C459" s="2">
        <v>9.51</v>
      </c>
      <c r="D459" t="str">
        <f t="shared" si="10"/>
        <v>Big</v>
      </c>
    </row>
    <row r="460" spans="1:4" ht="16">
      <c r="A460" s="2">
        <v>459</v>
      </c>
      <c r="B460" s="2" t="s">
        <v>7</v>
      </c>
      <c r="C460" s="2">
        <v>7.77</v>
      </c>
      <c r="D460" t="str">
        <f t="shared" si="10"/>
        <v>Medium</v>
      </c>
    </row>
    <row r="461" spans="1:4" ht="16">
      <c r="A461" s="2">
        <v>460</v>
      </c>
      <c r="B461" s="2" t="s">
        <v>18</v>
      </c>
      <c r="C461" s="2">
        <v>8.73</v>
      </c>
      <c r="D461" t="str">
        <f t="shared" si="10"/>
        <v>Big</v>
      </c>
    </row>
    <row r="462" spans="1:4" ht="16">
      <c r="A462" s="2">
        <v>461</v>
      </c>
      <c r="B462" s="2" t="s">
        <v>18</v>
      </c>
      <c r="C462" s="2">
        <v>9.1300000000000008</v>
      </c>
      <c r="D462" t="str">
        <f t="shared" si="10"/>
        <v>Big</v>
      </c>
    </row>
    <row r="463" spans="1:4" ht="16">
      <c r="A463" s="2">
        <v>462</v>
      </c>
      <c r="B463" s="2" t="s">
        <v>18</v>
      </c>
      <c r="C463" s="2">
        <v>8.26</v>
      </c>
      <c r="D463" t="str">
        <f t="shared" si="10"/>
        <v>Big</v>
      </c>
    </row>
    <row r="464" spans="1:4" ht="16">
      <c r="A464" s="2">
        <v>463</v>
      </c>
      <c r="B464" s="2" t="s">
        <v>18</v>
      </c>
      <c r="C464" s="2">
        <v>6.74</v>
      </c>
      <c r="D464" t="str">
        <f t="shared" si="10"/>
        <v>Medium</v>
      </c>
    </row>
    <row r="465" spans="1:4" ht="16">
      <c r="A465" s="2">
        <v>464</v>
      </c>
      <c r="B465" s="2" t="s">
        <v>18</v>
      </c>
      <c r="C465" s="2">
        <v>7.53</v>
      </c>
      <c r="D465" t="str">
        <f t="shared" si="10"/>
        <v>Medium</v>
      </c>
    </row>
    <row r="466" spans="1:4" ht="16">
      <c r="A466" s="2">
        <v>465</v>
      </c>
      <c r="B466" s="2" t="s">
        <v>18</v>
      </c>
      <c r="C466" s="2">
        <v>10.25</v>
      </c>
      <c r="D466" t="str">
        <f t="shared" si="10"/>
        <v>Big</v>
      </c>
    </row>
    <row r="467" spans="1:4" ht="16">
      <c r="A467" s="2">
        <v>466</v>
      </c>
      <c r="B467" s="2" t="s">
        <v>7</v>
      </c>
      <c r="C467" s="2">
        <v>3.44</v>
      </c>
      <c r="D467" t="str">
        <f t="shared" si="10"/>
        <v>Small</v>
      </c>
    </row>
    <row r="468" spans="1:4" ht="16">
      <c r="A468" s="2">
        <v>467</v>
      </c>
      <c r="B468" s="2" t="s">
        <v>7</v>
      </c>
      <c r="C468" s="2">
        <v>8.33</v>
      </c>
      <c r="D468" t="str">
        <f t="shared" si="10"/>
        <v>Big</v>
      </c>
    </row>
    <row r="469" spans="1:4" ht="16">
      <c r="A469" s="2">
        <v>468</v>
      </c>
      <c r="B469" s="2" t="s">
        <v>18</v>
      </c>
      <c r="C469" s="2">
        <v>10.71</v>
      </c>
      <c r="D469" t="str">
        <f t="shared" si="10"/>
        <v>Big</v>
      </c>
    </row>
    <row r="470" spans="1:4" ht="16">
      <c r="A470" s="2">
        <v>469</v>
      </c>
      <c r="B470" s="2" t="s">
        <v>18</v>
      </c>
      <c r="C470" s="2">
        <v>10.09</v>
      </c>
      <c r="D470" t="str">
        <f t="shared" si="10"/>
        <v>Big</v>
      </c>
    </row>
    <row r="471" spans="1:4" ht="16">
      <c r="A471" s="2">
        <v>470</v>
      </c>
      <c r="B471" s="2" t="s">
        <v>7</v>
      </c>
      <c r="C471" s="2">
        <v>4.87</v>
      </c>
      <c r="D471" t="str">
        <f t="shared" si="10"/>
        <v>Small</v>
      </c>
    </row>
    <row r="472" spans="1:4" ht="16">
      <c r="A472" s="2">
        <v>471</v>
      </c>
      <c r="B472" s="2" t="s">
        <v>18</v>
      </c>
      <c r="C472" s="2">
        <v>11</v>
      </c>
      <c r="D472" t="str">
        <f t="shared" si="10"/>
        <v>Big</v>
      </c>
    </row>
    <row r="473" spans="1:4" ht="16">
      <c r="A473" s="2">
        <v>472</v>
      </c>
      <c r="B473" s="2" t="s">
        <v>7</v>
      </c>
      <c r="C473" s="2">
        <v>7.61</v>
      </c>
      <c r="D473" t="str">
        <f t="shared" si="10"/>
        <v>Medium</v>
      </c>
    </row>
    <row r="474" spans="1:4" ht="16">
      <c r="A474" s="2">
        <v>473</v>
      </c>
      <c r="B474" s="2" t="s">
        <v>18</v>
      </c>
      <c r="C474" s="2">
        <v>9.8000000000000007</v>
      </c>
      <c r="D474" t="str">
        <f t="shared" si="10"/>
        <v>Big</v>
      </c>
    </row>
    <row r="475" spans="1:4" ht="16">
      <c r="A475" s="2">
        <v>474</v>
      </c>
      <c r="B475" s="2" t="s">
        <v>18</v>
      </c>
      <c r="C475" s="2">
        <v>7.54</v>
      </c>
      <c r="D475" t="str">
        <f t="shared" si="10"/>
        <v>Medium</v>
      </c>
    </row>
    <row r="476" spans="1:4" ht="16">
      <c r="A476" s="2">
        <v>475</v>
      </c>
      <c r="B476" s="2" t="s">
        <v>7</v>
      </c>
      <c r="C476" s="2">
        <v>9.7899999999999991</v>
      </c>
      <c r="D476" t="str">
        <f t="shared" si="10"/>
        <v>Big</v>
      </c>
    </row>
    <row r="477" spans="1:4" ht="16">
      <c r="A477" s="2">
        <v>476</v>
      </c>
      <c r="B477" s="2" t="s">
        <v>18</v>
      </c>
      <c r="C477" s="2">
        <v>6.66</v>
      </c>
      <c r="D477" t="str">
        <f t="shared" si="10"/>
        <v>Medium</v>
      </c>
    </row>
    <row r="478" spans="1:4" ht="16">
      <c r="A478" s="2">
        <v>477</v>
      </c>
      <c r="B478" s="2" t="s">
        <v>18</v>
      </c>
      <c r="C478" s="2">
        <v>9.75</v>
      </c>
      <c r="D478" t="str">
        <f t="shared" si="10"/>
        <v>Big</v>
      </c>
    </row>
    <row r="479" spans="1:4" ht="16">
      <c r="A479" s="2">
        <v>478</v>
      </c>
      <c r="B479" s="2" t="s">
        <v>7</v>
      </c>
      <c r="C479" s="2">
        <v>8.51</v>
      </c>
      <c r="D479" t="str">
        <f t="shared" si="10"/>
        <v>Big</v>
      </c>
    </row>
    <row r="480" spans="1:4" ht="16">
      <c r="A480" s="2">
        <v>479</v>
      </c>
      <c r="B480" s="2" t="s">
        <v>18</v>
      </c>
      <c r="C480" s="2">
        <v>4.3099999999999996</v>
      </c>
      <c r="D480" t="str">
        <f t="shared" si="10"/>
        <v>Small</v>
      </c>
    </row>
    <row r="481" spans="1:4" ht="16">
      <c r="A481" s="2">
        <v>480</v>
      </c>
      <c r="B481" s="2" t="s">
        <v>18</v>
      </c>
      <c r="C481" s="2">
        <v>8.5500000000000007</v>
      </c>
      <c r="D481" t="str">
        <f t="shared" si="10"/>
        <v>Big</v>
      </c>
    </row>
    <row r="482" spans="1:4" ht="16">
      <c r="A482" s="2">
        <v>481</v>
      </c>
      <c r="B482" s="2" t="s">
        <v>7</v>
      </c>
      <c r="C482" s="2">
        <v>8.98</v>
      </c>
      <c r="D482" t="str">
        <f t="shared" si="10"/>
        <v>Big</v>
      </c>
    </row>
    <row r="483" spans="1:4" ht="16">
      <c r="A483" s="2">
        <v>482</v>
      </c>
      <c r="B483" s="2" t="s">
        <v>7</v>
      </c>
      <c r="C483" s="2">
        <v>10.5</v>
      </c>
      <c r="D483" t="str">
        <f t="shared" si="10"/>
        <v>Big</v>
      </c>
    </row>
    <row r="484" spans="1:4" ht="16">
      <c r="A484" s="2">
        <v>483</v>
      </c>
      <c r="B484" s="2" t="s">
        <v>18</v>
      </c>
      <c r="C484" s="2">
        <v>7.35</v>
      </c>
      <c r="D484" t="str">
        <f t="shared" si="10"/>
        <v>Medium</v>
      </c>
    </row>
    <row r="485" spans="1:4" ht="16">
      <c r="A485" s="2">
        <v>484</v>
      </c>
      <c r="B485" s="2" t="s">
        <v>7</v>
      </c>
      <c r="C485" s="2">
        <v>5.83</v>
      </c>
      <c r="D485" t="str">
        <f t="shared" si="10"/>
        <v>Small</v>
      </c>
    </row>
    <row r="486" spans="1:4" ht="16">
      <c r="A486" s="2">
        <v>485</v>
      </c>
      <c r="B486" s="2" t="s">
        <v>18</v>
      </c>
      <c r="C486" s="2">
        <v>8.52</v>
      </c>
      <c r="D486" t="str">
        <f t="shared" si="10"/>
        <v>Big</v>
      </c>
    </row>
    <row r="487" spans="1:4" ht="16">
      <c r="A487" s="2">
        <v>486</v>
      </c>
      <c r="B487" s="2" t="s">
        <v>7</v>
      </c>
      <c r="C487" s="2">
        <v>10.34</v>
      </c>
      <c r="D487" t="str">
        <f t="shared" si="10"/>
        <v>Big</v>
      </c>
    </row>
    <row r="488" spans="1:4" ht="16">
      <c r="A488" s="2">
        <v>487</v>
      </c>
      <c r="B488" s="2" t="s">
        <v>18</v>
      </c>
      <c r="C488" s="2">
        <v>9.42</v>
      </c>
      <c r="D488" t="str">
        <f t="shared" si="10"/>
        <v>Big</v>
      </c>
    </row>
    <row r="489" spans="1:4" ht="16">
      <c r="A489" s="2">
        <v>488</v>
      </c>
      <c r="B489" s="2" t="s">
        <v>18</v>
      </c>
      <c r="C489" s="2">
        <v>8.14</v>
      </c>
      <c r="D489" t="str">
        <f t="shared" si="10"/>
        <v>Big</v>
      </c>
    </row>
    <row r="490" spans="1:4" ht="16">
      <c r="A490" s="2">
        <v>489</v>
      </c>
      <c r="B490" s="2" t="s">
        <v>18</v>
      </c>
      <c r="C490" s="2">
        <v>4.5599999999999996</v>
      </c>
      <c r="D490" t="str">
        <f t="shared" si="10"/>
        <v>Small</v>
      </c>
    </row>
    <row r="491" spans="1:4" ht="16">
      <c r="A491" s="2">
        <v>490</v>
      </c>
      <c r="B491" s="2" t="s">
        <v>18</v>
      </c>
      <c r="C491" s="2">
        <v>11.06</v>
      </c>
      <c r="D491" t="str">
        <f t="shared" si="10"/>
        <v>Big</v>
      </c>
    </row>
    <row r="492" spans="1:4" ht="16">
      <c r="A492" s="2">
        <v>491</v>
      </c>
      <c r="B492" s="2" t="s">
        <v>18</v>
      </c>
      <c r="C492" s="2">
        <v>8.33</v>
      </c>
      <c r="D492" t="str">
        <f t="shared" si="10"/>
        <v>Big</v>
      </c>
    </row>
    <row r="493" spans="1:4" ht="16">
      <c r="A493" s="2">
        <v>492</v>
      </c>
      <c r="B493" s="2" t="s">
        <v>7</v>
      </c>
      <c r="C493" s="2">
        <v>4.5599999999999996</v>
      </c>
      <c r="D493" t="str">
        <f t="shared" si="10"/>
        <v>Small</v>
      </c>
    </row>
    <row r="494" spans="1:4" ht="16">
      <c r="A494" s="2">
        <v>493</v>
      </c>
      <c r="B494" s="2" t="s">
        <v>7</v>
      </c>
      <c r="C494" s="2">
        <v>8.02</v>
      </c>
      <c r="D494" t="str">
        <f t="shared" si="10"/>
        <v>Big</v>
      </c>
    </row>
    <row r="495" spans="1:4" ht="16">
      <c r="A495" s="2">
        <v>494</v>
      </c>
      <c r="B495" s="2" t="s">
        <v>7</v>
      </c>
      <c r="C495" s="2">
        <v>7.46</v>
      </c>
      <c r="D495" t="str">
        <f t="shared" si="10"/>
        <v>Medium</v>
      </c>
    </row>
    <row r="496" spans="1:4" ht="16">
      <c r="A496" s="2">
        <v>495</v>
      </c>
      <c r="B496" s="2" t="s">
        <v>7</v>
      </c>
      <c r="C496" s="2">
        <v>8.44</v>
      </c>
      <c r="D496" t="str">
        <f t="shared" si="10"/>
        <v>Big</v>
      </c>
    </row>
    <row r="497" spans="1:4" ht="16">
      <c r="A497" s="2">
        <v>496</v>
      </c>
      <c r="B497" s="2" t="s">
        <v>18</v>
      </c>
      <c r="C497" s="2">
        <v>8.5</v>
      </c>
      <c r="D497" t="str">
        <f t="shared" si="10"/>
        <v>Big</v>
      </c>
    </row>
    <row r="498" spans="1:4" ht="16">
      <c r="A498" s="2">
        <v>497</v>
      </c>
      <c r="B498" s="2" t="s">
        <v>18</v>
      </c>
      <c r="C498" s="2">
        <v>11.1</v>
      </c>
      <c r="D498" t="str">
        <f t="shared" si="10"/>
        <v>Big</v>
      </c>
    </row>
    <row r="499" spans="1:4" ht="16">
      <c r="A499" s="2">
        <v>498</v>
      </c>
      <c r="B499" s="2" t="s">
        <v>7</v>
      </c>
      <c r="C499" s="2">
        <v>10.59</v>
      </c>
      <c r="D499" t="str">
        <f t="shared" si="10"/>
        <v>Big</v>
      </c>
    </row>
    <row r="500" spans="1:4" ht="16">
      <c r="A500" s="2">
        <v>499</v>
      </c>
      <c r="B500" s="2" t="s">
        <v>18</v>
      </c>
      <c r="C500" s="2">
        <v>6.16</v>
      </c>
      <c r="D500" t="str">
        <f t="shared" si="10"/>
        <v>Medium</v>
      </c>
    </row>
    <row r="501" spans="1:4" ht="16">
      <c r="A501" s="2">
        <v>500</v>
      </c>
      <c r="B501" s="2" t="s">
        <v>18</v>
      </c>
      <c r="C501" s="2">
        <v>6.04</v>
      </c>
      <c r="D501" t="str">
        <f t="shared" si="10"/>
        <v>Medium</v>
      </c>
    </row>
    <row r="502" spans="1:4" ht="16">
      <c r="A502" s="2">
        <v>501</v>
      </c>
      <c r="B502" s="2" t="s">
        <v>18</v>
      </c>
      <c r="C502" s="2">
        <v>5.55</v>
      </c>
      <c r="D502" t="str">
        <f t="shared" si="10"/>
        <v>Small</v>
      </c>
    </row>
    <row r="503" spans="1:4" ht="16">
      <c r="A503" s="2">
        <v>502</v>
      </c>
      <c r="B503" s="2" t="s">
        <v>7</v>
      </c>
      <c r="C503" s="2">
        <v>7.46</v>
      </c>
      <c r="D503" t="str">
        <f t="shared" si="10"/>
        <v>Medium</v>
      </c>
    </row>
    <row r="504" spans="1:4" ht="16">
      <c r="A504" s="2">
        <v>503</v>
      </c>
      <c r="B504" s="2" t="s">
        <v>18</v>
      </c>
      <c r="C504" s="2">
        <v>9.49</v>
      </c>
      <c r="D504" t="str">
        <f t="shared" si="10"/>
        <v>Big</v>
      </c>
    </row>
    <row r="505" spans="1:4" ht="16">
      <c r="A505" s="2">
        <v>504</v>
      </c>
      <c r="B505" s="2" t="s">
        <v>7</v>
      </c>
      <c r="C505" s="2">
        <v>6.53</v>
      </c>
      <c r="D505" t="str">
        <f t="shared" si="10"/>
        <v>Medium</v>
      </c>
    </row>
    <row r="506" spans="1:4" ht="16">
      <c r="A506" s="2">
        <v>505</v>
      </c>
      <c r="B506" s="2" t="s">
        <v>7</v>
      </c>
      <c r="C506" s="2">
        <v>7.44</v>
      </c>
      <c r="D506" t="str">
        <f t="shared" si="10"/>
        <v>Medium</v>
      </c>
    </row>
    <row r="507" spans="1:4" ht="16">
      <c r="A507" s="2">
        <v>506</v>
      </c>
      <c r="B507" s="2" t="s">
        <v>18</v>
      </c>
      <c r="C507" s="2">
        <v>11.07</v>
      </c>
      <c r="D507" t="str">
        <f t="shared" si="10"/>
        <v>Big</v>
      </c>
    </row>
    <row r="508" spans="1:4" ht="16">
      <c r="A508" s="2">
        <v>507</v>
      </c>
      <c r="B508" s="2" t="s">
        <v>18</v>
      </c>
      <c r="C508" s="2">
        <v>1.64</v>
      </c>
      <c r="D508" t="str">
        <f t="shared" si="10"/>
        <v>Small</v>
      </c>
    </row>
    <row r="509" spans="1:4" ht="16">
      <c r="A509" s="2">
        <v>508</v>
      </c>
      <c r="B509" s="2" t="s">
        <v>7</v>
      </c>
      <c r="C509" s="2">
        <v>5.81</v>
      </c>
      <c r="D509" t="str">
        <f t="shared" si="10"/>
        <v>Small</v>
      </c>
    </row>
    <row r="510" spans="1:4" ht="16">
      <c r="A510" s="2">
        <v>509</v>
      </c>
      <c r="B510" s="2" t="s">
        <v>18</v>
      </c>
      <c r="C510" s="2">
        <v>6</v>
      </c>
      <c r="D510" t="str">
        <f t="shared" si="10"/>
        <v>Medium</v>
      </c>
    </row>
    <row r="511" spans="1:4" ht="16">
      <c r="A511" s="2">
        <v>510</v>
      </c>
      <c r="B511" s="2" t="s">
        <v>18</v>
      </c>
      <c r="C511" s="2">
        <v>7.94</v>
      </c>
      <c r="D511" t="str">
        <f t="shared" si="10"/>
        <v>Medium</v>
      </c>
    </row>
    <row r="512" spans="1:4" ht="16">
      <c r="A512" s="2">
        <v>511</v>
      </c>
      <c r="B512" s="2" t="s">
        <v>7</v>
      </c>
      <c r="C512" s="2">
        <v>10.97</v>
      </c>
      <c r="D512" t="str">
        <f t="shared" si="10"/>
        <v>Big</v>
      </c>
    </row>
    <row r="513" spans="1:4" ht="16">
      <c r="A513" s="2">
        <v>512</v>
      </c>
      <c r="B513" s="2" t="s">
        <v>18</v>
      </c>
      <c r="C513" s="2">
        <v>9.49</v>
      </c>
      <c r="D513" t="str">
        <f t="shared" si="10"/>
        <v>Big</v>
      </c>
    </row>
    <row r="514" spans="1:4" ht="16">
      <c r="A514" s="2">
        <v>513</v>
      </c>
      <c r="B514" s="2" t="s">
        <v>7</v>
      </c>
      <c r="C514" s="2">
        <v>7.75</v>
      </c>
      <c r="D514" t="str">
        <f t="shared" si="10"/>
        <v>Medium</v>
      </c>
    </row>
    <row r="515" spans="1:4" ht="16">
      <c r="A515" s="2">
        <v>514</v>
      </c>
      <c r="B515" s="2" t="s">
        <v>18</v>
      </c>
      <c r="C515" s="2">
        <v>7.96</v>
      </c>
      <c r="D515" t="str">
        <f t="shared" ref="D515:D578" si="11">IF(C515&lt;6,"Small",IF(C515&lt;=8,"Medium","Big"))</f>
        <v>Medium</v>
      </c>
    </row>
    <row r="516" spans="1:4" ht="16">
      <c r="A516" s="2">
        <v>515</v>
      </c>
      <c r="B516" s="2" t="s">
        <v>7</v>
      </c>
      <c r="C516" s="2">
        <v>5.95</v>
      </c>
      <c r="D516" t="str">
        <f t="shared" si="11"/>
        <v>Small</v>
      </c>
    </row>
    <row r="517" spans="1:4" ht="16">
      <c r="A517" s="2">
        <v>516</v>
      </c>
      <c r="B517" s="2" t="s">
        <v>18</v>
      </c>
      <c r="C517" s="2">
        <v>5.53</v>
      </c>
      <c r="D517" t="str">
        <f t="shared" si="11"/>
        <v>Small</v>
      </c>
    </row>
    <row r="518" spans="1:4" ht="16">
      <c r="A518" s="2">
        <v>517</v>
      </c>
      <c r="B518" s="2" t="s">
        <v>7</v>
      </c>
      <c r="C518" s="2">
        <v>5.71</v>
      </c>
      <c r="D518" t="str">
        <f t="shared" si="11"/>
        <v>Small</v>
      </c>
    </row>
    <row r="519" spans="1:4" ht="16">
      <c r="A519" s="2">
        <v>518</v>
      </c>
      <c r="B519" s="2" t="s">
        <v>18</v>
      </c>
      <c r="C519" s="2">
        <v>9.6</v>
      </c>
      <c r="D519" t="str">
        <f t="shared" si="11"/>
        <v>Big</v>
      </c>
    </row>
    <row r="520" spans="1:4" ht="16">
      <c r="A520" s="2">
        <v>519</v>
      </c>
      <c r="B520" s="2" t="s">
        <v>7</v>
      </c>
      <c r="C520" s="2">
        <v>5.49</v>
      </c>
      <c r="D520" t="str">
        <f t="shared" si="11"/>
        <v>Small</v>
      </c>
    </row>
    <row r="521" spans="1:4" ht="16">
      <c r="A521" s="2">
        <v>520</v>
      </c>
      <c r="B521" s="2" t="s">
        <v>18</v>
      </c>
      <c r="C521" s="2">
        <v>8.7200000000000006</v>
      </c>
      <c r="D521" t="str">
        <f t="shared" si="11"/>
        <v>Big</v>
      </c>
    </row>
    <row r="522" spans="1:4" ht="16">
      <c r="A522" s="2">
        <v>521</v>
      </c>
      <c r="B522" s="2" t="s">
        <v>18</v>
      </c>
      <c r="C522" s="2">
        <v>6.19</v>
      </c>
      <c r="D522" t="str">
        <f t="shared" si="11"/>
        <v>Medium</v>
      </c>
    </row>
    <row r="523" spans="1:4" ht="16">
      <c r="A523" s="2">
        <v>522</v>
      </c>
      <c r="B523" s="2" t="s">
        <v>18</v>
      </c>
      <c r="C523" s="2">
        <v>8.94</v>
      </c>
      <c r="D523" t="str">
        <f t="shared" si="11"/>
        <v>Big</v>
      </c>
    </row>
    <row r="524" spans="1:4" ht="16">
      <c r="A524" s="2">
        <v>523</v>
      </c>
      <c r="B524" s="2" t="s">
        <v>18</v>
      </c>
      <c r="C524" s="2">
        <v>5.72</v>
      </c>
      <c r="D524" t="str">
        <f t="shared" si="11"/>
        <v>Small</v>
      </c>
    </row>
    <row r="525" spans="1:4" ht="16">
      <c r="A525" s="2">
        <v>524</v>
      </c>
      <c r="B525" s="2" t="s">
        <v>7</v>
      </c>
      <c r="C525" s="2">
        <v>9.6300000000000008</v>
      </c>
      <c r="D525" t="str">
        <f t="shared" si="11"/>
        <v>Big</v>
      </c>
    </row>
    <row r="526" spans="1:4" ht="16">
      <c r="A526" s="2">
        <v>525</v>
      </c>
      <c r="B526" s="2" t="s">
        <v>18</v>
      </c>
      <c r="C526" s="2">
        <v>6.5</v>
      </c>
      <c r="D526" t="str">
        <f t="shared" si="11"/>
        <v>Medium</v>
      </c>
    </row>
    <row r="527" spans="1:4" ht="16">
      <c r="A527" s="2">
        <v>526</v>
      </c>
      <c r="B527" s="2" t="s">
        <v>18</v>
      </c>
      <c r="C527" s="2">
        <v>7.46</v>
      </c>
      <c r="D527" t="str">
        <f t="shared" si="11"/>
        <v>Medium</v>
      </c>
    </row>
    <row r="528" spans="1:4" ht="16">
      <c r="A528" s="2">
        <v>527</v>
      </c>
      <c r="B528" s="2" t="s">
        <v>7</v>
      </c>
      <c r="C528" s="2">
        <v>9.99</v>
      </c>
      <c r="D528" t="str">
        <f t="shared" si="11"/>
        <v>Big</v>
      </c>
    </row>
    <row r="529" spans="1:4" ht="16">
      <c r="A529" s="2">
        <v>528</v>
      </c>
      <c r="B529" s="2" t="s">
        <v>7</v>
      </c>
      <c r="C529" s="2">
        <v>9.0500000000000007</v>
      </c>
      <c r="D529" t="str">
        <f t="shared" si="11"/>
        <v>Big</v>
      </c>
    </row>
    <row r="530" spans="1:4" ht="16">
      <c r="A530" s="2">
        <v>529</v>
      </c>
      <c r="B530" s="2" t="s">
        <v>7</v>
      </c>
      <c r="C530" s="2">
        <v>7.2</v>
      </c>
      <c r="D530" t="str">
        <f t="shared" si="11"/>
        <v>Medium</v>
      </c>
    </row>
    <row r="531" spans="1:4" ht="16">
      <c r="A531" s="2">
        <v>530</v>
      </c>
      <c r="B531" s="2" t="s">
        <v>18</v>
      </c>
      <c r="C531" s="2">
        <v>6.39</v>
      </c>
      <c r="D531" t="str">
        <f t="shared" si="11"/>
        <v>Medium</v>
      </c>
    </row>
    <row r="532" spans="1:4" ht="16">
      <c r="A532" s="2">
        <v>531</v>
      </c>
      <c r="B532" s="2" t="s">
        <v>18</v>
      </c>
      <c r="C532" s="2">
        <v>7.7</v>
      </c>
      <c r="D532" t="str">
        <f t="shared" si="11"/>
        <v>Medium</v>
      </c>
    </row>
    <row r="533" spans="1:4" ht="16">
      <c r="A533" s="2">
        <v>532</v>
      </c>
      <c r="B533" s="2" t="s">
        <v>7</v>
      </c>
      <c r="C533" s="2">
        <v>6.18</v>
      </c>
      <c r="D533" t="str">
        <f t="shared" si="11"/>
        <v>Medium</v>
      </c>
    </row>
    <row r="534" spans="1:4" ht="16">
      <c r="A534" s="2">
        <v>533</v>
      </c>
      <c r="B534" s="2" t="s">
        <v>18</v>
      </c>
      <c r="C534" s="2">
        <v>6.97</v>
      </c>
      <c r="D534" t="str">
        <f t="shared" si="11"/>
        <v>Medium</v>
      </c>
    </row>
    <row r="535" spans="1:4" ht="16">
      <c r="A535" s="2">
        <v>534</v>
      </c>
      <c r="B535" s="2" t="s">
        <v>7</v>
      </c>
      <c r="C535" s="2">
        <v>10.16</v>
      </c>
      <c r="D535" t="str">
        <f t="shared" si="11"/>
        <v>Big</v>
      </c>
    </row>
    <row r="536" spans="1:4" ht="16">
      <c r="A536" s="2">
        <v>535</v>
      </c>
      <c r="B536" s="2" t="s">
        <v>7</v>
      </c>
      <c r="C536" s="2">
        <v>6.09</v>
      </c>
      <c r="D536" t="str">
        <f t="shared" si="11"/>
        <v>Medium</v>
      </c>
    </row>
    <row r="537" spans="1:4" ht="16">
      <c r="A537" s="2">
        <v>536</v>
      </c>
      <c r="B537" s="2" t="s">
        <v>7</v>
      </c>
      <c r="C537" s="2">
        <v>9.3699999999999992</v>
      </c>
      <c r="D537" t="str">
        <f t="shared" si="11"/>
        <v>Big</v>
      </c>
    </row>
    <row r="538" spans="1:4" ht="16">
      <c r="A538" s="2">
        <v>537</v>
      </c>
      <c r="B538" s="2" t="s">
        <v>18</v>
      </c>
      <c r="C538" s="2">
        <v>8.48</v>
      </c>
      <c r="D538" t="str">
        <f t="shared" si="11"/>
        <v>Big</v>
      </c>
    </row>
    <row r="539" spans="1:4" ht="16">
      <c r="A539" s="2">
        <v>538</v>
      </c>
      <c r="B539" s="2" t="s">
        <v>18</v>
      </c>
      <c r="C539" s="2">
        <v>5.09</v>
      </c>
      <c r="D539" t="str">
        <f t="shared" si="11"/>
        <v>Small</v>
      </c>
    </row>
    <row r="540" spans="1:4" ht="16">
      <c r="A540" s="2">
        <v>539</v>
      </c>
      <c r="B540" s="2" t="s">
        <v>7</v>
      </c>
      <c r="C540" s="2">
        <v>7.22</v>
      </c>
      <c r="D540" t="str">
        <f t="shared" si="11"/>
        <v>Medium</v>
      </c>
    </row>
    <row r="541" spans="1:4" ht="16">
      <c r="A541" s="2">
        <v>540</v>
      </c>
      <c r="B541" s="2" t="s">
        <v>7</v>
      </c>
      <c r="C541" s="2">
        <v>9.98</v>
      </c>
      <c r="D541" t="str">
        <f t="shared" si="11"/>
        <v>Big</v>
      </c>
    </row>
    <row r="542" spans="1:4" ht="16">
      <c r="A542" s="2">
        <v>541</v>
      </c>
      <c r="B542" s="2" t="s">
        <v>18</v>
      </c>
      <c r="C542" s="2">
        <v>10.66</v>
      </c>
      <c r="D542" t="str">
        <f t="shared" si="11"/>
        <v>Big</v>
      </c>
    </row>
    <row r="543" spans="1:4" ht="16">
      <c r="A543" s="2">
        <v>542</v>
      </c>
      <c r="B543" s="2" t="s">
        <v>7</v>
      </c>
      <c r="C543" s="2">
        <v>7.34</v>
      </c>
      <c r="D543" t="str">
        <f t="shared" si="11"/>
        <v>Medium</v>
      </c>
    </row>
    <row r="544" spans="1:4" ht="16">
      <c r="A544" s="2">
        <v>543</v>
      </c>
      <c r="B544" s="2" t="s">
        <v>18</v>
      </c>
      <c r="C544" s="2">
        <v>3.8</v>
      </c>
      <c r="D544" t="str">
        <f t="shared" si="11"/>
        <v>Small</v>
      </c>
    </row>
    <row r="545" spans="1:4" ht="16">
      <c r="A545" s="2">
        <v>544</v>
      </c>
      <c r="B545" s="2" t="s">
        <v>18</v>
      </c>
      <c r="C545" s="2">
        <v>7.91</v>
      </c>
      <c r="D545" t="str">
        <f t="shared" si="11"/>
        <v>Medium</v>
      </c>
    </row>
    <row r="546" spans="1:4" ht="16">
      <c r="A546" s="2">
        <v>545</v>
      </c>
      <c r="B546" s="2" t="s">
        <v>18</v>
      </c>
      <c r="C546" s="2">
        <v>7.89</v>
      </c>
      <c r="D546" t="str">
        <f t="shared" si="11"/>
        <v>Medium</v>
      </c>
    </row>
    <row r="547" spans="1:4" ht="16">
      <c r="A547" s="2">
        <v>546</v>
      </c>
      <c r="B547" s="2" t="s">
        <v>18</v>
      </c>
      <c r="C547" s="2">
        <v>9.24</v>
      </c>
      <c r="D547" t="str">
        <f t="shared" si="11"/>
        <v>Big</v>
      </c>
    </row>
    <row r="548" spans="1:4" ht="16">
      <c r="A548" s="2">
        <v>547</v>
      </c>
      <c r="B548" s="2" t="s">
        <v>7</v>
      </c>
      <c r="C548" s="2">
        <v>12.28</v>
      </c>
      <c r="D548" t="str">
        <f t="shared" si="11"/>
        <v>Big</v>
      </c>
    </row>
    <row r="549" spans="1:4" ht="16">
      <c r="A549" s="2">
        <v>548</v>
      </c>
      <c r="B549" s="2" t="s">
        <v>18</v>
      </c>
      <c r="C549" s="2">
        <v>10.62</v>
      </c>
      <c r="D549" t="str">
        <f t="shared" si="11"/>
        <v>Big</v>
      </c>
    </row>
    <row r="550" spans="1:4" ht="16">
      <c r="A550" s="2">
        <v>549</v>
      </c>
      <c r="B550" s="2" t="s">
        <v>7</v>
      </c>
      <c r="C550" s="2">
        <v>10.51</v>
      </c>
      <c r="D550" t="str">
        <f t="shared" si="11"/>
        <v>Big</v>
      </c>
    </row>
    <row r="551" spans="1:4" ht="16">
      <c r="A551" s="2">
        <v>550</v>
      </c>
      <c r="B551" s="2" t="s">
        <v>18</v>
      </c>
      <c r="C551" s="2">
        <v>6.04</v>
      </c>
      <c r="D551" t="str">
        <f t="shared" si="11"/>
        <v>Medium</v>
      </c>
    </row>
    <row r="552" spans="1:4" ht="16">
      <c r="A552" s="2">
        <v>551</v>
      </c>
      <c r="B552" s="2" t="s">
        <v>18</v>
      </c>
      <c r="C552" s="2">
        <v>8.99</v>
      </c>
      <c r="D552" t="str">
        <f t="shared" si="11"/>
        <v>Big</v>
      </c>
    </row>
    <row r="553" spans="1:4" ht="16">
      <c r="A553" s="2">
        <v>552</v>
      </c>
      <c r="B553" s="2" t="s">
        <v>7</v>
      </c>
      <c r="C553" s="2">
        <v>12.98</v>
      </c>
      <c r="D553" t="str">
        <f t="shared" si="11"/>
        <v>Big</v>
      </c>
    </row>
    <row r="554" spans="1:4" ht="16">
      <c r="A554" s="2">
        <v>553</v>
      </c>
      <c r="B554" s="2" t="s">
        <v>18</v>
      </c>
      <c r="C554" s="2">
        <v>9.2799999999999994</v>
      </c>
      <c r="D554" t="str">
        <f t="shared" si="11"/>
        <v>Big</v>
      </c>
    </row>
    <row r="555" spans="1:4" ht="16">
      <c r="A555" s="2">
        <v>554</v>
      </c>
      <c r="B555" s="2" t="s">
        <v>18</v>
      </c>
      <c r="C555" s="2">
        <v>7.04</v>
      </c>
      <c r="D555" t="str">
        <f t="shared" si="11"/>
        <v>Medium</v>
      </c>
    </row>
    <row r="556" spans="1:4" ht="16">
      <c r="A556" s="2">
        <v>555</v>
      </c>
      <c r="B556" s="2" t="s">
        <v>7</v>
      </c>
      <c r="C556" s="2">
        <v>6.24</v>
      </c>
      <c r="D556" t="str">
        <f t="shared" si="11"/>
        <v>Medium</v>
      </c>
    </row>
    <row r="557" spans="1:4" ht="16">
      <c r="A557" s="2">
        <v>556</v>
      </c>
      <c r="B557" s="2" t="s">
        <v>7</v>
      </c>
      <c r="C557" s="2">
        <v>8.14</v>
      </c>
      <c r="D557" t="str">
        <f t="shared" si="11"/>
        <v>Big</v>
      </c>
    </row>
    <row r="558" spans="1:4" ht="16">
      <c r="A558" s="2">
        <v>557</v>
      </c>
      <c r="B558" s="2" t="s">
        <v>18</v>
      </c>
      <c r="C558" s="2">
        <v>12.51</v>
      </c>
      <c r="D558" t="str">
        <f t="shared" si="11"/>
        <v>Big</v>
      </c>
    </row>
    <row r="559" spans="1:4" ht="16">
      <c r="A559" s="2">
        <v>558</v>
      </c>
      <c r="B559" s="2" t="s">
        <v>7</v>
      </c>
      <c r="C559" s="2">
        <v>7.62</v>
      </c>
      <c r="D559" t="str">
        <f t="shared" si="11"/>
        <v>Medium</v>
      </c>
    </row>
    <row r="560" spans="1:4" ht="16">
      <c r="A560" s="2">
        <v>559</v>
      </c>
      <c r="B560" s="2" t="s">
        <v>7</v>
      </c>
      <c r="C560" s="2">
        <v>5.46</v>
      </c>
      <c r="D560" t="str">
        <f t="shared" si="11"/>
        <v>Small</v>
      </c>
    </row>
    <row r="561" spans="1:4" ht="16">
      <c r="A561" s="2">
        <v>560</v>
      </c>
      <c r="B561" s="2" t="s">
        <v>18</v>
      </c>
      <c r="C561" s="2">
        <v>7.98</v>
      </c>
      <c r="D561" t="str">
        <f t="shared" si="11"/>
        <v>Medium</v>
      </c>
    </row>
    <row r="562" spans="1:4" ht="16">
      <c r="A562" s="2">
        <v>561</v>
      </c>
      <c r="B562" s="2" t="s">
        <v>7</v>
      </c>
      <c r="C562" s="2">
        <v>3.38</v>
      </c>
      <c r="D562" t="str">
        <f t="shared" si="11"/>
        <v>Small</v>
      </c>
    </row>
    <row r="563" spans="1:4" ht="16">
      <c r="A563" s="2">
        <v>562</v>
      </c>
      <c r="B563" s="2" t="s">
        <v>7</v>
      </c>
      <c r="C563" s="2">
        <v>3.88</v>
      </c>
      <c r="D563" t="str">
        <f t="shared" si="11"/>
        <v>Small</v>
      </c>
    </row>
    <row r="564" spans="1:4" ht="16">
      <c r="A564" s="2">
        <v>563</v>
      </c>
      <c r="B564" s="2" t="s">
        <v>7</v>
      </c>
      <c r="C564" s="2">
        <v>7.1</v>
      </c>
      <c r="D564" t="str">
        <f t="shared" si="11"/>
        <v>Medium</v>
      </c>
    </row>
    <row r="565" spans="1:4" ht="16">
      <c r="A565" s="2">
        <v>564</v>
      </c>
      <c r="B565" s="2" t="s">
        <v>7</v>
      </c>
      <c r="C565" s="2">
        <v>7.06</v>
      </c>
      <c r="D565" t="str">
        <f t="shared" si="11"/>
        <v>Medium</v>
      </c>
    </row>
    <row r="566" spans="1:4" ht="16">
      <c r="A566" s="2">
        <v>565</v>
      </c>
      <c r="B566" s="2" t="s">
        <v>7</v>
      </c>
      <c r="C566" s="2">
        <v>8.4600000000000009</v>
      </c>
      <c r="D566" t="str">
        <f t="shared" si="11"/>
        <v>Big</v>
      </c>
    </row>
    <row r="567" spans="1:4" ht="16">
      <c r="A567" s="2">
        <v>566</v>
      </c>
      <c r="B567" s="2" t="s">
        <v>7</v>
      </c>
      <c r="C567" s="2">
        <v>10.88</v>
      </c>
      <c r="D567" t="str">
        <f t="shared" si="11"/>
        <v>Big</v>
      </c>
    </row>
    <row r="568" spans="1:4" ht="16">
      <c r="A568" s="2">
        <v>567</v>
      </c>
      <c r="B568" s="2" t="s">
        <v>7</v>
      </c>
      <c r="C568" s="2">
        <v>10.94</v>
      </c>
      <c r="D568" t="str">
        <f t="shared" si="11"/>
        <v>Big</v>
      </c>
    </row>
    <row r="569" spans="1:4" ht="16">
      <c r="A569" s="2">
        <v>568</v>
      </c>
      <c r="B569" s="2" t="s">
        <v>18</v>
      </c>
      <c r="C569" s="2">
        <v>11.2</v>
      </c>
      <c r="D569" t="str">
        <f t="shared" si="11"/>
        <v>Big</v>
      </c>
    </row>
    <row r="570" spans="1:4" ht="16">
      <c r="A570" s="2">
        <v>569</v>
      </c>
      <c r="B570" s="2" t="s">
        <v>7</v>
      </c>
      <c r="C570" s="2">
        <v>7.05</v>
      </c>
      <c r="D570" t="str">
        <f t="shared" si="11"/>
        <v>Medium</v>
      </c>
    </row>
    <row r="571" spans="1:4" ht="16">
      <c r="A571" s="2">
        <v>570</v>
      </c>
      <c r="B571" s="2" t="s">
        <v>7</v>
      </c>
      <c r="C571" s="2">
        <v>10.81</v>
      </c>
      <c r="D571" t="str">
        <f t="shared" si="11"/>
        <v>Big</v>
      </c>
    </row>
    <row r="572" spans="1:4" ht="16">
      <c r="A572" s="2">
        <v>571</v>
      </c>
      <c r="B572" s="2" t="s">
        <v>7</v>
      </c>
      <c r="C572" s="2">
        <v>13.26</v>
      </c>
      <c r="D572" t="str">
        <f t="shared" si="11"/>
        <v>Big</v>
      </c>
    </row>
    <row r="573" spans="1:4" ht="16">
      <c r="A573" s="2">
        <v>572</v>
      </c>
      <c r="B573" s="2" t="s">
        <v>18</v>
      </c>
      <c r="C573" s="2">
        <v>9.27</v>
      </c>
      <c r="D573" t="str">
        <f t="shared" si="11"/>
        <v>Big</v>
      </c>
    </row>
    <row r="574" spans="1:4" ht="16">
      <c r="A574" s="2">
        <v>573</v>
      </c>
      <c r="B574" s="2" t="s">
        <v>7</v>
      </c>
      <c r="C574" s="2">
        <v>8.64</v>
      </c>
      <c r="D574" t="str">
        <f t="shared" si="11"/>
        <v>Big</v>
      </c>
    </row>
    <row r="575" spans="1:4" ht="16">
      <c r="A575" s="2">
        <v>574</v>
      </c>
      <c r="B575" s="2" t="s">
        <v>18</v>
      </c>
      <c r="C575" s="2">
        <v>8.84</v>
      </c>
      <c r="D575" t="str">
        <f t="shared" si="11"/>
        <v>Big</v>
      </c>
    </row>
    <row r="576" spans="1:4" ht="16">
      <c r="A576" s="2">
        <v>575</v>
      </c>
      <c r="B576" s="2" t="s">
        <v>18</v>
      </c>
      <c r="C576" s="2">
        <v>9.34</v>
      </c>
      <c r="D576" t="str">
        <f t="shared" si="11"/>
        <v>Big</v>
      </c>
    </row>
    <row r="577" spans="1:4" ht="16">
      <c r="A577" s="2">
        <v>576</v>
      </c>
      <c r="B577" s="2" t="s">
        <v>7</v>
      </c>
      <c r="C577" s="2">
        <v>6.89</v>
      </c>
      <c r="D577" t="str">
        <f t="shared" si="11"/>
        <v>Medium</v>
      </c>
    </row>
    <row r="578" spans="1:4" ht="16">
      <c r="A578" s="2">
        <v>577</v>
      </c>
      <c r="B578" s="2" t="s">
        <v>7</v>
      </c>
      <c r="C578" s="2">
        <v>8.86</v>
      </c>
      <c r="D578" t="str">
        <f t="shared" si="11"/>
        <v>Big</v>
      </c>
    </row>
    <row r="579" spans="1:4" ht="16">
      <c r="A579" s="2">
        <v>578</v>
      </c>
      <c r="B579" s="2" t="s">
        <v>18</v>
      </c>
      <c r="C579" s="2">
        <v>7.04</v>
      </c>
      <c r="D579" t="str">
        <f t="shared" ref="D579:D642" si="12">IF(C579&lt;6,"Small",IF(C579&lt;=8,"Medium","Big"))</f>
        <v>Medium</v>
      </c>
    </row>
    <row r="580" spans="1:4" ht="16">
      <c r="A580" s="2">
        <v>579</v>
      </c>
      <c r="B580" s="2" t="s">
        <v>18</v>
      </c>
      <c r="C580" s="2">
        <v>8.4</v>
      </c>
      <c r="D580" t="str">
        <f t="shared" si="12"/>
        <v>Big</v>
      </c>
    </row>
    <row r="581" spans="1:4" ht="16">
      <c r="A581" s="2">
        <v>580</v>
      </c>
      <c r="B581" s="2" t="s">
        <v>18</v>
      </c>
      <c r="C581" s="2">
        <v>8.0500000000000007</v>
      </c>
      <c r="D581" t="str">
        <f t="shared" si="12"/>
        <v>Big</v>
      </c>
    </row>
    <row r="582" spans="1:4" ht="16">
      <c r="A582" s="2">
        <v>581</v>
      </c>
      <c r="B582" s="2" t="s">
        <v>7</v>
      </c>
      <c r="C582" s="2">
        <v>9.41</v>
      </c>
      <c r="D582" t="str">
        <f t="shared" si="12"/>
        <v>Big</v>
      </c>
    </row>
    <row r="583" spans="1:4" ht="16">
      <c r="A583" s="2">
        <v>582</v>
      </c>
      <c r="B583" s="2" t="s">
        <v>18</v>
      </c>
      <c r="C583" s="2">
        <v>6.43</v>
      </c>
      <c r="D583" t="str">
        <f t="shared" si="12"/>
        <v>Medium</v>
      </c>
    </row>
    <row r="584" spans="1:4" ht="16">
      <c r="A584" s="2">
        <v>583</v>
      </c>
      <c r="B584" s="2" t="s">
        <v>18</v>
      </c>
      <c r="C584" s="2">
        <v>4.58</v>
      </c>
      <c r="D584" t="str">
        <f t="shared" si="12"/>
        <v>Small</v>
      </c>
    </row>
    <row r="585" spans="1:4" ht="16">
      <c r="A585" s="2">
        <v>584</v>
      </c>
      <c r="B585" s="2" t="s">
        <v>18</v>
      </c>
      <c r="C585" s="2">
        <v>10.28</v>
      </c>
      <c r="D585" t="str">
        <f t="shared" si="12"/>
        <v>Big</v>
      </c>
    </row>
    <row r="586" spans="1:4" ht="16">
      <c r="A586" s="2">
        <v>585</v>
      </c>
      <c r="B586" s="2" t="s">
        <v>7</v>
      </c>
      <c r="C586" s="2">
        <v>7.38</v>
      </c>
      <c r="D586" t="str">
        <f t="shared" si="12"/>
        <v>Medium</v>
      </c>
    </row>
    <row r="587" spans="1:4" ht="16">
      <c r="A587" s="2">
        <v>586</v>
      </c>
      <c r="B587" s="2" t="s">
        <v>18</v>
      </c>
      <c r="C587" s="2">
        <v>8.4600000000000009</v>
      </c>
      <c r="D587" t="str">
        <f t="shared" si="12"/>
        <v>Big</v>
      </c>
    </row>
    <row r="588" spans="1:4" ht="16">
      <c r="A588" s="2">
        <v>587</v>
      </c>
      <c r="B588" s="2" t="s">
        <v>7</v>
      </c>
      <c r="C588" s="2">
        <v>9.34</v>
      </c>
      <c r="D588" t="str">
        <f t="shared" si="12"/>
        <v>Big</v>
      </c>
    </row>
    <row r="589" spans="1:4" ht="16">
      <c r="A589" s="2">
        <v>588</v>
      </c>
      <c r="B589" s="2" t="s">
        <v>18</v>
      </c>
      <c r="C589" s="2">
        <v>11.02</v>
      </c>
      <c r="D589" t="str">
        <f t="shared" si="12"/>
        <v>Big</v>
      </c>
    </row>
    <row r="590" spans="1:4" ht="16">
      <c r="A590" s="2">
        <v>589</v>
      </c>
      <c r="B590" s="2" t="s">
        <v>7</v>
      </c>
      <c r="C590" s="2">
        <v>8.2799999999999994</v>
      </c>
      <c r="D590" t="str">
        <f t="shared" si="12"/>
        <v>Big</v>
      </c>
    </row>
    <row r="591" spans="1:4" ht="16">
      <c r="A591" s="2">
        <v>590</v>
      </c>
      <c r="B591" s="2" t="s">
        <v>18</v>
      </c>
      <c r="C591" s="2">
        <v>7.14</v>
      </c>
      <c r="D591" t="str">
        <f t="shared" si="12"/>
        <v>Medium</v>
      </c>
    </row>
    <row r="592" spans="1:4" ht="16">
      <c r="A592" s="2">
        <v>591</v>
      </c>
      <c r="B592" s="2" t="s">
        <v>18</v>
      </c>
      <c r="C592" s="2">
        <v>8.3000000000000007</v>
      </c>
      <c r="D592" t="str">
        <f t="shared" si="12"/>
        <v>Big</v>
      </c>
    </row>
    <row r="593" spans="1:4" ht="16">
      <c r="A593" s="2">
        <v>592</v>
      </c>
      <c r="B593" s="2" t="s">
        <v>18</v>
      </c>
      <c r="C593" s="2">
        <v>4.6900000000000004</v>
      </c>
      <c r="D593" t="str">
        <f t="shared" si="12"/>
        <v>Small</v>
      </c>
    </row>
    <row r="594" spans="1:4" ht="16">
      <c r="A594" s="2">
        <v>593</v>
      </c>
      <c r="B594" s="2" t="s">
        <v>7</v>
      </c>
      <c r="C594" s="2">
        <v>10.029999999999999</v>
      </c>
      <c r="D594" t="str">
        <f t="shared" si="12"/>
        <v>Big</v>
      </c>
    </row>
    <row r="595" spans="1:4" ht="16">
      <c r="A595" s="2">
        <v>594</v>
      </c>
      <c r="B595" s="2" t="s">
        <v>18</v>
      </c>
      <c r="C595" s="2">
        <v>9.6999999999999993</v>
      </c>
      <c r="D595" t="str">
        <f t="shared" si="12"/>
        <v>Big</v>
      </c>
    </row>
    <row r="596" spans="1:4" ht="16">
      <c r="A596" s="2">
        <v>595</v>
      </c>
      <c r="B596" s="2" t="s">
        <v>18</v>
      </c>
      <c r="C596" s="2">
        <v>9.15</v>
      </c>
      <c r="D596" t="str">
        <f t="shared" si="12"/>
        <v>Big</v>
      </c>
    </row>
    <row r="597" spans="1:4" ht="16">
      <c r="A597" s="2">
        <v>596</v>
      </c>
      <c r="B597" s="2" t="s">
        <v>18</v>
      </c>
      <c r="C597" s="2">
        <v>7.35</v>
      </c>
      <c r="D597" t="str">
        <f t="shared" si="12"/>
        <v>Medium</v>
      </c>
    </row>
    <row r="598" spans="1:4" ht="16">
      <c r="A598" s="2">
        <v>597</v>
      </c>
      <c r="B598" s="2" t="s">
        <v>7</v>
      </c>
      <c r="C598" s="2">
        <v>7.63</v>
      </c>
      <c r="D598" t="str">
        <f t="shared" si="12"/>
        <v>Medium</v>
      </c>
    </row>
    <row r="599" spans="1:4" ht="16">
      <c r="A599" s="2">
        <v>598</v>
      </c>
      <c r="B599" s="2" t="s">
        <v>18</v>
      </c>
      <c r="C599" s="2">
        <v>8.4600000000000009</v>
      </c>
      <c r="D599" t="str">
        <f t="shared" si="12"/>
        <v>Big</v>
      </c>
    </row>
    <row r="600" spans="1:4" ht="16">
      <c r="A600" s="2">
        <v>599</v>
      </c>
      <c r="B600" s="2" t="s">
        <v>7</v>
      </c>
      <c r="C600" s="2">
        <v>9.01</v>
      </c>
      <c r="D600" t="str">
        <f t="shared" si="12"/>
        <v>Big</v>
      </c>
    </row>
    <row r="601" spans="1:4" ht="16">
      <c r="A601" s="2">
        <v>600</v>
      </c>
      <c r="B601" s="2" t="s">
        <v>7</v>
      </c>
      <c r="C601" s="2">
        <v>5.81</v>
      </c>
      <c r="D601" t="str">
        <f t="shared" si="12"/>
        <v>Small</v>
      </c>
    </row>
    <row r="602" spans="1:4" ht="16">
      <c r="A602" s="2">
        <v>601</v>
      </c>
      <c r="B602" s="2" t="s">
        <v>7</v>
      </c>
      <c r="C602" s="2">
        <v>6.35</v>
      </c>
      <c r="D602" t="str">
        <f t="shared" si="12"/>
        <v>Medium</v>
      </c>
    </row>
    <row r="603" spans="1:4" ht="16">
      <c r="A603" s="2">
        <v>602</v>
      </c>
      <c r="B603" s="2" t="s">
        <v>7</v>
      </c>
      <c r="C603" s="2">
        <v>6.27</v>
      </c>
      <c r="D603" t="str">
        <f t="shared" si="12"/>
        <v>Medium</v>
      </c>
    </row>
    <row r="604" spans="1:4" ht="16">
      <c r="A604" s="2">
        <v>603</v>
      </c>
      <c r="B604" s="2" t="s">
        <v>18</v>
      </c>
      <c r="C604" s="2">
        <v>10.89</v>
      </c>
      <c r="D604" t="str">
        <f t="shared" si="12"/>
        <v>Big</v>
      </c>
    </row>
    <row r="605" spans="1:4" ht="16">
      <c r="A605" s="2">
        <v>604</v>
      </c>
      <c r="B605" s="2" t="s">
        <v>7</v>
      </c>
      <c r="C605" s="2">
        <v>10</v>
      </c>
      <c r="D605" t="str">
        <f t="shared" si="12"/>
        <v>Big</v>
      </c>
    </row>
    <row r="606" spans="1:4" ht="16">
      <c r="A606" s="2">
        <v>605</v>
      </c>
      <c r="B606" s="2" t="s">
        <v>18</v>
      </c>
      <c r="C606" s="2">
        <v>11.07</v>
      </c>
      <c r="D606" t="str">
        <f t="shared" si="12"/>
        <v>Big</v>
      </c>
    </row>
    <row r="607" spans="1:4" ht="16">
      <c r="A607" s="2">
        <v>606</v>
      </c>
      <c r="B607" s="2" t="s">
        <v>7</v>
      </c>
      <c r="C607" s="2">
        <v>8.25</v>
      </c>
      <c r="D607" t="str">
        <f t="shared" si="12"/>
        <v>Big</v>
      </c>
    </row>
    <row r="608" spans="1:4" ht="16">
      <c r="A608" s="2">
        <v>607</v>
      </c>
      <c r="B608" s="2" t="s">
        <v>7</v>
      </c>
      <c r="C608" s="2">
        <v>11.09</v>
      </c>
      <c r="D608" t="str">
        <f t="shared" si="12"/>
        <v>Big</v>
      </c>
    </row>
    <row r="609" spans="1:4" ht="16">
      <c r="A609" s="2">
        <v>608</v>
      </c>
      <c r="B609" s="2" t="s">
        <v>7</v>
      </c>
      <c r="C609" s="2">
        <v>10.5</v>
      </c>
      <c r="D609" t="str">
        <f t="shared" si="12"/>
        <v>Big</v>
      </c>
    </row>
    <row r="610" spans="1:4" ht="16">
      <c r="A610" s="2">
        <v>609</v>
      </c>
      <c r="B610" s="2" t="s">
        <v>18</v>
      </c>
      <c r="C610" s="2">
        <v>6.11</v>
      </c>
      <c r="D610" t="str">
        <f t="shared" si="12"/>
        <v>Medium</v>
      </c>
    </row>
    <row r="611" spans="1:4" ht="16">
      <c r="A611" s="2">
        <v>610</v>
      </c>
      <c r="B611" s="2" t="s">
        <v>18</v>
      </c>
      <c r="C611" s="2">
        <v>7.42</v>
      </c>
      <c r="D611" t="str">
        <f t="shared" si="12"/>
        <v>Medium</v>
      </c>
    </row>
    <row r="612" spans="1:4" ht="16">
      <c r="A612" s="2">
        <v>611</v>
      </c>
      <c r="B612" s="2" t="s">
        <v>18</v>
      </c>
      <c r="C612" s="2">
        <v>11.27</v>
      </c>
      <c r="D612" t="str">
        <f t="shared" si="12"/>
        <v>Big</v>
      </c>
    </row>
    <row r="613" spans="1:4" ht="16">
      <c r="A613" s="2">
        <v>612</v>
      </c>
      <c r="B613" s="2" t="s">
        <v>18</v>
      </c>
      <c r="C613" s="2">
        <v>9.89</v>
      </c>
      <c r="D613" t="str">
        <f t="shared" si="12"/>
        <v>Big</v>
      </c>
    </row>
    <row r="614" spans="1:4" ht="16">
      <c r="A614" s="2">
        <v>613</v>
      </c>
      <c r="B614" s="2" t="s">
        <v>18</v>
      </c>
      <c r="C614" s="2">
        <v>2.4</v>
      </c>
      <c r="D614" t="str">
        <f t="shared" si="12"/>
        <v>Small</v>
      </c>
    </row>
    <row r="615" spans="1:4" ht="16">
      <c r="A615" s="2">
        <v>614</v>
      </c>
      <c r="B615" s="2" t="s">
        <v>7</v>
      </c>
      <c r="C615" s="2">
        <v>8.6199999999999992</v>
      </c>
      <c r="D615" t="str">
        <f t="shared" si="12"/>
        <v>Big</v>
      </c>
    </row>
    <row r="616" spans="1:4" ht="16">
      <c r="A616" s="2">
        <v>615</v>
      </c>
      <c r="B616" s="2" t="s">
        <v>18</v>
      </c>
      <c r="C616" s="2">
        <v>14.23</v>
      </c>
      <c r="D616" t="str">
        <f t="shared" si="12"/>
        <v>Big</v>
      </c>
    </row>
    <row r="617" spans="1:4" ht="16">
      <c r="A617" s="2">
        <v>616</v>
      </c>
      <c r="B617" s="2" t="s">
        <v>18</v>
      </c>
      <c r="C617" s="2">
        <v>10.36</v>
      </c>
      <c r="D617" t="str">
        <f t="shared" si="12"/>
        <v>Big</v>
      </c>
    </row>
    <row r="618" spans="1:4" ht="16">
      <c r="A618" s="2">
        <v>617</v>
      </c>
      <c r="B618" s="2" t="s">
        <v>7</v>
      </c>
      <c r="C618" s="2">
        <v>5.94</v>
      </c>
      <c r="D618" t="str">
        <f t="shared" si="12"/>
        <v>Small</v>
      </c>
    </row>
    <row r="619" spans="1:4" ht="16">
      <c r="A619" s="2">
        <v>618</v>
      </c>
      <c r="B619" s="2" t="s">
        <v>7</v>
      </c>
      <c r="C619" s="2">
        <v>7.04</v>
      </c>
      <c r="D619" t="str">
        <f t="shared" si="12"/>
        <v>Medium</v>
      </c>
    </row>
    <row r="620" spans="1:4" ht="16">
      <c r="A620" s="2">
        <v>619</v>
      </c>
      <c r="B620" s="2" t="s">
        <v>7</v>
      </c>
      <c r="C620" s="2">
        <v>7.66</v>
      </c>
      <c r="D620" t="str">
        <f t="shared" si="12"/>
        <v>Medium</v>
      </c>
    </row>
    <row r="621" spans="1:4" ht="16">
      <c r="A621" s="2">
        <v>620</v>
      </c>
      <c r="B621" s="2" t="s">
        <v>18</v>
      </c>
      <c r="C621" s="2">
        <v>5.38</v>
      </c>
      <c r="D621" t="str">
        <f t="shared" si="12"/>
        <v>Small</v>
      </c>
    </row>
    <row r="622" spans="1:4" ht="16">
      <c r="A622" s="2">
        <v>621</v>
      </c>
      <c r="B622" s="2" t="s">
        <v>7</v>
      </c>
      <c r="C622" s="2">
        <v>7.26</v>
      </c>
      <c r="D622" t="str">
        <f t="shared" si="12"/>
        <v>Medium</v>
      </c>
    </row>
    <row r="623" spans="1:4" ht="16">
      <c r="A623" s="2">
        <v>622</v>
      </c>
      <c r="B623" s="2" t="s">
        <v>7</v>
      </c>
      <c r="C623" s="2">
        <v>7.62</v>
      </c>
      <c r="D623" t="str">
        <f t="shared" si="12"/>
        <v>Medium</v>
      </c>
    </row>
    <row r="624" spans="1:4" ht="16">
      <c r="A624" s="2">
        <v>623</v>
      </c>
      <c r="B624" s="2" t="s">
        <v>7</v>
      </c>
      <c r="C624" s="2">
        <v>9.2899999999999991</v>
      </c>
      <c r="D624" t="str">
        <f t="shared" si="12"/>
        <v>Big</v>
      </c>
    </row>
    <row r="625" spans="1:4" ht="16">
      <c r="A625" s="2">
        <v>624</v>
      </c>
      <c r="B625" s="2" t="s">
        <v>7</v>
      </c>
      <c r="C625" s="2">
        <v>7.35</v>
      </c>
      <c r="D625" t="str">
        <f t="shared" si="12"/>
        <v>Medium</v>
      </c>
    </row>
    <row r="626" spans="1:4" ht="16">
      <c r="A626" s="2">
        <v>625</v>
      </c>
      <c r="B626" s="2" t="s">
        <v>7</v>
      </c>
      <c r="C626" s="2">
        <v>7.67</v>
      </c>
      <c r="D626" t="str">
        <f t="shared" si="12"/>
        <v>Medium</v>
      </c>
    </row>
    <row r="627" spans="1:4" ht="16">
      <c r="A627" s="2">
        <v>626</v>
      </c>
      <c r="B627" s="2" t="s">
        <v>7</v>
      </c>
      <c r="C627" s="2">
        <v>5.95</v>
      </c>
      <c r="D627" t="str">
        <f t="shared" si="12"/>
        <v>Small</v>
      </c>
    </row>
    <row r="628" spans="1:4" ht="16">
      <c r="A628" s="2">
        <v>627</v>
      </c>
      <c r="B628" s="2" t="s">
        <v>18</v>
      </c>
      <c r="C628" s="2">
        <v>11.11</v>
      </c>
      <c r="D628" t="str">
        <f t="shared" si="12"/>
        <v>Big</v>
      </c>
    </row>
    <row r="629" spans="1:4" ht="16">
      <c r="A629" s="2">
        <v>628</v>
      </c>
      <c r="B629" s="2" t="s">
        <v>7</v>
      </c>
      <c r="C629" s="2">
        <v>5.32</v>
      </c>
      <c r="D629" t="str">
        <f t="shared" si="12"/>
        <v>Small</v>
      </c>
    </row>
    <row r="630" spans="1:4" ht="16">
      <c r="A630" s="2">
        <v>629</v>
      </c>
      <c r="B630" s="2" t="s">
        <v>7</v>
      </c>
      <c r="C630" s="2">
        <v>9.44</v>
      </c>
      <c r="D630" t="str">
        <f t="shared" si="12"/>
        <v>Big</v>
      </c>
    </row>
    <row r="631" spans="1:4" ht="16">
      <c r="A631" s="2">
        <v>630</v>
      </c>
      <c r="B631" s="2" t="s">
        <v>7</v>
      </c>
      <c r="C631" s="2">
        <v>6.91</v>
      </c>
      <c r="D631" t="str">
        <f t="shared" si="12"/>
        <v>Medium</v>
      </c>
    </row>
    <row r="632" spans="1:4" ht="16">
      <c r="A632" s="2">
        <v>631</v>
      </c>
      <c r="B632" s="2" t="s">
        <v>7</v>
      </c>
      <c r="C632" s="2">
        <v>8.06</v>
      </c>
      <c r="D632" t="str">
        <f t="shared" si="12"/>
        <v>Big</v>
      </c>
    </row>
    <row r="633" spans="1:4" ht="16">
      <c r="A633" s="2">
        <v>632</v>
      </c>
      <c r="B633" s="2" t="s">
        <v>7</v>
      </c>
      <c r="C633" s="2">
        <v>10.59</v>
      </c>
      <c r="D633" t="str">
        <f t="shared" si="12"/>
        <v>Big</v>
      </c>
    </row>
    <row r="634" spans="1:4" ht="16">
      <c r="A634" s="2">
        <v>633</v>
      </c>
      <c r="B634" s="2" t="s">
        <v>18</v>
      </c>
      <c r="C634" s="2">
        <v>8.6300000000000008</v>
      </c>
      <c r="D634" t="str">
        <f t="shared" si="12"/>
        <v>Big</v>
      </c>
    </row>
    <row r="635" spans="1:4" ht="16">
      <c r="A635" s="2">
        <v>634</v>
      </c>
      <c r="B635" s="2" t="s">
        <v>7</v>
      </c>
      <c r="C635" s="2">
        <v>7.96</v>
      </c>
      <c r="D635" t="str">
        <f t="shared" si="12"/>
        <v>Medium</v>
      </c>
    </row>
    <row r="636" spans="1:4" ht="16">
      <c r="A636" s="2">
        <v>635</v>
      </c>
      <c r="B636" s="2" t="s">
        <v>7</v>
      </c>
      <c r="C636" s="2">
        <v>7.82</v>
      </c>
      <c r="D636" t="str">
        <f t="shared" si="12"/>
        <v>Medium</v>
      </c>
    </row>
    <row r="637" spans="1:4" ht="16">
      <c r="A637" s="2">
        <v>636</v>
      </c>
      <c r="B637" s="2" t="s">
        <v>7</v>
      </c>
      <c r="C637" s="2">
        <v>8.2200000000000006</v>
      </c>
      <c r="D637" t="str">
        <f t="shared" si="12"/>
        <v>Big</v>
      </c>
    </row>
    <row r="638" spans="1:4" ht="16">
      <c r="A638" s="2">
        <v>637</v>
      </c>
      <c r="B638" s="2" t="s">
        <v>7</v>
      </c>
      <c r="C638" s="2">
        <v>7.69</v>
      </c>
      <c r="D638" t="str">
        <f t="shared" si="12"/>
        <v>Medium</v>
      </c>
    </row>
    <row r="639" spans="1:4" ht="16">
      <c r="A639" s="2">
        <v>638</v>
      </c>
      <c r="B639" s="2" t="s">
        <v>18</v>
      </c>
      <c r="C639" s="2">
        <v>10.55</v>
      </c>
      <c r="D639" t="str">
        <f t="shared" si="12"/>
        <v>Big</v>
      </c>
    </row>
    <row r="640" spans="1:4" ht="16">
      <c r="A640" s="2">
        <v>639</v>
      </c>
      <c r="B640" s="2" t="s">
        <v>18</v>
      </c>
      <c r="C640" s="2">
        <v>7.28</v>
      </c>
      <c r="D640" t="str">
        <f t="shared" si="12"/>
        <v>Medium</v>
      </c>
    </row>
    <row r="641" spans="1:4" ht="16">
      <c r="A641" s="2">
        <v>640</v>
      </c>
      <c r="B641" s="2" t="s">
        <v>7</v>
      </c>
      <c r="C641" s="2">
        <v>10.199999999999999</v>
      </c>
      <c r="D641" t="str">
        <f t="shared" si="12"/>
        <v>Big</v>
      </c>
    </row>
    <row r="642" spans="1:4" ht="16">
      <c r="A642" s="2">
        <v>641</v>
      </c>
      <c r="B642" s="2" t="s">
        <v>7</v>
      </c>
      <c r="C642" s="2">
        <v>8.33</v>
      </c>
      <c r="D642" t="str">
        <f t="shared" si="12"/>
        <v>Big</v>
      </c>
    </row>
    <row r="643" spans="1:4" ht="16">
      <c r="A643" s="2">
        <v>642</v>
      </c>
      <c r="B643" s="2" t="s">
        <v>7</v>
      </c>
      <c r="C643" s="2">
        <v>5.42</v>
      </c>
      <c r="D643" t="str">
        <f t="shared" ref="D643:D706" si="13">IF(C643&lt;6,"Small",IF(C643&lt;=8,"Medium","Big"))</f>
        <v>Small</v>
      </c>
    </row>
    <row r="644" spans="1:4" ht="16">
      <c r="A644" s="2">
        <v>643</v>
      </c>
      <c r="B644" s="2" t="s">
        <v>18</v>
      </c>
      <c r="C644" s="2">
        <v>6.8</v>
      </c>
      <c r="D644" t="str">
        <f t="shared" si="13"/>
        <v>Medium</v>
      </c>
    </row>
    <row r="645" spans="1:4" ht="16">
      <c r="A645" s="2">
        <v>644</v>
      </c>
      <c r="B645" s="2" t="s">
        <v>18</v>
      </c>
      <c r="C645" s="2">
        <v>5.16</v>
      </c>
      <c r="D645" t="str">
        <f t="shared" si="13"/>
        <v>Small</v>
      </c>
    </row>
    <row r="646" spans="1:4" ht="16">
      <c r="A646" s="2">
        <v>645</v>
      </c>
      <c r="B646" s="2" t="s">
        <v>18</v>
      </c>
      <c r="C646" s="2">
        <v>6.89</v>
      </c>
      <c r="D646" t="str">
        <f t="shared" si="13"/>
        <v>Medium</v>
      </c>
    </row>
    <row r="647" spans="1:4" ht="16">
      <c r="A647" s="2">
        <v>646</v>
      </c>
      <c r="B647" s="2" t="s">
        <v>7</v>
      </c>
      <c r="C647" s="2">
        <v>8.61</v>
      </c>
      <c r="D647" t="str">
        <f t="shared" si="13"/>
        <v>Big</v>
      </c>
    </row>
    <row r="648" spans="1:4" ht="16">
      <c r="A648" s="2">
        <v>647</v>
      </c>
      <c r="B648" s="2" t="s">
        <v>18</v>
      </c>
      <c r="C648" s="2">
        <v>8.2799999999999994</v>
      </c>
      <c r="D648" t="str">
        <f t="shared" si="13"/>
        <v>Big</v>
      </c>
    </row>
    <row r="649" spans="1:4" ht="16">
      <c r="A649" s="2">
        <v>648</v>
      </c>
      <c r="B649" s="2" t="s">
        <v>7</v>
      </c>
      <c r="C649" s="2">
        <v>8</v>
      </c>
      <c r="D649" t="str">
        <f t="shared" si="13"/>
        <v>Medium</v>
      </c>
    </row>
    <row r="650" spans="1:4" ht="16">
      <c r="A650" s="2">
        <v>649</v>
      </c>
      <c r="B650" s="2" t="s">
        <v>18</v>
      </c>
      <c r="C650" s="2">
        <v>11</v>
      </c>
      <c r="D650" t="str">
        <f t="shared" si="13"/>
        <v>Big</v>
      </c>
    </row>
    <row r="651" spans="1:4" ht="16">
      <c r="A651" s="2">
        <v>650</v>
      </c>
      <c r="B651" s="2" t="s">
        <v>18</v>
      </c>
      <c r="C651" s="2">
        <v>7.3</v>
      </c>
      <c r="D651" t="str">
        <f t="shared" si="13"/>
        <v>Medium</v>
      </c>
    </row>
    <row r="652" spans="1:4" ht="16">
      <c r="A652" s="2">
        <v>651</v>
      </c>
      <c r="B652" s="2" t="s">
        <v>7</v>
      </c>
      <c r="C652" s="2">
        <v>10.050000000000001</v>
      </c>
      <c r="D652" t="str">
        <f t="shared" si="13"/>
        <v>Big</v>
      </c>
    </row>
    <row r="653" spans="1:4" ht="16">
      <c r="A653" s="2">
        <v>652</v>
      </c>
      <c r="B653" s="2" t="s">
        <v>7</v>
      </c>
      <c r="C653" s="2">
        <v>5.63</v>
      </c>
      <c r="D653" t="str">
        <f t="shared" si="13"/>
        <v>Small</v>
      </c>
    </row>
    <row r="654" spans="1:4" ht="16">
      <c r="A654" s="2">
        <v>653</v>
      </c>
      <c r="B654" s="2" t="s">
        <v>7</v>
      </c>
      <c r="C654" s="2">
        <v>10.210000000000001</v>
      </c>
      <c r="D654" t="str">
        <f t="shared" si="13"/>
        <v>Big</v>
      </c>
    </row>
    <row r="655" spans="1:4" ht="16">
      <c r="A655" s="2">
        <v>654</v>
      </c>
      <c r="B655" s="2" t="s">
        <v>7</v>
      </c>
      <c r="C655" s="2">
        <v>10.19</v>
      </c>
      <c r="D655" t="str">
        <f t="shared" si="13"/>
        <v>Big</v>
      </c>
    </row>
    <row r="656" spans="1:4" ht="16">
      <c r="A656" s="2">
        <v>655</v>
      </c>
      <c r="B656" s="2" t="s">
        <v>7</v>
      </c>
      <c r="C656" s="2">
        <v>10.97</v>
      </c>
      <c r="D656" t="str">
        <f t="shared" si="13"/>
        <v>Big</v>
      </c>
    </row>
    <row r="657" spans="1:4" ht="16">
      <c r="A657" s="2">
        <v>656</v>
      </c>
      <c r="B657" s="2" t="s">
        <v>18</v>
      </c>
      <c r="C657" s="2">
        <v>7.2</v>
      </c>
      <c r="D657" t="str">
        <f t="shared" si="13"/>
        <v>Medium</v>
      </c>
    </row>
    <row r="658" spans="1:4" ht="16">
      <c r="A658" s="2">
        <v>657</v>
      </c>
      <c r="B658" s="2" t="s">
        <v>18</v>
      </c>
      <c r="C658" s="2">
        <v>5.84</v>
      </c>
      <c r="D658" t="str">
        <f t="shared" si="13"/>
        <v>Small</v>
      </c>
    </row>
    <row r="659" spans="1:4" ht="16">
      <c r="A659" s="2">
        <v>658</v>
      </c>
      <c r="B659" s="2" t="s">
        <v>18</v>
      </c>
      <c r="C659" s="2">
        <v>9.4700000000000006</v>
      </c>
      <c r="D659" t="str">
        <f t="shared" si="13"/>
        <v>Big</v>
      </c>
    </row>
    <row r="660" spans="1:4" ht="16">
      <c r="A660" s="2">
        <v>659</v>
      </c>
      <c r="B660" s="2" t="s">
        <v>7</v>
      </c>
      <c r="C660" s="2">
        <v>7.17</v>
      </c>
      <c r="D660" t="str">
        <f t="shared" si="13"/>
        <v>Medium</v>
      </c>
    </row>
    <row r="661" spans="1:4" ht="16">
      <c r="A661" s="2">
        <v>660</v>
      </c>
      <c r="B661" s="2" t="s">
        <v>18</v>
      </c>
      <c r="C661" s="2">
        <v>9.27</v>
      </c>
      <c r="D661" t="str">
        <f t="shared" si="13"/>
        <v>Big</v>
      </c>
    </row>
    <row r="662" spans="1:4" ht="16">
      <c r="A662" s="2">
        <v>661</v>
      </c>
      <c r="B662" s="2" t="s">
        <v>18</v>
      </c>
      <c r="C662" s="2">
        <v>10.5</v>
      </c>
      <c r="D662" t="str">
        <f t="shared" si="13"/>
        <v>Big</v>
      </c>
    </row>
    <row r="663" spans="1:4" ht="16">
      <c r="A663" s="2">
        <v>662</v>
      </c>
      <c r="B663" s="2" t="s">
        <v>18</v>
      </c>
      <c r="C663" s="2">
        <v>7.76</v>
      </c>
      <c r="D663" t="str">
        <f t="shared" si="13"/>
        <v>Medium</v>
      </c>
    </row>
    <row r="664" spans="1:4" ht="16">
      <c r="A664" s="2">
        <v>663</v>
      </c>
      <c r="B664" s="2" t="s">
        <v>7</v>
      </c>
      <c r="C664" s="2">
        <v>8.1999999999999993</v>
      </c>
      <c r="D664" t="str">
        <f t="shared" si="13"/>
        <v>Big</v>
      </c>
    </row>
    <row r="665" spans="1:4" ht="16">
      <c r="A665" s="2">
        <v>664</v>
      </c>
      <c r="B665" s="2" t="s">
        <v>7</v>
      </c>
      <c r="C665" s="2">
        <v>10.42</v>
      </c>
      <c r="D665" t="str">
        <f t="shared" si="13"/>
        <v>Big</v>
      </c>
    </row>
    <row r="666" spans="1:4" ht="16">
      <c r="A666" s="2">
        <v>665</v>
      </c>
      <c r="B666" s="2" t="s">
        <v>7</v>
      </c>
      <c r="C666" s="2">
        <v>5.79</v>
      </c>
      <c r="D666" t="str">
        <f t="shared" si="13"/>
        <v>Small</v>
      </c>
    </row>
    <row r="667" spans="1:4" ht="16">
      <c r="A667" s="2">
        <v>666</v>
      </c>
      <c r="B667" s="2" t="s">
        <v>7</v>
      </c>
      <c r="C667" s="2">
        <v>5.67</v>
      </c>
      <c r="D667" t="str">
        <f t="shared" si="13"/>
        <v>Small</v>
      </c>
    </row>
    <row r="668" spans="1:4" ht="16">
      <c r="A668" s="2">
        <v>667</v>
      </c>
      <c r="B668" s="2" t="s">
        <v>18</v>
      </c>
      <c r="C668" s="2">
        <v>8.51</v>
      </c>
      <c r="D668" t="str">
        <f t="shared" si="13"/>
        <v>Big</v>
      </c>
    </row>
    <row r="669" spans="1:4" ht="16">
      <c r="A669" s="2">
        <v>668</v>
      </c>
      <c r="B669" s="2" t="s">
        <v>7</v>
      </c>
      <c r="C669" s="2">
        <v>6.38</v>
      </c>
      <c r="D669" t="str">
        <f t="shared" si="13"/>
        <v>Medium</v>
      </c>
    </row>
    <row r="670" spans="1:4" ht="16">
      <c r="A670" s="2">
        <v>669</v>
      </c>
      <c r="B670" s="2" t="s">
        <v>7</v>
      </c>
      <c r="C670" s="2">
        <v>7.74</v>
      </c>
      <c r="D670" t="str">
        <f t="shared" si="13"/>
        <v>Medium</v>
      </c>
    </row>
    <row r="671" spans="1:4" ht="16">
      <c r="A671" s="2">
        <v>670</v>
      </c>
      <c r="B671" s="2" t="s">
        <v>18</v>
      </c>
      <c r="C671" s="2">
        <v>4.6100000000000003</v>
      </c>
      <c r="D671" t="str">
        <f t="shared" si="13"/>
        <v>Small</v>
      </c>
    </row>
    <row r="672" spans="1:4" ht="16">
      <c r="A672" s="2">
        <v>671</v>
      </c>
      <c r="B672" s="2" t="s">
        <v>7</v>
      </c>
      <c r="C672" s="2">
        <v>6.7</v>
      </c>
      <c r="D672" t="str">
        <f t="shared" si="13"/>
        <v>Medium</v>
      </c>
    </row>
    <row r="673" spans="1:4" ht="16">
      <c r="A673" s="2">
        <v>672</v>
      </c>
      <c r="B673" s="2" t="s">
        <v>18</v>
      </c>
      <c r="C673" s="2">
        <v>9.7200000000000006</v>
      </c>
      <c r="D673" t="str">
        <f t="shared" si="13"/>
        <v>Big</v>
      </c>
    </row>
    <row r="674" spans="1:4" ht="16">
      <c r="A674" s="2">
        <v>673</v>
      </c>
      <c r="B674" s="2" t="s">
        <v>7</v>
      </c>
      <c r="C674" s="2">
        <v>6.26</v>
      </c>
      <c r="D674" t="str">
        <f t="shared" si="13"/>
        <v>Medium</v>
      </c>
    </row>
    <row r="675" spans="1:4" ht="16">
      <c r="A675" s="2">
        <v>674</v>
      </c>
      <c r="B675" s="2" t="s">
        <v>18</v>
      </c>
      <c r="C675" s="2">
        <v>7.72</v>
      </c>
      <c r="D675" t="str">
        <f t="shared" si="13"/>
        <v>Medium</v>
      </c>
    </row>
    <row r="676" spans="1:4" ht="16">
      <c r="A676" s="2">
        <v>675</v>
      </c>
      <c r="B676" s="2" t="s">
        <v>18</v>
      </c>
      <c r="C676" s="2">
        <v>11.59</v>
      </c>
      <c r="D676" t="str">
        <f t="shared" si="13"/>
        <v>Big</v>
      </c>
    </row>
    <row r="677" spans="1:4" ht="16">
      <c r="A677" s="2">
        <v>676</v>
      </c>
      <c r="B677" s="2" t="s">
        <v>18</v>
      </c>
      <c r="C677" s="2">
        <v>10.32</v>
      </c>
      <c r="D677" t="str">
        <f t="shared" si="13"/>
        <v>Big</v>
      </c>
    </row>
    <row r="678" spans="1:4" ht="16">
      <c r="A678" s="2">
        <v>677</v>
      </c>
      <c r="B678" s="2" t="s">
        <v>7</v>
      </c>
      <c r="C678" s="2">
        <v>4.22</v>
      </c>
      <c r="D678" t="str">
        <f t="shared" si="13"/>
        <v>Small</v>
      </c>
    </row>
    <row r="679" spans="1:4" ht="16">
      <c r="A679" s="2">
        <v>678</v>
      </c>
      <c r="B679" s="2" t="s">
        <v>18</v>
      </c>
      <c r="C679" s="2">
        <v>6.7</v>
      </c>
      <c r="D679" t="str">
        <f t="shared" si="13"/>
        <v>Medium</v>
      </c>
    </row>
    <row r="680" spans="1:4" ht="16">
      <c r="A680" s="2">
        <v>679</v>
      </c>
      <c r="B680" s="2" t="s">
        <v>18</v>
      </c>
      <c r="C680" s="2">
        <v>8.51</v>
      </c>
      <c r="D680" t="str">
        <f t="shared" si="13"/>
        <v>Big</v>
      </c>
    </row>
    <row r="681" spans="1:4" ht="16">
      <c r="A681" s="2">
        <v>680</v>
      </c>
      <c r="B681" s="2" t="s">
        <v>7</v>
      </c>
      <c r="C681" s="2">
        <v>10.7</v>
      </c>
      <c r="D681" t="str">
        <f t="shared" si="13"/>
        <v>Big</v>
      </c>
    </row>
    <row r="682" spans="1:4" ht="16">
      <c r="A682" s="2">
        <v>681</v>
      </c>
      <c r="B682" s="2" t="s">
        <v>7</v>
      </c>
      <c r="C682" s="2">
        <v>8.16</v>
      </c>
      <c r="D682" t="str">
        <f t="shared" si="13"/>
        <v>Big</v>
      </c>
    </row>
    <row r="683" spans="1:4" ht="16">
      <c r="A683" s="2">
        <v>682</v>
      </c>
      <c r="B683" s="2" t="s">
        <v>18</v>
      </c>
      <c r="C683" s="2">
        <v>9.93</v>
      </c>
      <c r="D683" t="str">
        <f t="shared" si="13"/>
        <v>Big</v>
      </c>
    </row>
    <row r="684" spans="1:4" ht="16">
      <c r="A684" s="2">
        <v>683</v>
      </c>
      <c r="B684" s="2" t="s">
        <v>18</v>
      </c>
      <c r="C684" s="2">
        <v>9.7100000000000009</v>
      </c>
      <c r="D684" t="str">
        <f t="shared" si="13"/>
        <v>Big</v>
      </c>
    </row>
    <row r="685" spans="1:4" ht="16">
      <c r="A685" s="2">
        <v>684</v>
      </c>
      <c r="B685" s="2" t="s">
        <v>18</v>
      </c>
      <c r="C685" s="2">
        <v>8.7899999999999991</v>
      </c>
      <c r="D685" t="str">
        <f t="shared" si="13"/>
        <v>Big</v>
      </c>
    </row>
    <row r="686" spans="1:4" ht="16">
      <c r="A686" s="2">
        <v>685</v>
      </c>
      <c r="B686" s="2" t="s">
        <v>7</v>
      </c>
      <c r="C686" s="2">
        <v>9.64</v>
      </c>
      <c r="D686" t="str">
        <f t="shared" si="13"/>
        <v>Big</v>
      </c>
    </row>
    <row r="687" spans="1:4" ht="16">
      <c r="A687" s="2">
        <v>686</v>
      </c>
      <c r="B687" s="2" t="s">
        <v>18</v>
      </c>
      <c r="C687" s="2">
        <v>7.17</v>
      </c>
      <c r="D687" t="str">
        <f t="shared" si="13"/>
        <v>Medium</v>
      </c>
    </row>
    <row r="688" spans="1:4" ht="16">
      <c r="A688" s="2">
        <v>687</v>
      </c>
      <c r="B688" s="2" t="s">
        <v>18</v>
      </c>
      <c r="C688" s="2">
        <v>6.44</v>
      </c>
      <c r="D688" t="str">
        <f t="shared" si="13"/>
        <v>Medium</v>
      </c>
    </row>
    <row r="689" spans="1:4" ht="16">
      <c r="A689" s="2">
        <v>688</v>
      </c>
      <c r="B689" s="2" t="s">
        <v>18</v>
      </c>
      <c r="C689" s="2">
        <v>8.64</v>
      </c>
      <c r="D689" t="str">
        <f t="shared" si="13"/>
        <v>Big</v>
      </c>
    </row>
    <row r="690" spans="1:4" ht="16">
      <c r="A690" s="2">
        <v>689</v>
      </c>
      <c r="B690" s="2" t="s">
        <v>18</v>
      </c>
      <c r="C690" s="2">
        <v>8.1999999999999993</v>
      </c>
      <c r="D690" t="str">
        <f t="shared" si="13"/>
        <v>Big</v>
      </c>
    </row>
    <row r="691" spans="1:4" ht="16">
      <c r="A691" s="2">
        <v>690</v>
      </c>
      <c r="B691" s="2" t="s">
        <v>7</v>
      </c>
      <c r="C691" s="2">
        <v>8.42</v>
      </c>
      <c r="D691" t="str">
        <f t="shared" si="13"/>
        <v>Big</v>
      </c>
    </row>
    <row r="692" spans="1:4" ht="16">
      <c r="A692" s="2">
        <v>691</v>
      </c>
      <c r="B692" s="2" t="s">
        <v>7</v>
      </c>
      <c r="C692" s="2">
        <v>10.33</v>
      </c>
      <c r="D692" t="str">
        <f t="shared" si="13"/>
        <v>Big</v>
      </c>
    </row>
    <row r="693" spans="1:4" ht="16">
      <c r="A693" s="2">
        <v>692</v>
      </c>
      <c r="B693" s="2" t="s">
        <v>7</v>
      </c>
      <c r="C693" s="2">
        <v>9.24</v>
      </c>
      <c r="D693" t="str">
        <f t="shared" si="13"/>
        <v>Big</v>
      </c>
    </row>
    <row r="694" spans="1:4" ht="16">
      <c r="A694" s="2">
        <v>693</v>
      </c>
      <c r="B694" s="2" t="s">
        <v>7</v>
      </c>
      <c r="C694" s="2">
        <v>9.6</v>
      </c>
      <c r="D694" t="str">
        <f t="shared" si="13"/>
        <v>Big</v>
      </c>
    </row>
    <row r="695" spans="1:4" ht="16">
      <c r="A695" s="2">
        <v>694</v>
      </c>
      <c r="B695" s="2" t="s">
        <v>7</v>
      </c>
      <c r="C695" s="2">
        <v>6.29</v>
      </c>
      <c r="D695" t="str">
        <f t="shared" si="13"/>
        <v>Medium</v>
      </c>
    </row>
    <row r="696" spans="1:4" ht="16">
      <c r="A696" s="2">
        <v>695</v>
      </c>
      <c r="B696" s="2" t="s">
        <v>18</v>
      </c>
      <c r="C696" s="2">
        <v>6.3</v>
      </c>
      <c r="D696" t="str">
        <f t="shared" si="13"/>
        <v>Medium</v>
      </c>
    </row>
    <row r="697" spans="1:4" ht="16">
      <c r="A697" s="2">
        <v>696</v>
      </c>
      <c r="B697" s="2" t="s">
        <v>7</v>
      </c>
      <c r="C697" s="2">
        <v>7.02</v>
      </c>
      <c r="D697" t="str">
        <f t="shared" si="13"/>
        <v>Medium</v>
      </c>
    </row>
    <row r="698" spans="1:4" ht="16">
      <c r="A698" s="2">
        <v>697</v>
      </c>
      <c r="B698" s="2" t="s">
        <v>7</v>
      </c>
      <c r="C698" s="2">
        <v>11.8</v>
      </c>
      <c r="D698" t="str">
        <f t="shared" si="13"/>
        <v>Big</v>
      </c>
    </row>
    <row r="699" spans="1:4" ht="16">
      <c r="A699" s="2">
        <v>698</v>
      </c>
      <c r="B699" s="2" t="s">
        <v>7</v>
      </c>
      <c r="C699" s="2">
        <v>4.9400000000000004</v>
      </c>
      <c r="D699" t="str">
        <f t="shared" si="13"/>
        <v>Small</v>
      </c>
    </row>
    <row r="700" spans="1:4" ht="16">
      <c r="A700" s="2">
        <v>699</v>
      </c>
      <c r="B700" s="2" t="s">
        <v>7</v>
      </c>
      <c r="C700" s="2">
        <v>4.57</v>
      </c>
      <c r="D700" t="str">
        <f t="shared" si="13"/>
        <v>Small</v>
      </c>
    </row>
    <row r="701" spans="1:4" ht="16">
      <c r="A701" s="2">
        <v>700</v>
      </c>
      <c r="B701" s="2" t="s">
        <v>18</v>
      </c>
      <c r="C701" s="2">
        <v>11.02</v>
      </c>
      <c r="D701" t="str">
        <f t="shared" si="13"/>
        <v>Big</v>
      </c>
    </row>
    <row r="702" spans="1:4" ht="16">
      <c r="A702" s="2">
        <v>701</v>
      </c>
      <c r="B702" s="2" t="s">
        <v>7</v>
      </c>
      <c r="C702" s="2">
        <v>6.76</v>
      </c>
      <c r="D702" t="str">
        <f t="shared" si="13"/>
        <v>Medium</v>
      </c>
    </row>
    <row r="703" spans="1:4" ht="16">
      <c r="A703" s="2">
        <v>702</v>
      </c>
      <c r="B703" s="2" t="s">
        <v>18</v>
      </c>
      <c r="C703" s="2">
        <v>5.97</v>
      </c>
      <c r="D703" t="str">
        <f t="shared" si="13"/>
        <v>Small</v>
      </c>
    </row>
    <row r="704" spans="1:4" ht="16">
      <c r="A704" s="2">
        <v>703</v>
      </c>
      <c r="B704" s="2" t="s">
        <v>7</v>
      </c>
      <c r="C704" s="2">
        <v>8.0299999999999994</v>
      </c>
      <c r="D704" t="str">
        <f t="shared" si="13"/>
        <v>Big</v>
      </c>
    </row>
    <row r="705" spans="1:4" ht="16">
      <c r="A705" s="2">
        <v>704</v>
      </c>
      <c r="B705" s="2" t="s">
        <v>7</v>
      </c>
      <c r="C705" s="2">
        <v>6.48</v>
      </c>
      <c r="D705" t="str">
        <f t="shared" si="13"/>
        <v>Medium</v>
      </c>
    </row>
    <row r="706" spans="1:4" ht="16">
      <c r="A706" s="2">
        <v>705</v>
      </c>
      <c r="B706" s="2" t="s">
        <v>18</v>
      </c>
      <c r="C706" s="2">
        <v>8.74</v>
      </c>
      <c r="D706" t="str">
        <f t="shared" si="13"/>
        <v>Big</v>
      </c>
    </row>
    <row r="707" spans="1:4" ht="16">
      <c r="A707" s="2">
        <v>706</v>
      </c>
      <c r="B707" s="2" t="s">
        <v>7</v>
      </c>
      <c r="C707" s="2">
        <v>8.57</v>
      </c>
      <c r="D707" t="str">
        <f t="shared" ref="D707:D770" si="14">IF(C707&lt;6,"Small",IF(C707&lt;=8,"Medium","Big"))</f>
        <v>Big</v>
      </c>
    </row>
    <row r="708" spans="1:4" ht="16">
      <c r="A708" s="2">
        <v>707</v>
      </c>
      <c r="B708" s="2" t="s">
        <v>7</v>
      </c>
      <c r="C708" s="2">
        <v>10.74</v>
      </c>
      <c r="D708" t="str">
        <f t="shared" si="14"/>
        <v>Big</v>
      </c>
    </row>
    <row r="709" spans="1:4" ht="16">
      <c r="A709" s="2">
        <v>708</v>
      </c>
      <c r="B709" s="2" t="s">
        <v>18</v>
      </c>
      <c r="C709" s="2">
        <v>10.14</v>
      </c>
      <c r="D709" t="str">
        <f t="shared" si="14"/>
        <v>Big</v>
      </c>
    </row>
    <row r="710" spans="1:4" ht="16">
      <c r="A710" s="2">
        <v>709</v>
      </c>
      <c r="B710" s="2" t="s">
        <v>7</v>
      </c>
      <c r="C710" s="2">
        <v>7.46</v>
      </c>
      <c r="D710" t="str">
        <f t="shared" si="14"/>
        <v>Medium</v>
      </c>
    </row>
    <row r="711" spans="1:4" ht="16">
      <c r="A711" s="2">
        <v>710</v>
      </c>
      <c r="B711" s="2" t="s">
        <v>18</v>
      </c>
      <c r="C711" s="2">
        <v>9.14</v>
      </c>
      <c r="D711" t="str">
        <f t="shared" si="14"/>
        <v>Big</v>
      </c>
    </row>
    <row r="712" spans="1:4" ht="16">
      <c r="A712" s="2">
        <v>711</v>
      </c>
      <c r="B712" s="2" t="s">
        <v>7</v>
      </c>
      <c r="C712" s="2">
        <v>7.53</v>
      </c>
      <c r="D712" t="str">
        <f t="shared" si="14"/>
        <v>Medium</v>
      </c>
    </row>
    <row r="713" spans="1:4" ht="16">
      <c r="A713" s="2">
        <v>712</v>
      </c>
      <c r="B713" s="2" t="s">
        <v>18</v>
      </c>
      <c r="C713" s="2">
        <v>9.01</v>
      </c>
      <c r="D713" t="str">
        <f t="shared" si="14"/>
        <v>Big</v>
      </c>
    </row>
    <row r="714" spans="1:4" ht="16">
      <c r="A714" s="2">
        <v>713</v>
      </c>
      <c r="B714" s="2" t="s">
        <v>18</v>
      </c>
      <c r="C714" s="2">
        <v>10.91</v>
      </c>
      <c r="D714" t="str">
        <f t="shared" si="14"/>
        <v>Big</v>
      </c>
    </row>
    <row r="715" spans="1:4" ht="16">
      <c r="A715" s="2">
        <v>714</v>
      </c>
      <c r="B715" s="2" t="s">
        <v>18</v>
      </c>
      <c r="C715" s="2">
        <v>6.23</v>
      </c>
      <c r="D715" t="str">
        <f t="shared" si="14"/>
        <v>Medium</v>
      </c>
    </row>
    <row r="716" spans="1:4" ht="16">
      <c r="A716" s="2">
        <v>715</v>
      </c>
      <c r="B716" s="2" t="s">
        <v>7</v>
      </c>
      <c r="C716" s="2">
        <v>10.31</v>
      </c>
      <c r="D716" t="str">
        <f t="shared" si="14"/>
        <v>Big</v>
      </c>
    </row>
    <row r="717" spans="1:4" ht="16">
      <c r="A717" s="2">
        <v>716</v>
      </c>
      <c r="B717" s="2" t="s">
        <v>18</v>
      </c>
      <c r="C717" s="2">
        <v>5.49</v>
      </c>
      <c r="D717" t="str">
        <f t="shared" si="14"/>
        <v>Small</v>
      </c>
    </row>
    <row r="718" spans="1:4" ht="16">
      <c r="A718" s="2">
        <v>717</v>
      </c>
      <c r="B718" s="2" t="s">
        <v>18</v>
      </c>
      <c r="C718" s="2">
        <v>7.69</v>
      </c>
      <c r="D718" t="str">
        <f t="shared" si="14"/>
        <v>Medium</v>
      </c>
    </row>
    <row r="719" spans="1:4" ht="16">
      <c r="A719" s="2">
        <v>718</v>
      </c>
      <c r="B719" s="2" t="s">
        <v>7</v>
      </c>
      <c r="C719" s="2">
        <v>6.98</v>
      </c>
      <c r="D719" t="str">
        <f t="shared" si="14"/>
        <v>Medium</v>
      </c>
    </row>
    <row r="720" spans="1:4" ht="16">
      <c r="A720" s="2">
        <v>719</v>
      </c>
      <c r="B720" s="2" t="s">
        <v>18</v>
      </c>
      <c r="C720" s="2">
        <v>8.02</v>
      </c>
      <c r="D720" t="str">
        <f t="shared" si="14"/>
        <v>Big</v>
      </c>
    </row>
    <row r="721" spans="1:4" ht="16">
      <c r="A721" s="2">
        <v>720</v>
      </c>
      <c r="B721" s="2" t="s">
        <v>7</v>
      </c>
      <c r="C721" s="2">
        <v>10.71</v>
      </c>
      <c r="D721" t="str">
        <f t="shared" si="14"/>
        <v>Big</v>
      </c>
    </row>
    <row r="722" spans="1:4" ht="16">
      <c r="A722" s="2">
        <v>721</v>
      </c>
      <c r="B722" s="2" t="s">
        <v>18</v>
      </c>
      <c r="C722" s="2">
        <v>7.64</v>
      </c>
      <c r="D722" t="str">
        <f t="shared" si="14"/>
        <v>Medium</v>
      </c>
    </row>
    <row r="723" spans="1:4" ht="16">
      <c r="A723" s="2">
        <v>722</v>
      </c>
      <c r="B723" s="2" t="s">
        <v>7</v>
      </c>
      <c r="C723" s="2">
        <v>11.43</v>
      </c>
      <c r="D723" t="str">
        <f t="shared" si="14"/>
        <v>Big</v>
      </c>
    </row>
    <row r="724" spans="1:4" ht="16">
      <c r="A724" s="2">
        <v>723</v>
      </c>
      <c r="B724" s="2" t="s">
        <v>7</v>
      </c>
      <c r="C724" s="2">
        <v>10.01</v>
      </c>
      <c r="D724" t="str">
        <f t="shared" si="14"/>
        <v>Big</v>
      </c>
    </row>
    <row r="725" spans="1:4" ht="16">
      <c r="A725" s="2">
        <v>724</v>
      </c>
      <c r="B725" s="2" t="s">
        <v>7</v>
      </c>
      <c r="C725" s="2">
        <v>8.6</v>
      </c>
      <c r="D725" t="str">
        <f t="shared" si="14"/>
        <v>Big</v>
      </c>
    </row>
    <row r="726" spans="1:4" ht="16">
      <c r="A726" s="2">
        <v>725</v>
      </c>
      <c r="B726" s="2" t="s">
        <v>18</v>
      </c>
      <c r="C726" s="2">
        <v>8.36</v>
      </c>
      <c r="D726" t="str">
        <f t="shared" si="14"/>
        <v>Big</v>
      </c>
    </row>
    <row r="727" spans="1:4" ht="16">
      <c r="A727" s="2">
        <v>726</v>
      </c>
      <c r="B727" s="2" t="s">
        <v>18</v>
      </c>
      <c r="C727" s="2">
        <v>10.56</v>
      </c>
      <c r="D727" t="str">
        <f t="shared" si="14"/>
        <v>Big</v>
      </c>
    </row>
    <row r="728" spans="1:4" ht="16">
      <c r="A728" s="2">
        <v>727</v>
      </c>
      <c r="B728" s="2" t="s">
        <v>7</v>
      </c>
      <c r="C728" s="2">
        <v>9.65</v>
      </c>
      <c r="D728" t="str">
        <f t="shared" si="14"/>
        <v>Big</v>
      </c>
    </row>
    <row r="729" spans="1:4" ht="16">
      <c r="A729" s="2">
        <v>728</v>
      </c>
      <c r="B729" s="2" t="s">
        <v>18</v>
      </c>
      <c r="C729" s="2">
        <v>6.37</v>
      </c>
      <c r="D729" t="str">
        <f t="shared" si="14"/>
        <v>Medium</v>
      </c>
    </row>
    <row r="730" spans="1:4" ht="16">
      <c r="A730" s="2">
        <v>729</v>
      </c>
      <c r="B730" s="2" t="s">
        <v>18</v>
      </c>
      <c r="C730" s="2">
        <v>7.21</v>
      </c>
      <c r="D730" t="str">
        <f t="shared" si="14"/>
        <v>Medium</v>
      </c>
    </row>
    <row r="731" spans="1:4" ht="16">
      <c r="A731" s="2">
        <v>730</v>
      </c>
      <c r="B731" s="2" t="s">
        <v>18</v>
      </c>
      <c r="C731" s="2">
        <v>7.9</v>
      </c>
      <c r="D731" t="str">
        <f t="shared" si="14"/>
        <v>Medium</v>
      </c>
    </row>
    <row r="732" spans="1:4" ht="16">
      <c r="A732" s="2">
        <v>731</v>
      </c>
      <c r="B732" s="2" t="s">
        <v>18</v>
      </c>
      <c r="C732" s="2">
        <v>5.51</v>
      </c>
      <c r="D732" t="str">
        <f t="shared" si="14"/>
        <v>Small</v>
      </c>
    </row>
    <row r="733" spans="1:4" ht="16">
      <c r="A733" s="2">
        <v>732</v>
      </c>
      <c r="B733" s="2" t="s">
        <v>7</v>
      </c>
      <c r="C733" s="2">
        <v>10.71</v>
      </c>
      <c r="D733" t="str">
        <f t="shared" si="14"/>
        <v>Big</v>
      </c>
    </row>
    <row r="734" spans="1:4" ht="16">
      <c r="A734" s="2">
        <v>733</v>
      </c>
      <c r="B734" s="2" t="s">
        <v>18</v>
      </c>
      <c r="C734" s="2">
        <v>4.53</v>
      </c>
      <c r="D734" t="str">
        <f t="shared" si="14"/>
        <v>Small</v>
      </c>
    </row>
    <row r="735" spans="1:4" ht="16">
      <c r="A735" s="2">
        <v>734</v>
      </c>
      <c r="B735" s="2" t="s">
        <v>7</v>
      </c>
      <c r="C735" s="2">
        <v>8.3000000000000007</v>
      </c>
      <c r="D735" t="str">
        <f t="shared" si="14"/>
        <v>Big</v>
      </c>
    </row>
    <row r="736" spans="1:4" ht="16">
      <c r="A736" s="2">
        <v>735</v>
      </c>
      <c r="B736" s="2" t="s">
        <v>7</v>
      </c>
      <c r="C736" s="2">
        <v>7.43</v>
      </c>
      <c r="D736" t="str">
        <f t="shared" si="14"/>
        <v>Medium</v>
      </c>
    </row>
    <row r="737" spans="1:4" ht="16">
      <c r="A737" s="2">
        <v>736</v>
      </c>
      <c r="B737" s="2" t="s">
        <v>7</v>
      </c>
      <c r="C737" s="2">
        <v>10.42</v>
      </c>
      <c r="D737" t="str">
        <f t="shared" si="14"/>
        <v>Big</v>
      </c>
    </row>
    <row r="738" spans="1:4" ht="16">
      <c r="A738" s="2">
        <v>737</v>
      </c>
      <c r="B738" s="2" t="s">
        <v>7</v>
      </c>
      <c r="C738" s="2">
        <v>7.41</v>
      </c>
      <c r="D738" t="str">
        <f t="shared" si="14"/>
        <v>Medium</v>
      </c>
    </row>
    <row r="739" spans="1:4" ht="16">
      <c r="A739" s="2">
        <v>738</v>
      </c>
      <c r="B739" s="2" t="s">
        <v>18</v>
      </c>
      <c r="C739" s="2">
        <v>7.27</v>
      </c>
      <c r="D739" t="str">
        <f t="shared" si="14"/>
        <v>Medium</v>
      </c>
    </row>
    <row r="740" spans="1:4" ht="16">
      <c r="A740" s="2">
        <v>739</v>
      </c>
      <c r="B740" s="2" t="s">
        <v>18</v>
      </c>
      <c r="C740" s="2">
        <v>9.15</v>
      </c>
      <c r="D740" t="str">
        <f t="shared" si="14"/>
        <v>Big</v>
      </c>
    </row>
    <row r="741" spans="1:4" ht="16">
      <c r="A741" s="2">
        <v>740</v>
      </c>
      <c r="B741" s="2" t="s">
        <v>18</v>
      </c>
      <c r="C741" s="2">
        <v>14.01</v>
      </c>
      <c r="D741" t="str">
        <f t="shared" si="14"/>
        <v>Big</v>
      </c>
    </row>
    <row r="742" spans="1:4" ht="16">
      <c r="A742" s="2">
        <v>741</v>
      </c>
      <c r="B742" s="2" t="s">
        <v>7</v>
      </c>
      <c r="C742" s="2">
        <v>5.17</v>
      </c>
      <c r="D742" t="str">
        <f t="shared" si="14"/>
        <v>Small</v>
      </c>
    </row>
    <row r="743" spans="1:4" ht="16">
      <c r="A743" s="2">
        <v>742</v>
      </c>
      <c r="B743" s="2" t="s">
        <v>7</v>
      </c>
      <c r="C743" s="2">
        <v>5.16</v>
      </c>
      <c r="D743" t="str">
        <f t="shared" si="14"/>
        <v>Small</v>
      </c>
    </row>
    <row r="744" spans="1:4" ht="16">
      <c r="A744" s="2">
        <v>743</v>
      </c>
      <c r="B744" s="2" t="s">
        <v>7</v>
      </c>
      <c r="C744" s="2">
        <v>10.16</v>
      </c>
      <c r="D744" t="str">
        <f t="shared" si="14"/>
        <v>Big</v>
      </c>
    </row>
    <row r="745" spans="1:4" ht="16">
      <c r="A745" s="2">
        <v>744</v>
      </c>
      <c r="B745" s="2" t="s">
        <v>18</v>
      </c>
      <c r="C745" s="2">
        <v>7.35</v>
      </c>
      <c r="D745" t="str">
        <f t="shared" si="14"/>
        <v>Medium</v>
      </c>
    </row>
    <row r="746" spans="1:4" ht="16">
      <c r="A746" s="2">
        <v>745</v>
      </c>
      <c r="B746" s="2" t="s">
        <v>18</v>
      </c>
      <c r="C746" s="2">
        <v>10.36</v>
      </c>
      <c r="D746" t="str">
        <f t="shared" si="14"/>
        <v>Big</v>
      </c>
    </row>
    <row r="747" spans="1:4" ht="16">
      <c r="A747" s="2">
        <v>746</v>
      </c>
      <c r="B747" s="2" t="s">
        <v>18</v>
      </c>
      <c r="C747" s="2">
        <v>3.2</v>
      </c>
      <c r="D747" t="str">
        <f t="shared" si="14"/>
        <v>Small</v>
      </c>
    </row>
    <row r="748" spans="1:4" ht="16">
      <c r="A748" s="2">
        <v>747</v>
      </c>
      <c r="B748" s="2" t="s">
        <v>18</v>
      </c>
      <c r="C748" s="2">
        <v>5.27</v>
      </c>
      <c r="D748" t="str">
        <f t="shared" si="14"/>
        <v>Small</v>
      </c>
    </row>
    <row r="749" spans="1:4" ht="16">
      <c r="A749" s="2">
        <v>748</v>
      </c>
      <c r="B749" s="2" t="s">
        <v>18</v>
      </c>
      <c r="C749" s="2">
        <v>12.34</v>
      </c>
      <c r="D749" t="str">
        <f t="shared" si="14"/>
        <v>Big</v>
      </c>
    </row>
    <row r="750" spans="1:4" ht="16">
      <c r="A750" s="2">
        <v>749</v>
      </c>
      <c r="B750" s="2" t="s">
        <v>18</v>
      </c>
      <c r="C750" s="2">
        <v>3.91</v>
      </c>
      <c r="D750" t="str">
        <f t="shared" si="14"/>
        <v>Small</v>
      </c>
    </row>
    <row r="751" spans="1:4" ht="16">
      <c r="A751" s="2">
        <v>750</v>
      </c>
      <c r="B751" s="2" t="s">
        <v>7</v>
      </c>
      <c r="C751" s="2">
        <v>9.4499999999999993</v>
      </c>
      <c r="D751" t="str">
        <f t="shared" si="14"/>
        <v>Big</v>
      </c>
    </row>
    <row r="752" spans="1:4" ht="16">
      <c r="A752" s="2">
        <v>751</v>
      </c>
      <c r="B752" s="2" t="s">
        <v>18</v>
      </c>
      <c r="C752" s="2">
        <v>6.1</v>
      </c>
      <c r="D752" t="str">
        <f t="shared" si="14"/>
        <v>Medium</v>
      </c>
    </row>
    <row r="753" spans="1:4" ht="16">
      <c r="A753" s="2">
        <v>752</v>
      </c>
      <c r="B753" s="2" t="s">
        <v>18</v>
      </c>
      <c r="C753" s="2">
        <v>10.34</v>
      </c>
      <c r="D753" t="str">
        <f t="shared" si="14"/>
        <v>Big</v>
      </c>
    </row>
    <row r="754" spans="1:4" ht="16">
      <c r="A754" s="2">
        <v>753</v>
      </c>
      <c r="B754" s="2" t="s">
        <v>18</v>
      </c>
      <c r="C754" s="2">
        <v>11.89</v>
      </c>
      <c r="D754" t="str">
        <f t="shared" si="14"/>
        <v>Big</v>
      </c>
    </row>
    <row r="755" spans="1:4" ht="16">
      <c r="A755" s="2">
        <v>754</v>
      </c>
      <c r="B755" s="2" t="s">
        <v>18</v>
      </c>
      <c r="C755" s="2">
        <v>6.77</v>
      </c>
      <c r="D755" t="str">
        <f t="shared" si="14"/>
        <v>Medium</v>
      </c>
    </row>
    <row r="756" spans="1:4" ht="16">
      <c r="A756" s="2">
        <v>755</v>
      </c>
      <c r="B756" s="2" t="s">
        <v>7</v>
      </c>
      <c r="C756" s="2">
        <v>8.2200000000000006</v>
      </c>
      <c r="D756" t="str">
        <f t="shared" si="14"/>
        <v>Big</v>
      </c>
    </row>
    <row r="757" spans="1:4" ht="16">
      <c r="A757" s="2">
        <v>756</v>
      </c>
      <c r="B757" s="2" t="s">
        <v>18</v>
      </c>
      <c r="C757" s="2">
        <v>8.6999999999999993</v>
      </c>
      <c r="D757" t="str">
        <f t="shared" si="14"/>
        <v>Big</v>
      </c>
    </row>
    <row r="758" spans="1:4" ht="16">
      <c r="A758" s="2">
        <v>757</v>
      </c>
      <c r="B758" s="2" t="s">
        <v>18</v>
      </c>
      <c r="C758" s="2">
        <v>8.7200000000000006</v>
      </c>
      <c r="D758" t="str">
        <f t="shared" si="14"/>
        <v>Big</v>
      </c>
    </row>
    <row r="759" spans="1:4" ht="16">
      <c r="A759" s="2">
        <v>758</v>
      </c>
      <c r="B759" s="2" t="s">
        <v>7</v>
      </c>
      <c r="C759" s="2">
        <v>6.61</v>
      </c>
      <c r="D759" t="str">
        <f t="shared" si="14"/>
        <v>Medium</v>
      </c>
    </row>
    <row r="760" spans="1:4" ht="16">
      <c r="A760" s="2">
        <v>759</v>
      </c>
      <c r="B760" s="2" t="s">
        <v>18</v>
      </c>
      <c r="C760" s="2">
        <v>9.5</v>
      </c>
      <c r="D760" t="str">
        <f t="shared" si="14"/>
        <v>Big</v>
      </c>
    </row>
    <row r="761" spans="1:4" ht="16">
      <c r="A761" s="2">
        <v>760</v>
      </c>
      <c r="B761" s="2" t="s">
        <v>7</v>
      </c>
      <c r="C761" s="2">
        <v>7.56</v>
      </c>
      <c r="D761" t="str">
        <f t="shared" si="14"/>
        <v>Medium</v>
      </c>
    </row>
    <row r="762" spans="1:4" ht="16">
      <c r="A762" s="2">
        <v>761</v>
      </c>
      <c r="B762" s="2" t="s">
        <v>7</v>
      </c>
      <c r="C762" s="2">
        <v>5.07</v>
      </c>
      <c r="D762" t="str">
        <f t="shared" si="14"/>
        <v>Small</v>
      </c>
    </row>
    <row r="763" spans="1:4" ht="16">
      <c r="A763" s="2">
        <v>762</v>
      </c>
      <c r="B763" s="2" t="s">
        <v>18</v>
      </c>
      <c r="C763" s="2">
        <v>12.23</v>
      </c>
      <c r="D763" t="str">
        <f t="shared" si="14"/>
        <v>Big</v>
      </c>
    </row>
    <row r="764" spans="1:4" ht="16">
      <c r="A764" s="2">
        <v>763</v>
      </c>
      <c r="B764" s="2" t="s">
        <v>7</v>
      </c>
      <c r="C764" s="2">
        <v>12.59</v>
      </c>
      <c r="D764" t="str">
        <f t="shared" si="14"/>
        <v>Big</v>
      </c>
    </row>
    <row r="765" spans="1:4" ht="16">
      <c r="A765" s="2">
        <v>764</v>
      </c>
      <c r="B765" s="2" t="s">
        <v>18</v>
      </c>
      <c r="C765" s="2">
        <v>5.88</v>
      </c>
      <c r="D765" t="str">
        <f t="shared" si="14"/>
        <v>Small</v>
      </c>
    </row>
    <row r="766" spans="1:4" ht="16">
      <c r="A766" s="2">
        <v>765</v>
      </c>
      <c r="B766" s="2" t="s">
        <v>7</v>
      </c>
      <c r="C766" s="2">
        <v>9.24</v>
      </c>
      <c r="D766" t="str">
        <f t="shared" si="14"/>
        <v>Big</v>
      </c>
    </row>
    <row r="767" spans="1:4" ht="16">
      <c r="A767" s="2">
        <v>766</v>
      </c>
      <c r="B767" s="2" t="s">
        <v>18</v>
      </c>
      <c r="C767" s="2">
        <v>9.18</v>
      </c>
      <c r="D767" t="str">
        <f t="shared" si="14"/>
        <v>Big</v>
      </c>
    </row>
    <row r="768" spans="1:4" ht="16">
      <c r="A768" s="2">
        <v>767</v>
      </c>
      <c r="B768" s="2" t="s">
        <v>7</v>
      </c>
      <c r="C768" s="2">
        <v>8.8699999999999992</v>
      </c>
      <c r="D768" t="str">
        <f t="shared" si="14"/>
        <v>Big</v>
      </c>
    </row>
    <row r="769" spans="1:4" ht="16">
      <c r="A769" s="2">
        <v>768</v>
      </c>
      <c r="B769" s="2" t="s">
        <v>7</v>
      </c>
      <c r="C769" s="2">
        <v>6.17</v>
      </c>
      <c r="D769" t="str">
        <f t="shared" si="14"/>
        <v>Medium</v>
      </c>
    </row>
    <row r="770" spans="1:4" ht="16">
      <c r="A770" s="2">
        <v>769</v>
      </c>
      <c r="B770" s="2" t="s">
        <v>18</v>
      </c>
      <c r="C770" s="2">
        <v>4.8899999999999997</v>
      </c>
      <c r="D770" t="str">
        <f t="shared" si="14"/>
        <v>Small</v>
      </c>
    </row>
    <row r="771" spans="1:4" ht="16">
      <c r="A771" s="2">
        <v>770</v>
      </c>
      <c r="B771" s="2" t="s">
        <v>7</v>
      </c>
      <c r="C771" s="2">
        <v>8.3000000000000007</v>
      </c>
      <c r="D771" t="str">
        <f t="shared" ref="D771:D834" si="15">IF(C771&lt;6,"Small",IF(C771&lt;=8,"Medium","Big"))</f>
        <v>Big</v>
      </c>
    </row>
    <row r="772" spans="1:4" ht="16">
      <c r="A772" s="2">
        <v>771</v>
      </c>
      <c r="B772" s="2" t="s">
        <v>18</v>
      </c>
      <c r="C772" s="2">
        <v>7.53</v>
      </c>
      <c r="D772" t="str">
        <f t="shared" si="15"/>
        <v>Medium</v>
      </c>
    </row>
    <row r="773" spans="1:4" ht="16">
      <c r="A773" s="2">
        <v>772</v>
      </c>
      <c r="B773" s="2" t="s">
        <v>7</v>
      </c>
      <c r="C773" s="2">
        <v>10.5</v>
      </c>
      <c r="D773" t="str">
        <f t="shared" si="15"/>
        <v>Big</v>
      </c>
    </row>
    <row r="774" spans="1:4" ht="16">
      <c r="A774" s="2">
        <v>773</v>
      </c>
      <c r="B774" s="2" t="s">
        <v>7</v>
      </c>
      <c r="C774" s="2">
        <v>9.33</v>
      </c>
      <c r="D774" t="str">
        <f t="shared" si="15"/>
        <v>Big</v>
      </c>
    </row>
    <row r="775" spans="1:4" ht="16">
      <c r="A775" s="2">
        <v>774</v>
      </c>
      <c r="B775" s="2" t="s">
        <v>18</v>
      </c>
      <c r="C775" s="2">
        <v>4.07</v>
      </c>
      <c r="D775" t="str">
        <f t="shared" si="15"/>
        <v>Small</v>
      </c>
    </row>
    <row r="776" spans="1:4" ht="16">
      <c r="A776" s="2">
        <v>775</v>
      </c>
      <c r="B776" s="2" t="s">
        <v>7</v>
      </c>
      <c r="C776" s="2">
        <v>7.35</v>
      </c>
      <c r="D776" t="str">
        <f t="shared" si="15"/>
        <v>Medium</v>
      </c>
    </row>
    <row r="777" spans="1:4" ht="16">
      <c r="A777" s="2">
        <v>776</v>
      </c>
      <c r="B777" s="2" t="s">
        <v>18</v>
      </c>
      <c r="C777" s="2">
        <v>6.95</v>
      </c>
      <c r="D777" t="str">
        <f t="shared" si="15"/>
        <v>Medium</v>
      </c>
    </row>
    <row r="778" spans="1:4" ht="16">
      <c r="A778" s="2">
        <v>777</v>
      </c>
      <c r="B778" s="2" t="s">
        <v>18</v>
      </c>
      <c r="C778" s="2">
        <v>9.16</v>
      </c>
      <c r="D778" t="str">
        <f t="shared" si="15"/>
        <v>Big</v>
      </c>
    </row>
    <row r="779" spans="1:4" ht="16">
      <c r="A779" s="2">
        <v>778</v>
      </c>
      <c r="B779" s="2" t="s">
        <v>18</v>
      </c>
      <c r="C779" s="2">
        <v>8.76</v>
      </c>
      <c r="D779" t="str">
        <f t="shared" si="15"/>
        <v>Big</v>
      </c>
    </row>
    <row r="780" spans="1:4" ht="16">
      <c r="A780" s="2">
        <v>779</v>
      </c>
      <c r="B780" s="2" t="s">
        <v>7</v>
      </c>
      <c r="C780" s="2">
        <v>8.1</v>
      </c>
      <c r="D780" t="str">
        <f t="shared" si="15"/>
        <v>Big</v>
      </c>
    </row>
    <row r="781" spans="1:4" ht="16">
      <c r="A781" s="2">
        <v>780</v>
      </c>
      <c r="B781" s="2" t="s">
        <v>7</v>
      </c>
      <c r="C781" s="2">
        <v>9</v>
      </c>
      <c r="D781" t="str">
        <f t="shared" si="15"/>
        <v>Big</v>
      </c>
    </row>
    <row r="782" spans="1:4" ht="16">
      <c r="A782" s="2">
        <v>781</v>
      </c>
      <c r="B782" s="2" t="s">
        <v>18</v>
      </c>
      <c r="C782" s="2">
        <v>9.48</v>
      </c>
      <c r="D782" t="str">
        <f t="shared" si="15"/>
        <v>Big</v>
      </c>
    </row>
    <row r="783" spans="1:4" ht="16">
      <c r="A783" s="2">
        <v>782</v>
      </c>
      <c r="B783" s="2" t="s">
        <v>18</v>
      </c>
      <c r="C783" s="2">
        <v>7.89</v>
      </c>
      <c r="D783" t="str">
        <f t="shared" si="15"/>
        <v>Medium</v>
      </c>
    </row>
    <row r="784" spans="1:4" ht="16">
      <c r="A784" s="2">
        <v>783</v>
      </c>
      <c r="B784" s="2" t="s">
        <v>18</v>
      </c>
      <c r="C784" s="2">
        <v>6.74</v>
      </c>
      <c r="D784" t="str">
        <f t="shared" si="15"/>
        <v>Medium</v>
      </c>
    </row>
    <row r="785" spans="1:4" ht="16">
      <c r="A785" s="2">
        <v>784</v>
      </c>
      <c r="B785" s="2" t="s">
        <v>7</v>
      </c>
      <c r="C785" s="2">
        <v>8.3699999999999992</v>
      </c>
      <c r="D785" t="str">
        <f t="shared" si="15"/>
        <v>Big</v>
      </c>
    </row>
    <row r="786" spans="1:4" ht="16">
      <c r="A786" s="2">
        <v>785</v>
      </c>
      <c r="B786" s="2" t="s">
        <v>18</v>
      </c>
      <c r="C786" s="2">
        <v>6.78</v>
      </c>
      <c r="D786" t="str">
        <f t="shared" si="15"/>
        <v>Medium</v>
      </c>
    </row>
    <row r="787" spans="1:4" ht="16">
      <c r="A787" s="2">
        <v>786</v>
      </c>
      <c r="B787" s="2" t="s">
        <v>7</v>
      </c>
      <c r="C787" s="2">
        <v>7.94</v>
      </c>
      <c r="D787" t="str">
        <f t="shared" si="15"/>
        <v>Medium</v>
      </c>
    </row>
    <row r="788" spans="1:4" ht="16">
      <c r="A788" s="2">
        <v>787</v>
      </c>
      <c r="B788" s="2" t="s">
        <v>18</v>
      </c>
      <c r="C788" s="2">
        <v>6.27</v>
      </c>
      <c r="D788" t="str">
        <f t="shared" si="15"/>
        <v>Medium</v>
      </c>
    </row>
    <row r="789" spans="1:4" ht="16">
      <c r="A789" s="2">
        <v>788</v>
      </c>
      <c r="B789" s="2" t="s">
        <v>7</v>
      </c>
      <c r="C789" s="2">
        <v>11.02</v>
      </c>
      <c r="D789" t="str">
        <f t="shared" si="15"/>
        <v>Big</v>
      </c>
    </row>
    <row r="790" spans="1:4" ht="16">
      <c r="A790" s="2">
        <v>789</v>
      </c>
      <c r="B790" s="2" t="s">
        <v>18</v>
      </c>
      <c r="C790" s="2">
        <v>5.14</v>
      </c>
      <c r="D790" t="str">
        <f t="shared" si="15"/>
        <v>Small</v>
      </c>
    </row>
    <row r="791" spans="1:4" ht="16">
      <c r="A791" s="2">
        <v>790</v>
      </c>
      <c r="B791" s="2" t="s">
        <v>7</v>
      </c>
      <c r="C791" s="2">
        <v>9.1199999999999992</v>
      </c>
      <c r="D791" t="str">
        <f t="shared" si="15"/>
        <v>Big</v>
      </c>
    </row>
    <row r="792" spans="1:4" ht="16">
      <c r="A792" s="2">
        <v>791</v>
      </c>
      <c r="B792" s="2" t="s">
        <v>18</v>
      </c>
      <c r="C792" s="2">
        <v>6.77</v>
      </c>
      <c r="D792" t="str">
        <f t="shared" si="15"/>
        <v>Medium</v>
      </c>
    </row>
    <row r="793" spans="1:4" ht="16">
      <c r="A793" s="2">
        <v>792</v>
      </c>
      <c r="B793" s="2" t="s">
        <v>7</v>
      </c>
      <c r="C793" s="2">
        <v>6.22</v>
      </c>
      <c r="D793" t="str">
        <f t="shared" si="15"/>
        <v>Medium</v>
      </c>
    </row>
    <row r="794" spans="1:4" ht="16">
      <c r="A794" s="2">
        <v>793</v>
      </c>
      <c r="B794" s="2" t="s">
        <v>18</v>
      </c>
      <c r="C794" s="2">
        <v>6.84</v>
      </c>
      <c r="D794" t="str">
        <f t="shared" si="15"/>
        <v>Medium</v>
      </c>
    </row>
    <row r="795" spans="1:4" ht="16">
      <c r="A795" s="2">
        <v>794</v>
      </c>
      <c r="B795" s="2" t="s">
        <v>18</v>
      </c>
      <c r="C795" s="2">
        <v>8.1999999999999993</v>
      </c>
      <c r="D795" t="str">
        <f t="shared" si="15"/>
        <v>Big</v>
      </c>
    </row>
    <row r="796" spans="1:4" ht="16">
      <c r="A796" s="2">
        <v>795</v>
      </c>
      <c r="B796" s="2" t="s">
        <v>18</v>
      </c>
      <c r="C796" s="2">
        <v>5.2</v>
      </c>
      <c r="D796" t="str">
        <f t="shared" si="15"/>
        <v>Small</v>
      </c>
    </row>
    <row r="797" spans="1:4" ht="16">
      <c r="A797" s="2">
        <v>796</v>
      </c>
      <c r="B797" s="2" t="s">
        <v>7</v>
      </c>
      <c r="C797" s="2">
        <v>6.16</v>
      </c>
      <c r="D797" t="str">
        <f t="shared" si="15"/>
        <v>Medium</v>
      </c>
    </row>
    <row r="798" spans="1:4" ht="16">
      <c r="A798" s="2">
        <v>797</v>
      </c>
      <c r="B798" s="2" t="s">
        <v>7</v>
      </c>
      <c r="C798" s="2">
        <v>9.59</v>
      </c>
      <c r="D798" t="str">
        <f t="shared" si="15"/>
        <v>Big</v>
      </c>
    </row>
    <row r="799" spans="1:4" ht="16">
      <c r="A799" s="2">
        <v>798</v>
      </c>
      <c r="B799" s="2" t="s">
        <v>18</v>
      </c>
      <c r="C799" s="2">
        <v>4.7699999999999996</v>
      </c>
      <c r="D799" t="str">
        <f t="shared" si="15"/>
        <v>Small</v>
      </c>
    </row>
    <row r="800" spans="1:4" ht="16">
      <c r="A800" s="2">
        <v>799</v>
      </c>
      <c r="B800" s="2" t="s">
        <v>18</v>
      </c>
      <c r="C800" s="2">
        <v>6.62</v>
      </c>
      <c r="D800" t="str">
        <f t="shared" si="15"/>
        <v>Medium</v>
      </c>
    </row>
    <row r="801" spans="1:4" ht="16">
      <c r="A801" s="2">
        <v>800</v>
      </c>
      <c r="B801" s="2" t="s">
        <v>18</v>
      </c>
      <c r="C801" s="2">
        <v>9.67</v>
      </c>
      <c r="D801" t="str">
        <f t="shared" si="15"/>
        <v>Big</v>
      </c>
    </row>
    <row r="802" spans="1:4" ht="16">
      <c r="A802" s="2">
        <v>801</v>
      </c>
      <c r="B802" s="2" t="s">
        <v>18</v>
      </c>
      <c r="C802" s="2">
        <v>9.77</v>
      </c>
      <c r="D802" t="str">
        <f t="shared" si="15"/>
        <v>Big</v>
      </c>
    </row>
    <row r="803" spans="1:4" ht="16">
      <c r="A803" s="2">
        <v>802</v>
      </c>
      <c r="B803" s="2" t="s">
        <v>18</v>
      </c>
      <c r="C803" s="2">
        <v>5.76</v>
      </c>
      <c r="D803" t="str">
        <f t="shared" si="15"/>
        <v>Small</v>
      </c>
    </row>
    <row r="804" spans="1:4" ht="16">
      <c r="A804" s="2">
        <v>803</v>
      </c>
      <c r="B804" s="2" t="s">
        <v>18</v>
      </c>
      <c r="C804" s="2">
        <v>8.74</v>
      </c>
      <c r="D804" t="str">
        <f t="shared" si="15"/>
        <v>Big</v>
      </c>
    </row>
    <row r="805" spans="1:4" ht="16">
      <c r="A805" s="2">
        <v>804</v>
      </c>
      <c r="B805" s="2" t="s">
        <v>7</v>
      </c>
      <c r="C805" s="2">
        <v>5.68</v>
      </c>
      <c r="D805" t="str">
        <f t="shared" si="15"/>
        <v>Small</v>
      </c>
    </row>
    <row r="806" spans="1:4" ht="16">
      <c r="A806" s="2">
        <v>805</v>
      </c>
      <c r="B806" s="2" t="s">
        <v>7</v>
      </c>
      <c r="C806" s="2">
        <v>10.09</v>
      </c>
      <c r="D806" t="str">
        <f t="shared" si="15"/>
        <v>Big</v>
      </c>
    </row>
    <row r="807" spans="1:4" ht="16">
      <c r="A807" s="2">
        <v>806</v>
      </c>
      <c r="B807" s="2" t="s">
        <v>7</v>
      </c>
      <c r="C807" s="2">
        <v>7.43</v>
      </c>
      <c r="D807" t="str">
        <f t="shared" si="15"/>
        <v>Medium</v>
      </c>
    </row>
    <row r="808" spans="1:4" ht="16">
      <c r="A808" s="2">
        <v>807</v>
      </c>
      <c r="B808" s="2" t="s">
        <v>18</v>
      </c>
      <c r="C808" s="2">
        <v>10.98</v>
      </c>
      <c r="D808" t="str">
        <f t="shared" si="15"/>
        <v>Big</v>
      </c>
    </row>
    <row r="809" spans="1:4" ht="16">
      <c r="A809" s="2">
        <v>808</v>
      </c>
      <c r="B809" s="2" t="s">
        <v>18</v>
      </c>
      <c r="C809" s="2">
        <v>7.67</v>
      </c>
      <c r="D809" t="str">
        <f t="shared" si="15"/>
        <v>Medium</v>
      </c>
    </row>
    <row r="810" spans="1:4" ht="16">
      <c r="A810" s="2">
        <v>809</v>
      </c>
      <c r="B810" s="2" t="s">
        <v>7</v>
      </c>
      <c r="C810" s="2">
        <v>6.65</v>
      </c>
      <c r="D810" t="str">
        <f t="shared" si="15"/>
        <v>Medium</v>
      </c>
    </row>
    <row r="811" spans="1:4" ht="16">
      <c r="A811" s="2">
        <v>810</v>
      </c>
      <c r="B811" s="2" t="s">
        <v>18</v>
      </c>
      <c r="C811" s="2">
        <v>6.06</v>
      </c>
      <c r="D811" t="str">
        <f t="shared" si="15"/>
        <v>Medium</v>
      </c>
    </row>
    <row r="812" spans="1:4" ht="16">
      <c r="A812" s="2">
        <v>811</v>
      </c>
      <c r="B812" s="2" t="s">
        <v>18</v>
      </c>
      <c r="C812" s="2">
        <v>6.77</v>
      </c>
      <c r="D812" t="str">
        <f t="shared" si="15"/>
        <v>Medium</v>
      </c>
    </row>
    <row r="813" spans="1:4" ht="16">
      <c r="A813" s="2">
        <v>812</v>
      </c>
      <c r="B813" s="2" t="s">
        <v>7</v>
      </c>
      <c r="C813" s="2">
        <v>8.1199999999999992</v>
      </c>
      <c r="D813" t="str">
        <f t="shared" si="15"/>
        <v>Big</v>
      </c>
    </row>
    <row r="814" spans="1:4" ht="16">
      <c r="A814" s="2">
        <v>813</v>
      </c>
      <c r="B814" s="2" t="s">
        <v>7</v>
      </c>
      <c r="C814" s="2">
        <v>9.15</v>
      </c>
      <c r="D814" t="str">
        <f t="shared" si="15"/>
        <v>Big</v>
      </c>
    </row>
    <row r="815" spans="1:4" ht="16">
      <c r="A815" s="2">
        <v>814</v>
      </c>
      <c r="B815" s="2" t="s">
        <v>18</v>
      </c>
      <c r="C815" s="2">
        <v>7.2</v>
      </c>
      <c r="D815" t="str">
        <f t="shared" si="15"/>
        <v>Medium</v>
      </c>
    </row>
    <row r="816" spans="1:4" ht="16">
      <c r="A816" s="2">
        <v>815</v>
      </c>
      <c r="B816" s="2" t="s">
        <v>18</v>
      </c>
      <c r="C816" s="2">
        <v>10.36</v>
      </c>
      <c r="D816" t="str">
        <f t="shared" si="15"/>
        <v>Big</v>
      </c>
    </row>
    <row r="817" spans="1:4" ht="16">
      <c r="A817" s="2">
        <v>816</v>
      </c>
      <c r="B817" s="2" t="s">
        <v>18</v>
      </c>
      <c r="C817" s="2">
        <v>6.14</v>
      </c>
      <c r="D817" t="str">
        <f t="shared" si="15"/>
        <v>Medium</v>
      </c>
    </row>
    <row r="818" spans="1:4" ht="16">
      <c r="A818" s="2">
        <v>817</v>
      </c>
      <c r="B818" s="2" t="s">
        <v>7</v>
      </c>
      <c r="C818" s="2">
        <v>10.82</v>
      </c>
      <c r="D818" t="str">
        <f t="shared" si="15"/>
        <v>Big</v>
      </c>
    </row>
    <row r="819" spans="1:4" ht="16">
      <c r="A819" s="2">
        <v>818</v>
      </c>
      <c r="B819" s="2" t="s">
        <v>18</v>
      </c>
      <c r="C819" s="2">
        <v>10.41</v>
      </c>
      <c r="D819" t="str">
        <f t="shared" si="15"/>
        <v>Big</v>
      </c>
    </row>
    <row r="820" spans="1:4" ht="16">
      <c r="A820" s="2">
        <v>819</v>
      </c>
      <c r="B820" s="2" t="s">
        <v>7</v>
      </c>
      <c r="C820" s="2">
        <v>8.2200000000000006</v>
      </c>
      <c r="D820" t="str">
        <f t="shared" si="15"/>
        <v>Big</v>
      </c>
    </row>
    <row r="821" spans="1:4" ht="16">
      <c r="A821" s="2">
        <v>820</v>
      </c>
      <c r="B821" s="2" t="s">
        <v>7</v>
      </c>
      <c r="C821" s="2">
        <v>4.76</v>
      </c>
      <c r="D821" t="str">
        <f t="shared" si="15"/>
        <v>Small</v>
      </c>
    </row>
    <row r="822" spans="1:4" ht="16">
      <c r="A822" s="2">
        <v>821</v>
      </c>
      <c r="B822" s="2" t="s">
        <v>18</v>
      </c>
      <c r="C822" s="2">
        <v>12.5</v>
      </c>
      <c r="D822" t="str">
        <f t="shared" si="15"/>
        <v>Big</v>
      </c>
    </row>
    <row r="823" spans="1:4" ht="16">
      <c r="A823" s="2">
        <v>822</v>
      </c>
      <c r="B823" s="2" t="s">
        <v>7</v>
      </c>
      <c r="C823" s="2">
        <v>4.3</v>
      </c>
      <c r="D823" t="str">
        <f t="shared" si="15"/>
        <v>Small</v>
      </c>
    </row>
    <row r="824" spans="1:4" ht="16">
      <c r="A824" s="2">
        <v>823</v>
      </c>
      <c r="B824" s="2" t="s">
        <v>18</v>
      </c>
      <c r="C824" s="2">
        <v>7.7</v>
      </c>
      <c r="D824" t="str">
        <f t="shared" si="15"/>
        <v>Medium</v>
      </c>
    </row>
    <row r="825" spans="1:4" ht="16">
      <c r="A825" s="2">
        <v>824</v>
      </c>
      <c r="B825" s="2" t="s">
        <v>18</v>
      </c>
      <c r="C825" s="2">
        <v>3.87</v>
      </c>
      <c r="D825" t="str">
        <f t="shared" si="15"/>
        <v>Small</v>
      </c>
    </row>
    <row r="826" spans="1:4" ht="16">
      <c r="A826" s="2">
        <v>825</v>
      </c>
      <c r="B826" s="2" t="s">
        <v>7</v>
      </c>
      <c r="C826" s="2">
        <v>8.3000000000000007</v>
      </c>
      <c r="D826" t="str">
        <f t="shared" si="15"/>
        <v>Big</v>
      </c>
    </row>
    <row r="827" spans="1:4" ht="16">
      <c r="A827" s="2">
        <v>826</v>
      </c>
      <c r="B827" s="2" t="s">
        <v>7</v>
      </c>
      <c r="C827" s="2">
        <v>5.93</v>
      </c>
      <c r="D827" t="str">
        <f t="shared" si="15"/>
        <v>Small</v>
      </c>
    </row>
    <row r="828" spans="1:4" ht="16">
      <c r="A828" s="2">
        <v>827</v>
      </c>
      <c r="B828" s="2" t="s">
        <v>18</v>
      </c>
      <c r="C828" s="2">
        <v>10.99</v>
      </c>
      <c r="D828" t="str">
        <f t="shared" si="15"/>
        <v>Big</v>
      </c>
    </row>
    <row r="829" spans="1:4" ht="16">
      <c r="A829" s="2">
        <v>828</v>
      </c>
      <c r="B829" s="2" t="s">
        <v>18</v>
      </c>
      <c r="C829" s="2">
        <v>9.1300000000000008</v>
      </c>
      <c r="D829" t="str">
        <f t="shared" si="15"/>
        <v>Big</v>
      </c>
    </row>
    <row r="830" spans="1:4" ht="16">
      <c r="A830" s="2">
        <v>829</v>
      </c>
      <c r="B830" s="2" t="s">
        <v>7</v>
      </c>
      <c r="C830" s="2">
        <v>8.73</v>
      </c>
      <c r="D830" t="str">
        <f t="shared" si="15"/>
        <v>Big</v>
      </c>
    </row>
    <row r="831" spans="1:4" ht="16">
      <c r="A831" s="2">
        <v>830</v>
      </c>
      <c r="B831" s="2" t="s">
        <v>7</v>
      </c>
      <c r="C831" s="2">
        <v>7.8</v>
      </c>
      <c r="D831" t="str">
        <f t="shared" si="15"/>
        <v>Medium</v>
      </c>
    </row>
    <row r="832" spans="1:4" ht="16">
      <c r="A832" s="2">
        <v>831</v>
      </c>
      <c r="B832" s="2" t="s">
        <v>18</v>
      </c>
      <c r="C832" s="2">
        <v>10.28</v>
      </c>
      <c r="D832" t="str">
        <f t="shared" si="15"/>
        <v>Big</v>
      </c>
    </row>
    <row r="833" spans="1:4" ht="16">
      <c r="A833" s="2">
        <v>832</v>
      </c>
      <c r="B833" s="2" t="s">
        <v>7</v>
      </c>
      <c r="C833" s="2">
        <v>8.07</v>
      </c>
      <c r="D833" t="str">
        <f t="shared" si="15"/>
        <v>Big</v>
      </c>
    </row>
    <row r="834" spans="1:4" ht="16">
      <c r="A834" s="2">
        <v>833</v>
      </c>
      <c r="B834" s="2" t="s">
        <v>18</v>
      </c>
      <c r="C834" s="2">
        <v>7.65</v>
      </c>
      <c r="D834" t="str">
        <f t="shared" si="15"/>
        <v>Medium</v>
      </c>
    </row>
    <row r="835" spans="1:4" ht="16">
      <c r="A835" s="2">
        <v>834</v>
      </c>
      <c r="B835" s="2" t="s">
        <v>18</v>
      </c>
      <c r="C835" s="2">
        <v>6.27</v>
      </c>
      <c r="D835" t="str">
        <f t="shared" ref="D835:D898" si="16">IF(C835&lt;6,"Small",IF(C835&lt;=8,"Medium","Big"))</f>
        <v>Medium</v>
      </c>
    </row>
    <row r="836" spans="1:4" ht="16">
      <c r="A836" s="2">
        <v>835</v>
      </c>
      <c r="B836" s="2" t="s">
        <v>7</v>
      </c>
      <c r="C836" s="2">
        <v>9.0500000000000007</v>
      </c>
      <c r="D836" t="str">
        <f t="shared" si="16"/>
        <v>Big</v>
      </c>
    </row>
    <row r="837" spans="1:4" ht="16">
      <c r="A837" s="2">
        <v>836</v>
      </c>
      <c r="B837" s="2" t="s">
        <v>18</v>
      </c>
      <c r="C837" s="2">
        <v>7.64</v>
      </c>
      <c r="D837" t="str">
        <f t="shared" si="16"/>
        <v>Medium</v>
      </c>
    </row>
    <row r="838" spans="1:4" ht="16">
      <c r="A838" s="2">
        <v>837</v>
      </c>
      <c r="B838" s="2" t="s">
        <v>7</v>
      </c>
      <c r="C838" s="2">
        <v>6.9</v>
      </c>
      <c r="D838" t="str">
        <f t="shared" si="16"/>
        <v>Medium</v>
      </c>
    </row>
    <row r="839" spans="1:4" ht="16">
      <c r="A839" s="2">
        <v>838</v>
      </c>
      <c r="B839" s="2" t="s">
        <v>7</v>
      </c>
      <c r="C839" s="2">
        <v>6.89</v>
      </c>
      <c r="D839" t="str">
        <f t="shared" si="16"/>
        <v>Medium</v>
      </c>
    </row>
    <row r="840" spans="1:4" ht="16">
      <c r="A840" s="2">
        <v>839</v>
      </c>
      <c r="B840" s="2" t="s">
        <v>18</v>
      </c>
      <c r="C840" s="2">
        <v>8.09</v>
      </c>
      <c r="D840" t="str">
        <f t="shared" si="16"/>
        <v>Big</v>
      </c>
    </row>
    <row r="841" spans="1:4" ht="16">
      <c r="A841" s="2">
        <v>840</v>
      </c>
      <c r="B841" s="2" t="s">
        <v>18</v>
      </c>
      <c r="C841" s="2">
        <v>7.01</v>
      </c>
      <c r="D841" t="str">
        <f t="shared" si="16"/>
        <v>Medium</v>
      </c>
    </row>
    <row r="842" spans="1:4" ht="16">
      <c r="A842" s="2">
        <v>841</v>
      </c>
      <c r="B842" s="2" t="s">
        <v>7</v>
      </c>
      <c r="C842" s="2">
        <v>9.32</v>
      </c>
      <c r="D842" t="str">
        <f t="shared" si="16"/>
        <v>Big</v>
      </c>
    </row>
    <row r="843" spans="1:4" ht="16">
      <c r="A843" s="2">
        <v>842</v>
      </c>
      <c r="B843" s="2" t="s">
        <v>18</v>
      </c>
      <c r="C843" s="2">
        <v>8.5</v>
      </c>
      <c r="D843" t="str">
        <f t="shared" si="16"/>
        <v>Big</v>
      </c>
    </row>
    <row r="844" spans="1:4" ht="16">
      <c r="A844" s="2">
        <v>843</v>
      </c>
      <c r="B844" s="2" t="s">
        <v>7</v>
      </c>
      <c r="C844" s="2">
        <v>4.9800000000000004</v>
      </c>
      <c r="D844" t="str">
        <f t="shared" si="16"/>
        <v>Small</v>
      </c>
    </row>
    <row r="845" spans="1:4" ht="16">
      <c r="A845" s="2">
        <v>844</v>
      </c>
      <c r="B845" s="2" t="s">
        <v>18</v>
      </c>
      <c r="C845" s="2">
        <v>6.78</v>
      </c>
      <c r="D845" t="str">
        <f t="shared" si="16"/>
        <v>Medium</v>
      </c>
    </row>
    <row r="846" spans="1:4" ht="16">
      <c r="A846" s="2">
        <v>845</v>
      </c>
      <c r="B846" s="2" t="s">
        <v>7</v>
      </c>
      <c r="C846" s="2">
        <v>8.14</v>
      </c>
      <c r="D846" t="str">
        <f t="shared" si="16"/>
        <v>Big</v>
      </c>
    </row>
    <row r="847" spans="1:4" ht="16">
      <c r="A847" s="2">
        <v>846</v>
      </c>
      <c r="B847" s="2" t="s">
        <v>18</v>
      </c>
      <c r="C847" s="2">
        <v>9.8000000000000007</v>
      </c>
      <c r="D847" t="str">
        <f t="shared" si="16"/>
        <v>Big</v>
      </c>
    </row>
    <row r="848" spans="1:4" ht="16">
      <c r="A848" s="2">
        <v>847</v>
      </c>
      <c r="B848" s="2" t="s">
        <v>18</v>
      </c>
      <c r="C848" s="2">
        <v>7.32</v>
      </c>
      <c r="D848" t="str">
        <f t="shared" si="16"/>
        <v>Medium</v>
      </c>
    </row>
    <row r="849" spans="1:4" ht="16">
      <c r="A849" s="2">
        <v>848</v>
      </c>
      <c r="B849" s="2" t="s">
        <v>7</v>
      </c>
      <c r="C849" s="2">
        <v>7.58</v>
      </c>
      <c r="D849" t="str">
        <f t="shared" si="16"/>
        <v>Medium</v>
      </c>
    </row>
    <row r="850" spans="1:4" ht="16">
      <c r="A850" s="2">
        <v>849</v>
      </c>
      <c r="B850" s="2" t="s">
        <v>7</v>
      </c>
      <c r="C850" s="2">
        <v>6.44</v>
      </c>
      <c r="D850" t="str">
        <f t="shared" si="16"/>
        <v>Medium</v>
      </c>
    </row>
    <row r="851" spans="1:4" ht="16">
      <c r="A851" s="2">
        <v>850</v>
      </c>
      <c r="B851" s="2" t="s">
        <v>18</v>
      </c>
      <c r="C851" s="2">
        <v>9.83</v>
      </c>
      <c r="D851" t="str">
        <f t="shared" si="16"/>
        <v>Big</v>
      </c>
    </row>
    <row r="852" spans="1:4" ht="16">
      <c r="A852" s="2">
        <v>851</v>
      </c>
      <c r="B852" s="2" t="s">
        <v>7</v>
      </c>
      <c r="C852" s="2">
        <v>7.42</v>
      </c>
      <c r="D852" t="str">
        <f t="shared" si="16"/>
        <v>Medium</v>
      </c>
    </row>
    <row r="853" spans="1:4" ht="16">
      <c r="A853" s="2">
        <v>852</v>
      </c>
      <c r="B853" s="2" t="s">
        <v>7</v>
      </c>
      <c r="C853" s="2">
        <v>7.14</v>
      </c>
      <c r="D853" t="str">
        <f t="shared" si="16"/>
        <v>Medium</v>
      </c>
    </row>
    <row r="854" spans="1:4" ht="16">
      <c r="A854" s="2">
        <v>853</v>
      </c>
      <c r="B854" s="2" t="s">
        <v>18</v>
      </c>
      <c r="C854" s="2">
        <v>9.0399999999999991</v>
      </c>
      <c r="D854" t="str">
        <f t="shared" si="16"/>
        <v>Big</v>
      </c>
    </row>
    <row r="855" spans="1:4" ht="16">
      <c r="A855" s="2">
        <v>854</v>
      </c>
      <c r="B855" s="2" t="s">
        <v>7</v>
      </c>
      <c r="C855" s="2">
        <v>4.78</v>
      </c>
      <c r="D855" t="str">
        <f t="shared" si="16"/>
        <v>Small</v>
      </c>
    </row>
    <row r="856" spans="1:4" ht="16">
      <c r="A856" s="2">
        <v>855</v>
      </c>
      <c r="B856" s="2" t="s">
        <v>18</v>
      </c>
      <c r="C856" s="2">
        <v>4.55</v>
      </c>
      <c r="D856" t="str">
        <f t="shared" si="16"/>
        <v>Small</v>
      </c>
    </row>
    <row r="857" spans="1:4" ht="16">
      <c r="A857" s="2">
        <v>856</v>
      </c>
      <c r="B857" s="2" t="s">
        <v>7</v>
      </c>
      <c r="C857" s="2">
        <v>4.3099999999999996</v>
      </c>
      <c r="D857" t="str">
        <f t="shared" si="16"/>
        <v>Small</v>
      </c>
    </row>
    <row r="858" spans="1:4" ht="16">
      <c r="A858" s="2">
        <v>857</v>
      </c>
      <c r="B858" s="2" t="s">
        <v>18</v>
      </c>
      <c r="C858" s="2">
        <v>8.7899999999999991</v>
      </c>
      <c r="D858" t="str">
        <f t="shared" si="16"/>
        <v>Big</v>
      </c>
    </row>
    <row r="859" spans="1:4" ht="16">
      <c r="A859" s="2">
        <v>858</v>
      </c>
      <c r="B859" s="2" t="s">
        <v>18</v>
      </c>
      <c r="C859" s="2">
        <v>5.89</v>
      </c>
      <c r="D859" t="str">
        <f t="shared" si="16"/>
        <v>Small</v>
      </c>
    </row>
    <row r="860" spans="1:4" ht="16">
      <c r="A860" s="2">
        <v>859</v>
      </c>
      <c r="B860" s="2" t="s">
        <v>7</v>
      </c>
      <c r="C860" s="2">
        <v>8.41</v>
      </c>
      <c r="D860" t="str">
        <f t="shared" si="16"/>
        <v>Big</v>
      </c>
    </row>
    <row r="861" spans="1:4" ht="16">
      <c r="A861" s="2">
        <v>860</v>
      </c>
      <c r="B861" s="2" t="s">
        <v>7</v>
      </c>
      <c r="C861" s="2">
        <v>8.83</v>
      </c>
      <c r="D861" t="str">
        <f t="shared" si="16"/>
        <v>Big</v>
      </c>
    </row>
    <row r="862" spans="1:4" ht="16">
      <c r="A862" s="2">
        <v>861</v>
      </c>
      <c r="B862" s="2" t="s">
        <v>7</v>
      </c>
      <c r="C862" s="2">
        <v>13.15</v>
      </c>
      <c r="D862" t="str">
        <f t="shared" si="16"/>
        <v>Big</v>
      </c>
    </row>
    <row r="863" spans="1:4" ht="16">
      <c r="A863" s="2">
        <v>862</v>
      </c>
      <c r="B863" s="2" t="s">
        <v>18</v>
      </c>
      <c r="C863" s="2">
        <v>10.56</v>
      </c>
      <c r="D863" t="str">
        <f t="shared" si="16"/>
        <v>Big</v>
      </c>
    </row>
    <row r="864" spans="1:4" ht="16">
      <c r="A864" s="2">
        <v>863</v>
      </c>
      <c r="B864" s="2" t="s">
        <v>7</v>
      </c>
      <c r="C864" s="2">
        <v>10.31</v>
      </c>
      <c r="D864" t="str">
        <f t="shared" si="16"/>
        <v>Big</v>
      </c>
    </row>
    <row r="865" spans="1:4" ht="16">
      <c r="A865" s="2">
        <v>864</v>
      </c>
      <c r="B865" s="2" t="s">
        <v>18</v>
      </c>
      <c r="C865" s="2">
        <v>8.2100000000000009</v>
      </c>
      <c r="D865" t="str">
        <f t="shared" si="16"/>
        <v>Big</v>
      </c>
    </row>
    <row r="866" spans="1:4" ht="16">
      <c r="A866" s="2">
        <v>865</v>
      </c>
      <c r="B866" s="2" t="s">
        <v>7</v>
      </c>
      <c r="C866" s="2">
        <v>5.79</v>
      </c>
      <c r="D866" t="str">
        <f t="shared" si="16"/>
        <v>Small</v>
      </c>
    </row>
    <row r="867" spans="1:4" ht="16">
      <c r="A867" s="2">
        <v>866</v>
      </c>
      <c r="B867" s="2" t="s">
        <v>18</v>
      </c>
      <c r="C867" s="2">
        <v>7.68</v>
      </c>
      <c r="D867" t="str">
        <f t="shared" si="16"/>
        <v>Medium</v>
      </c>
    </row>
    <row r="868" spans="1:4" ht="16">
      <c r="A868" s="2">
        <v>867</v>
      </c>
      <c r="B868" s="2" t="s">
        <v>18</v>
      </c>
      <c r="C868" s="2">
        <v>6.65</v>
      </c>
      <c r="D868" t="str">
        <f t="shared" si="16"/>
        <v>Medium</v>
      </c>
    </row>
    <row r="869" spans="1:4" ht="16">
      <c r="A869" s="2">
        <v>868</v>
      </c>
      <c r="B869" s="2" t="s">
        <v>7</v>
      </c>
      <c r="C869" s="2">
        <v>5.0999999999999996</v>
      </c>
      <c r="D869" t="str">
        <f t="shared" si="16"/>
        <v>Small</v>
      </c>
    </row>
    <row r="870" spans="1:4" ht="16">
      <c r="A870" s="2">
        <v>869</v>
      </c>
      <c r="B870" s="2" t="s">
        <v>18</v>
      </c>
      <c r="C870" s="2">
        <v>5.73</v>
      </c>
      <c r="D870" t="str">
        <f t="shared" si="16"/>
        <v>Small</v>
      </c>
    </row>
    <row r="871" spans="1:4" ht="16">
      <c r="A871" s="2">
        <v>870</v>
      </c>
      <c r="B871" s="2" t="s">
        <v>18</v>
      </c>
      <c r="C871" s="2">
        <v>7.71</v>
      </c>
      <c r="D871" t="str">
        <f t="shared" si="16"/>
        <v>Medium</v>
      </c>
    </row>
    <row r="872" spans="1:4" ht="16">
      <c r="A872" s="2">
        <v>871</v>
      </c>
      <c r="B872" s="2" t="s">
        <v>7</v>
      </c>
      <c r="C872" s="2">
        <v>7.1</v>
      </c>
      <c r="D872" t="str">
        <f t="shared" si="16"/>
        <v>Medium</v>
      </c>
    </row>
    <row r="873" spans="1:4" ht="16">
      <c r="A873" s="2">
        <v>872</v>
      </c>
      <c r="B873" s="2" t="s">
        <v>7</v>
      </c>
      <c r="C873" s="2">
        <v>7.79</v>
      </c>
      <c r="D873" t="str">
        <f t="shared" si="16"/>
        <v>Medium</v>
      </c>
    </row>
    <row r="874" spans="1:4" ht="16">
      <c r="A874" s="2">
        <v>873</v>
      </c>
      <c r="B874" s="2" t="s">
        <v>18</v>
      </c>
      <c r="C874" s="2">
        <v>6.79</v>
      </c>
      <c r="D874" t="str">
        <f t="shared" si="16"/>
        <v>Medium</v>
      </c>
    </row>
    <row r="875" spans="1:4" ht="16">
      <c r="A875" s="2">
        <v>874</v>
      </c>
      <c r="B875" s="2" t="s">
        <v>7</v>
      </c>
      <c r="C875" s="2">
        <v>8.77</v>
      </c>
      <c r="D875" t="str">
        <f t="shared" si="16"/>
        <v>Big</v>
      </c>
    </row>
    <row r="876" spans="1:4" ht="16">
      <c r="A876" s="2">
        <v>875</v>
      </c>
      <c r="B876" s="2" t="s">
        <v>7</v>
      </c>
      <c r="C876" s="2">
        <v>8.1300000000000008</v>
      </c>
      <c r="D876" t="str">
        <f t="shared" si="16"/>
        <v>Big</v>
      </c>
    </row>
    <row r="877" spans="1:4" ht="16">
      <c r="A877" s="2">
        <v>876</v>
      </c>
      <c r="B877" s="2" t="s">
        <v>18</v>
      </c>
      <c r="C877" s="2">
        <v>6.75</v>
      </c>
      <c r="D877" t="str">
        <f t="shared" si="16"/>
        <v>Medium</v>
      </c>
    </row>
    <row r="878" spans="1:4" ht="16">
      <c r="A878" s="2">
        <v>877</v>
      </c>
      <c r="B878" s="2" t="s">
        <v>7</v>
      </c>
      <c r="C878" s="2">
        <v>10.49</v>
      </c>
      <c r="D878" t="str">
        <f t="shared" si="16"/>
        <v>Big</v>
      </c>
    </row>
    <row r="879" spans="1:4" ht="16">
      <c r="A879" s="2">
        <v>878</v>
      </c>
      <c r="B879" s="2" t="s">
        <v>18</v>
      </c>
      <c r="C879" s="2">
        <v>7.17</v>
      </c>
      <c r="D879" t="str">
        <f t="shared" si="16"/>
        <v>Medium</v>
      </c>
    </row>
    <row r="880" spans="1:4" ht="16">
      <c r="A880" s="2">
        <v>879</v>
      </c>
      <c r="B880" s="2" t="s">
        <v>18</v>
      </c>
      <c r="C880" s="2">
        <v>7.09</v>
      </c>
      <c r="D880" t="str">
        <f t="shared" si="16"/>
        <v>Medium</v>
      </c>
    </row>
    <row r="881" spans="1:4" ht="16">
      <c r="A881" s="2">
        <v>880</v>
      </c>
      <c r="B881" s="2" t="s">
        <v>18</v>
      </c>
      <c r="C881" s="2">
        <v>10.73</v>
      </c>
      <c r="D881" t="str">
        <f t="shared" si="16"/>
        <v>Big</v>
      </c>
    </row>
    <row r="882" spans="1:4" ht="16">
      <c r="A882" s="2">
        <v>881</v>
      </c>
      <c r="B882" s="2" t="s">
        <v>7</v>
      </c>
      <c r="C882" s="2">
        <v>5.94</v>
      </c>
      <c r="D882" t="str">
        <f t="shared" si="16"/>
        <v>Small</v>
      </c>
    </row>
    <row r="883" spans="1:4" ht="16">
      <c r="A883" s="2">
        <v>882</v>
      </c>
      <c r="B883" s="2" t="s">
        <v>18</v>
      </c>
      <c r="C883" s="2">
        <v>10.68</v>
      </c>
      <c r="D883" t="str">
        <f t="shared" si="16"/>
        <v>Big</v>
      </c>
    </row>
    <row r="884" spans="1:4" ht="16">
      <c r="A884" s="2">
        <v>883</v>
      </c>
      <c r="B884" s="2" t="s">
        <v>18</v>
      </c>
      <c r="C884" s="2">
        <v>8.24</v>
      </c>
      <c r="D884" t="str">
        <f t="shared" si="16"/>
        <v>Big</v>
      </c>
    </row>
    <row r="885" spans="1:4" ht="16">
      <c r="A885" s="2">
        <v>884</v>
      </c>
      <c r="B885" s="2" t="s">
        <v>18</v>
      </c>
      <c r="C885" s="2">
        <v>11.38</v>
      </c>
      <c r="D885" t="str">
        <f t="shared" si="16"/>
        <v>Big</v>
      </c>
    </row>
    <row r="886" spans="1:4" ht="16">
      <c r="A886" s="2">
        <v>885</v>
      </c>
      <c r="B886" s="2" t="s">
        <v>7</v>
      </c>
      <c r="C886" s="2">
        <v>9.0299999999999994</v>
      </c>
      <c r="D886" t="str">
        <f t="shared" si="16"/>
        <v>Big</v>
      </c>
    </row>
    <row r="887" spans="1:4" ht="16">
      <c r="A887" s="2">
        <v>886</v>
      </c>
      <c r="B887" s="2" t="s">
        <v>18</v>
      </c>
      <c r="C887" s="2">
        <v>8.93</v>
      </c>
      <c r="D887" t="str">
        <f t="shared" si="16"/>
        <v>Big</v>
      </c>
    </row>
    <row r="888" spans="1:4" ht="16">
      <c r="A888" s="2">
        <v>887</v>
      </c>
      <c r="B888" s="2" t="s">
        <v>18</v>
      </c>
      <c r="C888" s="2">
        <v>6.56</v>
      </c>
      <c r="D888" t="str">
        <f t="shared" si="16"/>
        <v>Medium</v>
      </c>
    </row>
    <row r="889" spans="1:4" ht="16">
      <c r="A889" s="2">
        <v>888</v>
      </c>
      <c r="B889" s="2" t="s">
        <v>18</v>
      </c>
      <c r="C889" s="2">
        <v>6.91</v>
      </c>
      <c r="D889" t="str">
        <f t="shared" si="16"/>
        <v>Medium</v>
      </c>
    </row>
    <row r="890" spans="1:4" ht="16">
      <c r="A890" s="2">
        <v>889</v>
      </c>
      <c r="B890" s="2" t="s">
        <v>7</v>
      </c>
      <c r="C890" s="2">
        <v>6.62</v>
      </c>
      <c r="D890" t="str">
        <f t="shared" si="16"/>
        <v>Medium</v>
      </c>
    </row>
    <row r="891" spans="1:4" ht="16">
      <c r="A891" s="2">
        <v>890</v>
      </c>
      <c r="B891" s="2" t="s">
        <v>7</v>
      </c>
      <c r="C891" s="2">
        <v>9.84</v>
      </c>
      <c r="D891" t="str">
        <f t="shared" si="16"/>
        <v>Big</v>
      </c>
    </row>
    <row r="892" spans="1:4" ht="16">
      <c r="A892" s="2">
        <v>891</v>
      </c>
      <c r="B892" s="2" t="s">
        <v>18</v>
      </c>
      <c r="C892" s="2">
        <v>6.74</v>
      </c>
      <c r="D892" t="str">
        <f t="shared" si="16"/>
        <v>Medium</v>
      </c>
    </row>
    <row r="893" spans="1:4" ht="16">
      <c r="A893" s="2">
        <v>892</v>
      </c>
      <c r="B893" s="2" t="s">
        <v>18</v>
      </c>
      <c r="C893" s="2">
        <v>6.96</v>
      </c>
      <c r="D893" t="str">
        <f t="shared" si="16"/>
        <v>Medium</v>
      </c>
    </row>
    <row r="894" spans="1:4" ht="16">
      <c r="A894" s="2">
        <v>893</v>
      </c>
      <c r="B894" s="2" t="s">
        <v>18</v>
      </c>
      <c r="C894" s="2">
        <v>6.51</v>
      </c>
      <c r="D894" t="str">
        <f t="shared" si="16"/>
        <v>Medium</v>
      </c>
    </row>
    <row r="895" spans="1:4" ht="16">
      <c r="A895" s="2">
        <v>894</v>
      </c>
      <c r="B895" s="2" t="s">
        <v>7</v>
      </c>
      <c r="C895" s="2">
        <v>10.29</v>
      </c>
      <c r="D895" t="str">
        <f t="shared" si="16"/>
        <v>Big</v>
      </c>
    </row>
    <row r="896" spans="1:4" ht="16">
      <c r="A896" s="2">
        <v>895</v>
      </c>
      <c r="B896" s="2" t="s">
        <v>7</v>
      </c>
      <c r="C896" s="2">
        <v>12.74</v>
      </c>
      <c r="D896" t="str">
        <f t="shared" si="16"/>
        <v>Big</v>
      </c>
    </row>
    <row r="897" spans="1:4" ht="16">
      <c r="A897" s="2">
        <v>896</v>
      </c>
      <c r="B897" s="2" t="s">
        <v>18</v>
      </c>
      <c r="C897" s="2">
        <v>7.84</v>
      </c>
      <c r="D897" t="str">
        <f t="shared" si="16"/>
        <v>Medium</v>
      </c>
    </row>
    <row r="898" spans="1:4" ht="16">
      <c r="A898" s="2">
        <v>897</v>
      </c>
      <c r="B898" s="2" t="s">
        <v>18</v>
      </c>
      <c r="C898" s="2">
        <v>12.65</v>
      </c>
      <c r="D898" t="str">
        <f t="shared" si="16"/>
        <v>Big</v>
      </c>
    </row>
    <row r="899" spans="1:4" ht="16">
      <c r="A899" s="2">
        <v>898</v>
      </c>
      <c r="B899" s="2" t="s">
        <v>7</v>
      </c>
      <c r="C899" s="2">
        <v>6.47</v>
      </c>
      <c r="D899" t="str">
        <f t="shared" ref="D899:D962" si="17">IF(C899&lt;6,"Small",IF(C899&lt;=8,"Medium","Big"))</f>
        <v>Medium</v>
      </c>
    </row>
    <row r="900" spans="1:4" ht="16">
      <c r="A900" s="2">
        <v>899</v>
      </c>
      <c r="B900" s="2" t="s">
        <v>18</v>
      </c>
      <c r="C900" s="2">
        <v>9.86</v>
      </c>
      <c r="D900" t="str">
        <f t="shared" si="17"/>
        <v>Big</v>
      </c>
    </row>
    <row r="901" spans="1:4" ht="16">
      <c r="A901" s="2">
        <v>900</v>
      </c>
      <c r="B901" s="2" t="s">
        <v>18</v>
      </c>
      <c r="C901" s="2">
        <v>8.52</v>
      </c>
      <c r="D901" t="str">
        <f t="shared" si="17"/>
        <v>Big</v>
      </c>
    </row>
    <row r="902" spans="1:4" ht="16">
      <c r="A902" s="2">
        <v>901</v>
      </c>
      <c r="B902" s="2" t="s">
        <v>18</v>
      </c>
      <c r="C902" s="2">
        <v>6.96</v>
      </c>
      <c r="D902" t="str">
        <f t="shared" si="17"/>
        <v>Medium</v>
      </c>
    </row>
    <row r="903" spans="1:4" ht="16">
      <c r="A903" s="2">
        <v>902</v>
      </c>
      <c r="B903" s="2" t="s">
        <v>18</v>
      </c>
      <c r="C903" s="2">
        <v>10.38</v>
      </c>
      <c r="D903" t="str">
        <f t="shared" si="17"/>
        <v>Big</v>
      </c>
    </row>
    <row r="904" spans="1:4" ht="16">
      <c r="A904" s="2">
        <v>903</v>
      </c>
      <c r="B904" s="2" t="s">
        <v>7</v>
      </c>
      <c r="C904" s="2">
        <v>2.38</v>
      </c>
      <c r="D904" t="str">
        <f t="shared" si="17"/>
        <v>Small</v>
      </c>
    </row>
    <row r="905" spans="1:4" ht="16">
      <c r="A905" s="2">
        <v>904</v>
      </c>
      <c r="B905" s="2" t="s">
        <v>7</v>
      </c>
      <c r="C905" s="2">
        <v>11.16</v>
      </c>
      <c r="D905" t="str">
        <f t="shared" si="17"/>
        <v>Big</v>
      </c>
    </row>
    <row r="906" spans="1:4" ht="16">
      <c r="A906" s="2">
        <v>905</v>
      </c>
      <c r="B906" s="2" t="s">
        <v>7</v>
      </c>
      <c r="C906" s="2">
        <v>5.7</v>
      </c>
      <c r="D906" t="str">
        <f t="shared" si="17"/>
        <v>Small</v>
      </c>
    </row>
    <row r="907" spans="1:4" ht="16">
      <c r="A907" s="2">
        <v>906</v>
      </c>
      <c r="B907" s="2" t="s">
        <v>7</v>
      </c>
      <c r="C907" s="2">
        <v>10.41</v>
      </c>
      <c r="D907" t="str">
        <f t="shared" si="17"/>
        <v>Big</v>
      </c>
    </row>
    <row r="908" spans="1:4" ht="16">
      <c r="A908" s="2">
        <v>907</v>
      </c>
      <c r="B908" s="2" t="s">
        <v>18</v>
      </c>
      <c r="C908" s="2">
        <v>6.04</v>
      </c>
      <c r="D908" t="str">
        <f t="shared" si="17"/>
        <v>Medium</v>
      </c>
    </row>
    <row r="909" spans="1:4" ht="16">
      <c r="A909" s="2">
        <v>908</v>
      </c>
      <c r="B909" s="2" t="s">
        <v>18</v>
      </c>
      <c r="C909" s="2">
        <v>10.42</v>
      </c>
      <c r="D909" t="str">
        <f t="shared" si="17"/>
        <v>Big</v>
      </c>
    </row>
    <row r="910" spans="1:4" ht="16">
      <c r="A910" s="2">
        <v>909</v>
      </c>
      <c r="B910" s="2" t="s">
        <v>7</v>
      </c>
      <c r="C910" s="2">
        <v>7.91</v>
      </c>
      <c r="D910" t="str">
        <f t="shared" si="17"/>
        <v>Medium</v>
      </c>
    </row>
    <row r="911" spans="1:4" ht="16">
      <c r="A911" s="2">
        <v>910</v>
      </c>
      <c r="B911" s="2" t="s">
        <v>18</v>
      </c>
      <c r="C911" s="2">
        <v>8.9</v>
      </c>
      <c r="D911" t="str">
        <f t="shared" si="17"/>
        <v>Big</v>
      </c>
    </row>
    <row r="912" spans="1:4" ht="16">
      <c r="A912" s="2">
        <v>911</v>
      </c>
      <c r="B912" s="2" t="s">
        <v>7</v>
      </c>
      <c r="C912" s="2">
        <v>5.89</v>
      </c>
      <c r="D912" t="str">
        <f t="shared" si="17"/>
        <v>Small</v>
      </c>
    </row>
    <row r="913" spans="1:4" ht="16">
      <c r="A913" s="2">
        <v>912</v>
      </c>
      <c r="B913" s="2" t="s">
        <v>7</v>
      </c>
      <c r="C913" s="2">
        <v>7.97</v>
      </c>
      <c r="D913" t="str">
        <f t="shared" si="17"/>
        <v>Medium</v>
      </c>
    </row>
    <row r="914" spans="1:4" ht="16">
      <c r="A914" s="2">
        <v>913</v>
      </c>
      <c r="B914" s="2" t="s">
        <v>7</v>
      </c>
      <c r="C914" s="2">
        <v>8.48</v>
      </c>
      <c r="D914" t="str">
        <f t="shared" si="17"/>
        <v>Big</v>
      </c>
    </row>
    <row r="915" spans="1:4" ht="16">
      <c r="A915" s="2">
        <v>914</v>
      </c>
      <c r="B915" s="2" t="s">
        <v>7</v>
      </c>
      <c r="C915" s="2">
        <v>6.27</v>
      </c>
      <c r="D915" t="str">
        <f t="shared" si="17"/>
        <v>Medium</v>
      </c>
    </row>
    <row r="916" spans="1:4" ht="16">
      <c r="A916" s="2">
        <v>915</v>
      </c>
      <c r="B916" s="2" t="s">
        <v>7</v>
      </c>
      <c r="C916" s="2">
        <v>6.77</v>
      </c>
      <c r="D916" t="str">
        <f t="shared" si="17"/>
        <v>Medium</v>
      </c>
    </row>
    <row r="917" spans="1:4" ht="16">
      <c r="A917" s="2">
        <v>916</v>
      </c>
      <c r="B917" s="2" t="s">
        <v>7</v>
      </c>
      <c r="C917" s="2">
        <v>8.49</v>
      </c>
      <c r="D917" t="str">
        <f t="shared" si="17"/>
        <v>Big</v>
      </c>
    </row>
    <row r="918" spans="1:4" ht="16">
      <c r="A918" s="2">
        <v>917</v>
      </c>
      <c r="B918" s="2" t="s">
        <v>7</v>
      </c>
      <c r="C918" s="2">
        <v>9.56</v>
      </c>
      <c r="D918" t="str">
        <f t="shared" si="17"/>
        <v>Big</v>
      </c>
    </row>
    <row r="919" spans="1:4" ht="16">
      <c r="A919" s="2">
        <v>918</v>
      </c>
      <c r="B919" s="2" t="s">
        <v>7</v>
      </c>
      <c r="C919" s="2">
        <v>8.0500000000000007</v>
      </c>
      <c r="D919" t="str">
        <f t="shared" si="17"/>
        <v>Big</v>
      </c>
    </row>
    <row r="920" spans="1:4" ht="16">
      <c r="A920" s="2">
        <v>919</v>
      </c>
      <c r="B920" s="2" t="s">
        <v>18</v>
      </c>
      <c r="C920" s="2">
        <v>6.9</v>
      </c>
      <c r="D920" t="str">
        <f t="shared" si="17"/>
        <v>Medium</v>
      </c>
    </row>
    <row r="921" spans="1:4" ht="16">
      <c r="A921" s="2">
        <v>920</v>
      </c>
      <c r="B921" s="2" t="s">
        <v>18</v>
      </c>
      <c r="C921" s="2">
        <v>8.07</v>
      </c>
      <c r="D921" t="str">
        <f t="shared" si="17"/>
        <v>Big</v>
      </c>
    </row>
    <row r="922" spans="1:4" ht="16">
      <c r="A922" s="2">
        <v>921</v>
      </c>
      <c r="B922" s="2" t="s">
        <v>18</v>
      </c>
      <c r="C922" s="2">
        <v>5.51</v>
      </c>
      <c r="D922" t="str">
        <f t="shared" si="17"/>
        <v>Small</v>
      </c>
    </row>
    <row r="923" spans="1:4" ht="16">
      <c r="A923" s="2">
        <v>922</v>
      </c>
      <c r="B923" s="2" t="s">
        <v>7</v>
      </c>
      <c r="C923" s="2">
        <v>8.4</v>
      </c>
      <c r="D923" t="str">
        <f t="shared" si="17"/>
        <v>Big</v>
      </c>
    </row>
    <row r="924" spans="1:4" ht="16">
      <c r="A924" s="2">
        <v>923</v>
      </c>
      <c r="B924" s="2" t="s">
        <v>18</v>
      </c>
      <c r="C924" s="2">
        <v>10.45</v>
      </c>
      <c r="D924" t="str">
        <f t="shared" si="17"/>
        <v>Big</v>
      </c>
    </row>
    <row r="925" spans="1:4" ht="16">
      <c r="A925" s="2">
        <v>924</v>
      </c>
      <c r="B925" s="2" t="s">
        <v>7</v>
      </c>
      <c r="C925" s="2">
        <v>7.27</v>
      </c>
      <c r="D925" t="str">
        <f t="shared" si="17"/>
        <v>Medium</v>
      </c>
    </row>
    <row r="926" spans="1:4" ht="16">
      <c r="A926" s="2">
        <v>925</v>
      </c>
      <c r="B926" s="2" t="s">
        <v>7</v>
      </c>
      <c r="C926" s="2">
        <v>8.0500000000000007</v>
      </c>
      <c r="D926" t="str">
        <f t="shared" si="17"/>
        <v>Big</v>
      </c>
    </row>
    <row r="927" spans="1:4" ht="16">
      <c r="A927" s="2">
        <v>926</v>
      </c>
      <c r="B927" s="2" t="s">
        <v>18</v>
      </c>
      <c r="C927" s="2">
        <v>7.69</v>
      </c>
      <c r="D927" t="str">
        <f t="shared" si="17"/>
        <v>Medium</v>
      </c>
    </row>
    <row r="928" spans="1:4" ht="16">
      <c r="A928" s="2">
        <v>927</v>
      </c>
      <c r="B928" s="2" t="s">
        <v>18</v>
      </c>
      <c r="C928" s="2">
        <v>10.199999999999999</v>
      </c>
      <c r="D928" t="str">
        <f t="shared" si="17"/>
        <v>Big</v>
      </c>
    </row>
    <row r="929" spans="1:4" ht="16">
      <c r="A929" s="2">
        <v>928</v>
      </c>
      <c r="B929" s="2" t="s">
        <v>7</v>
      </c>
      <c r="C929" s="2">
        <v>5.32</v>
      </c>
      <c r="D929" t="str">
        <f t="shared" si="17"/>
        <v>Small</v>
      </c>
    </row>
    <row r="930" spans="1:4" ht="16">
      <c r="A930" s="2">
        <v>929</v>
      </c>
      <c r="B930" s="2" t="s">
        <v>18</v>
      </c>
      <c r="C930" s="2">
        <v>10.039999999999999</v>
      </c>
      <c r="D930" t="str">
        <f t="shared" si="17"/>
        <v>Big</v>
      </c>
    </row>
    <row r="931" spans="1:4" ht="16">
      <c r="A931" s="2">
        <v>930</v>
      </c>
      <c r="B931" s="2" t="s">
        <v>7</v>
      </c>
      <c r="C931" s="2">
        <v>5.98</v>
      </c>
      <c r="D931" t="str">
        <f t="shared" si="17"/>
        <v>Small</v>
      </c>
    </row>
    <row r="932" spans="1:4" ht="16">
      <c r="A932" s="2">
        <v>931</v>
      </c>
      <c r="B932" s="2" t="s">
        <v>7</v>
      </c>
      <c r="C932" s="2">
        <v>8.14</v>
      </c>
      <c r="D932" t="str">
        <f t="shared" si="17"/>
        <v>Big</v>
      </c>
    </row>
    <row r="933" spans="1:4" ht="16">
      <c r="A933" s="2">
        <v>932</v>
      </c>
      <c r="B933" s="2" t="s">
        <v>7</v>
      </c>
      <c r="C933" s="2">
        <v>7.39</v>
      </c>
      <c r="D933" t="str">
        <f t="shared" si="17"/>
        <v>Medium</v>
      </c>
    </row>
    <row r="934" spans="1:4" ht="16">
      <c r="A934" s="2">
        <v>933</v>
      </c>
      <c r="B934" s="2" t="s">
        <v>18</v>
      </c>
      <c r="C934" s="2">
        <v>6.76</v>
      </c>
      <c r="D934" t="str">
        <f t="shared" si="17"/>
        <v>Medium</v>
      </c>
    </row>
    <row r="935" spans="1:4" ht="16">
      <c r="A935" s="2">
        <v>934</v>
      </c>
      <c r="B935" s="2" t="s">
        <v>7</v>
      </c>
      <c r="C935" s="2">
        <v>7.22</v>
      </c>
      <c r="D935" t="str">
        <f t="shared" si="17"/>
        <v>Medium</v>
      </c>
    </row>
    <row r="936" spans="1:4" ht="16">
      <c r="A936" s="2">
        <v>935</v>
      </c>
      <c r="B936" s="2" t="s">
        <v>18</v>
      </c>
      <c r="C936" s="2">
        <v>7.61</v>
      </c>
      <c r="D936" t="str">
        <f t="shared" si="17"/>
        <v>Medium</v>
      </c>
    </row>
    <row r="937" spans="1:4" ht="16">
      <c r="A937" s="2">
        <v>936</v>
      </c>
      <c r="B937" s="2" t="s">
        <v>7</v>
      </c>
      <c r="C937" s="2">
        <v>9.3000000000000007</v>
      </c>
      <c r="D937" t="str">
        <f t="shared" si="17"/>
        <v>Big</v>
      </c>
    </row>
    <row r="938" spans="1:4" ht="16">
      <c r="A938" s="2">
        <v>937</v>
      </c>
      <c r="B938" s="2" t="s">
        <v>18</v>
      </c>
      <c r="C938" s="2">
        <v>10.91</v>
      </c>
      <c r="D938" t="str">
        <f t="shared" si="17"/>
        <v>Big</v>
      </c>
    </row>
    <row r="939" spans="1:4" ht="16">
      <c r="A939" s="2">
        <v>938</v>
      </c>
      <c r="B939" s="2" t="s">
        <v>7</v>
      </c>
      <c r="C939" s="2">
        <v>11.07</v>
      </c>
      <c r="D939" t="str">
        <f t="shared" si="17"/>
        <v>Big</v>
      </c>
    </row>
    <row r="940" spans="1:4" ht="16">
      <c r="A940" s="2">
        <v>939</v>
      </c>
      <c r="B940" s="2" t="s">
        <v>18</v>
      </c>
      <c r="C940" s="2">
        <v>7.88</v>
      </c>
      <c r="D940" t="str">
        <f t="shared" si="17"/>
        <v>Medium</v>
      </c>
    </row>
    <row r="941" spans="1:4" ht="16">
      <c r="A941" s="2">
        <v>940</v>
      </c>
      <c r="B941" s="2" t="s">
        <v>18</v>
      </c>
      <c r="C941" s="2">
        <v>6.64</v>
      </c>
      <c r="D941" t="str">
        <f t="shared" si="17"/>
        <v>Medium</v>
      </c>
    </row>
    <row r="942" spans="1:4" ht="16">
      <c r="A942" s="2">
        <v>941</v>
      </c>
      <c r="B942" s="2" t="s">
        <v>7</v>
      </c>
      <c r="C942" s="2">
        <v>6.05</v>
      </c>
      <c r="D942" t="str">
        <f t="shared" si="17"/>
        <v>Medium</v>
      </c>
    </row>
    <row r="943" spans="1:4" ht="16">
      <c r="A943" s="2">
        <v>942</v>
      </c>
      <c r="B943" s="2" t="s">
        <v>18</v>
      </c>
      <c r="C943" s="2">
        <v>9.0500000000000007</v>
      </c>
      <c r="D943" t="str">
        <f t="shared" si="17"/>
        <v>Big</v>
      </c>
    </row>
    <row r="944" spans="1:4" ht="16">
      <c r="A944" s="2">
        <v>943</v>
      </c>
      <c r="B944" s="2" t="s">
        <v>18</v>
      </c>
      <c r="C944" s="2">
        <v>11.6</v>
      </c>
      <c r="D944" t="str">
        <f t="shared" si="17"/>
        <v>Big</v>
      </c>
    </row>
    <row r="945" spans="1:4" ht="16">
      <c r="A945" s="2">
        <v>944</v>
      </c>
      <c r="B945" s="2" t="s">
        <v>18</v>
      </c>
      <c r="C945" s="2">
        <v>10.25</v>
      </c>
      <c r="D945" t="str">
        <f t="shared" si="17"/>
        <v>Big</v>
      </c>
    </row>
    <row r="946" spans="1:4" ht="16">
      <c r="A946" s="2">
        <v>945</v>
      </c>
      <c r="B946" s="2" t="s">
        <v>7</v>
      </c>
      <c r="C946" s="2">
        <v>5.38</v>
      </c>
      <c r="D946" t="str">
        <f t="shared" si="17"/>
        <v>Small</v>
      </c>
    </row>
    <row r="947" spans="1:4" ht="16">
      <c r="A947" s="2">
        <v>946</v>
      </c>
      <c r="B947" s="2" t="s">
        <v>18</v>
      </c>
      <c r="C947" s="2">
        <v>10.47</v>
      </c>
      <c r="D947" t="str">
        <f t="shared" si="17"/>
        <v>Big</v>
      </c>
    </row>
    <row r="948" spans="1:4" ht="16">
      <c r="A948" s="2">
        <v>947</v>
      </c>
      <c r="B948" s="2" t="s">
        <v>7</v>
      </c>
      <c r="C948" s="2">
        <v>7.57</v>
      </c>
      <c r="D948" t="str">
        <f t="shared" si="17"/>
        <v>Medium</v>
      </c>
    </row>
    <row r="949" spans="1:4" ht="16">
      <c r="A949" s="2">
        <v>948</v>
      </c>
      <c r="B949" s="2" t="s">
        <v>7</v>
      </c>
      <c r="C949" s="2">
        <v>8.17</v>
      </c>
      <c r="D949" t="str">
        <f t="shared" si="17"/>
        <v>Big</v>
      </c>
    </row>
    <row r="950" spans="1:4" ht="16">
      <c r="A950" s="2">
        <v>949</v>
      </c>
      <c r="B950" s="2" t="s">
        <v>18</v>
      </c>
      <c r="C950" s="2">
        <v>9.27</v>
      </c>
      <c r="D950" t="str">
        <f t="shared" si="17"/>
        <v>Big</v>
      </c>
    </row>
    <row r="951" spans="1:4" ht="16">
      <c r="A951" s="2">
        <v>950</v>
      </c>
      <c r="B951" s="2" t="s">
        <v>7</v>
      </c>
      <c r="C951" s="2">
        <v>8.8000000000000007</v>
      </c>
      <c r="D951" t="str">
        <f t="shared" si="17"/>
        <v>Big</v>
      </c>
    </row>
    <row r="952" spans="1:4" ht="16">
      <c r="A952" s="2">
        <v>951</v>
      </c>
      <c r="B952" s="2" t="s">
        <v>18</v>
      </c>
      <c r="C952" s="2">
        <v>7.55</v>
      </c>
      <c r="D952" t="str">
        <f t="shared" si="17"/>
        <v>Medium</v>
      </c>
    </row>
    <row r="953" spans="1:4" ht="16">
      <c r="A953" s="2">
        <v>952</v>
      </c>
      <c r="B953" s="2" t="s">
        <v>18</v>
      </c>
      <c r="C953" s="2">
        <v>6.75</v>
      </c>
      <c r="D953" t="str">
        <f t="shared" si="17"/>
        <v>Medium</v>
      </c>
    </row>
    <row r="954" spans="1:4" ht="16">
      <c r="A954" s="2">
        <v>953</v>
      </c>
      <c r="B954" s="2" t="s">
        <v>7</v>
      </c>
      <c r="C954" s="2">
        <v>12.35</v>
      </c>
      <c r="D954" t="str">
        <f t="shared" si="17"/>
        <v>Big</v>
      </c>
    </row>
    <row r="955" spans="1:4" ht="16">
      <c r="A955" s="2">
        <v>954</v>
      </c>
      <c r="B955" s="2" t="s">
        <v>7</v>
      </c>
      <c r="C955" s="2">
        <v>9.07</v>
      </c>
      <c r="D955" t="str">
        <f t="shared" si="17"/>
        <v>Big</v>
      </c>
    </row>
    <row r="956" spans="1:4" ht="16">
      <c r="A956" s="2">
        <v>955</v>
      </c>
      <c r="B956" s="2" t="s">
        <v>7</v>
      </c>
      <c r="C956" s="2">
        <v>11.13</v>
      </c>
      <c r="D956" t="str">
        <f t="shared" si="17"/>
        <v>Big</v>
      </c>
    </row>
    <row r="957" spans="1:4" ht="16">
      <c r="A957" s="2">
        <v>956</v>
      </c>
      <c r="B957" s="2" t="s">
        <v>7</v>
      </c>
      <c r="C957" s="2">
        <v>6.58</v>
      </c>
      <c r="D957" t="str">
        <f t="shared" si="17"/>
        <v>Medium</v>
      </c>
    </row>
    <row r="958" spans="1:4" ht="16">
      <c r="A958" s="2">
        <v>957</v>
      </c>
      <c r="B958" s="2" t="s">
        <v>7</v>
      </c>
      <c r="C958" s="2">
        <v>9.15</v>
      </c>
      <c r="D958" t="str">
        <f t="shared" si="17"/>
        <v>Big</v>
      </c>
    </row>
    <row r="959" spans="1:4" ht="16">
      <c r="A959" s="2">
        <v>958</v>
      </c>
      <c r="B959" s="2" t="s">
        <v>7</v>
      </c>
      <c r="C959" s="2">
        <v>8.98</v>
      </c>
      <c r="D959" t="str">
        <f t="shared" si="17"/>
        <v>Big</v>
      </c>
    </row>
    <row r="960" spans="1:4" ht="16">
      <c r="A960" s="2">
        <v>959</v>
      </c>
      <c r="B960" s="2" t="s">
        <v>7</v>
      </c>
      <c r="C960" s="2">
        <v>6.41</v>
      </c>
      <c r="D960" t="str">
        <f t="shared" si="17"/>
        <v>Medium</v>
      </c>
    </row>
    <row r="961" spans="1:4" ht="16">
      <c r="A961" s="2">
        <v>960</v>
      </c>
      <c r="B961" s="2" t="s">
        <v>7</v>
      </c>
      <c r="C961" s="2">
        <v>7.17</v>
      </c>
      <c r="D961" t="str">
        <f t="shared" si="17"/>
        <v>Medium</v>
      </c>
    </row>
    <row r="962" spans="1:4" ht="16">
      <c r="A962" s="2">
        <v>961</v>
      </c>
      <c r="B962" s="2" t="s">
        <v>7</v>
      </c>
      <c r="C962" s="2">
        <v>10.58</v>
      </c>
      <c r="D962" t="str">
        <f t="shared" si="17"/>
        <v>Big</v>
      </c>
    </row>
    <row r="963" spans="1:4" ht="16">
      <c r="A963" s="2">
        <v>962</v>
      </c>
      <c r="B963" s="2" t="s">
        <v>18</v>
      </c>
      <c r="C963" s="2">
        <v>6.87</v>
      </c>
      <c r="D963" t="str">
        <f t="shared" ref="D963:D1001" si="18">IF(C963&lt;6,"Small",IF(C963&lt;=8,"Medium","Big"))</f>
        <v>Medium</v>
      </c>
    </row>
    <row r="964" spans="1:4" ht="16">
      <c r="A964" s="2">
        <v>963</v>
      </c>
      <c r="B964" s="2" t="s">
        <v>7</v>
      </c>
      <c r="C964" s="2">
        <v>8.02</v>
      </c>
      <c r="D964" t="str">
        <f t="shared" si="18"/>
        <v>Big</v>
      </c>
    </row>
    <row r="965" spans="1:4" ht="16">
      <c r="A965" s="2">
        <v>964</v>
      </c>
      <c r="B965" s="2" t="s">
        <v>18</v>
      </c>
      <c r="C965" s="2">
        <v>9.19</v>
      </c>
      <c r="D965" t="str">
        <f t="shared" si="18"/>
        <v>Big</v>
      </c>
    </row>
    <row r="966" spans="1:4" ht="16">
      <c r="A966" s="2">
        <v>965</v>
      </c>
      <c r="B966" s="2" t="s">
        <v>7</v>
      </c>
      <c r="C966" s="2">
        <v>5.6</v>
      </c>
      <c r="D966" t="str">
        <f t="shared" si="18"/>
        <v>Small</v>
      </c>
    </row>
    <row r="967" spans="1:4" ht="16">
      <c r="A967" s="2">
        <v>966</v>
      </c>
      <c r="B967" s="2" t="s">
        <v>7</v>
      </c>
      <c r="C967" s="2">
        <v>8.7899999999999991</v>
      </c>
      <c r="D967" t="str">
        <f t="shared" si="18"/>
        <v>Big</v>
      </c>
    </row>
    <row r="968" spans="1:4" ht="16">
      <c r="A968" s="2">
        <v>967</v>
      </c>
      <c r="B968" s="2" t="s">
        <v>7</v>
      </c>
      <c r="C968" s="2">
        <v>10.44</v>
      </c>
      <c r="D968" t="str">
        <f t="shared" si="18"/>
        <v>Big</v>
      </c>
    </row>
    <row r="969" spans="1:4" ht="16">
      <c r="A969" s="2">
        <v>968</v>
      </c>
      <c r="B969" s="2" t="s">
        <v>18</v>
      </c>
      <c r="C969" s="2">
        <v>6.44</v>
      </c>
      <c r="D969" t="str">
        <f t="shared" si="18"/>
        <v>Medium</v>
      </c>
    </row>
    <row r="970" spans="1:4" ht="16">
      <c r="A970" s="2">
        <v>969</v>
      </c>
      <c r="B970" s="2" t="s">
        <v>7</v>
      </c>
      <c r="C970" s="2">
        <v>9.75</v>
      </c>
      <c r="D970" t="str">
        <f t="shared" si="18"/>
        <v>Big</v>
      </c>
    </row>
    <row r="971" spans="1:4" ht="16">
      <c r="A971" s="2">
        <v>970</v>
      </c>
      <c r="B971" s="2" t="s">
        <v>7</v>
      </c>
      <c r="C971" s="2">
        <v>12.57</v>
      </c>
      <c r="D971" t="str">
        <f t="shared" si="18"/>
        <v>Big</v>
      </c>
    </row>
    <row r="972" spans="1:4" ht="16">
      <c r="A972" s="2">
        <v>971</v>
      </c>
      <c r="B972" s="2" t="s">
        <v>18</v>
      </c>
      <c r="C972" s="2">
        <v>8.2899999999999991</v>
      </c>
      <c r="D972" t="str">
        <f t="shared" si="18"/>
        <v>Big</v>
      </c>
    </row>
    <row r="973" spans="1:4" ht="16">
      <c r="A973" s="2">
        <v>972</v>
      </c>
      <c r="B973" s="2" t="s">
        <v>18</v>
      </c>
      <c r="C973" s="2">
        <v>9</v>
      </c>
      <c r="D973" t="str">
        <f t="shared" si="18"/>
        <v>Big</v>
      </c>
    </row>
    <row r="974" spans="1:4" ht="16">
      <c r="A974" s="2">
        <v>973</v>
      </c>
      <c r="B974" s="2" t="s">
        <v>18</v>
      </c>
      <c r="C974" s="2">
        <v>6.69</v>
      </c>
      <c r="D974" t="str">
        <f t="shared" si="18"/>
        <v>Medium</v>
      </c>
    </row>
    <row r="975" spans="1:4" ht="16">
      <c r="A975" s="2">
        <v>974</v>
      </c>
      <c r="B975" s="2" t="s">
        <v>18</v>
      </c>
      <c r="C975" s="2">
        <v>8.82</v>
      </c>
      <c r="D975" t="str">
        <f t="shared" si="18"/>
        <v>Big</v>
      </c>
    </row>
    <row r="976" spans="1:4" ht="16">
      <c r="A976" s="2">
        <v>975</v>
      </c>
      <c r="B976" s="2" t="s">
        <v>18</v>
      </c>
      <c r="C976" s="2">
        <v>9.49</v>
      </c>
      <c r="D976" t="str">
        <f t="shared" si="18"/>
        <v>Big</v>
      </c>
    </row>
    <row r="977" spans="1:4" ht="16">
      <c r="A977" s="2">
        <v>976</v>
      </c>
      <c r="B977" s="2" t="s">
        <v>18</v>
      </c>
      <c r="C977" s="2">
        <v>3.74</v>
      </c>
      <c r="D977" t="str">
        <f t="shared" si="18"/>
        <v>Small</v>
      </c>
    </row>
    <row r="978" spans="1:4" ht="16">
      <c r="A978" s="2">
        <v>977</v>
      </c>
      <c r="B978" s="2" t="s">
        <v>7</v>
      </c>
      <c r="C978" s="2">
        <v>6.87</v>
      </c>
      <c r="D978" t="str">
        <f t="shared" si="18"/>
        <v>Medium</v>
      </c>
    </row>
    <row r="979" spans="1:4" ht="16">
      <c r="A979" s="2">
        <v>978</v>
      </c>
      <c r="B979" s="2" t="s">
        <v>7</v>
      </c>
      <c r="C979" s="2">
        <v>10.75</v>
      </c>
      <c r="D979" t="str">
        <f t="shared" si="18"/>
        <v>Big</v>
      </c>
    </row>
    <row r="980" spans="1:4" ht="16">
      <c r="A980" s="2">
        <v>979</v>
      </c>
      <c r="B980" s="2" t="s">
        <v>18</v>
      </c>
      <c r="C980" s="2">
        <v>10.98</v>
      </c>
      <c r="D980" t="str">
        <f t="shared" si="18"/>
        <v>Big</v>
      </c>
    </row>
    <row r="981" spans="1:4" ht="16">
      <c r="A981" s="2">
        <v>980</v>
      </c>
      <c r="B981" s="2" t="s">
        <v>7</v>
      </c>
      <c r="C981" s="2">
        <v>5.05</v>
      </c>
      <c r="D981" t="str">
        <f t="shared" si="18"/>
        <v>Small</v>
      </c>
    </row>
    <row r="982" spans="1:4" ht="16">
      <c r="A982" s="2">
        <v>981</v>
      </c>
      <c r="B982" s="2" t="s">
        <v>7</v>
      </c>
      <c r="C982" s="2">
        <v>7.8</v>
      </c>
      <c r="D982" t="str">
        <f t="shared" si="18"/>
        <v>Medium</v>
      </c>
    </row>
    <row r="983" spans="1:4" ht="16">
      <c r="A983" s="2">
        <v>982</v>
      </c>
      <c r="B983" s="2" t="s">
        <v>18</v>
      </c>
      <c r="C983" s="2">
        <v>3.75</v>
      </c>
      <c r="D983" t="str">
        <f t="shared" si="18"/>
        <v>Small</v>
      </c>
    </row>
    <row r="984" spans="1:4" ht="16">
      <c r="A984" s="2">
        <v>983</v>
      </c>
      <c r="B984" s="2" t="s">
        <v>7</v>
      </c>
      <c r="C984" s="2">
        <v>10.44</v>
      </c>
      <c r="D984" t="str">
        <f t="shared" si="18"/>
        <v>Big</v>
      </c>
    </row>
    <row r="985" spans="1:4" ht="16">
      <c r="A985" s="2">
        <v>984</v>
      </c>
      <c r="B985" s="2" t="s">
        <v>7</v>
      </c>
      <c r="C985" s="2">
        <v>10.93</v>
      </c>
      <c r="D985" t="str">
        <f t="shared" si="18"/>
        <v>Big</v>
      </c>
    </row>
    <row r="986" spans="1:4" ht="16">
      <c r="A986" s="2">
        <v>985</v>
      </c>
      <c r="B986" s="2" t="s">
        <v>7</v>
      </c>
      <c r="C986" s="2">
        <v>8.49</v>
      </c>
      <c r="D986" t="str">
        <f t="shared" si="18"/>
        <v>Big</v>
      </c>
    </row>
    <row r="987" spans="1:4" ht="16">
      <c r="A987" s="2">
        <v>986</v>
      </c>
      <c r="B987" s="2" t="s">
        <v>18</v>
      </c>
      <c r="C987" s="2">
        <v>7.67</v>
      </c>
      <c r="D987" t="str">
        <f t="shared" si="18"/>
        <v>Medium</v>
      </c>
    </row>
    <row r="988" spans="1:4" ht="16">
      <c r="A988" s="2">
        <v>987</v>
      </c>
      <c r="B988" s="2" t="s">
        <v>7</v>
      </c>
      <c r="C988" s="2">
        <v>7.7</v>
      </c>
      <c r="D988" t="str">
        <f t="shared" si="18"/>
        <v>Medium</v>
      </c>
    </row>
    <row r="989" spans="1:4" ht="16">
      <c r="A989" s="2">
        <v>988</v>
      </c>
      <c r="B989" s="2" t="s">
        <v>18</v>
      </c>
      <c r="C989" s="2">
        <v>10.63</v>
      </c>
      <c r="D989" t="str">
        <f t="shared" si="18"/>
        <v>Big</v>
      </c>
    </row>
    <row r="990" spans="1:4" ht="16">
      <c r="A990" s="2">
        <v>989</v>
      </c>
      <c r="B990" s="2" t="s">
        <v>7</v>
      </c>
      <c r="C990" s="2">
        <v>8.49</v>
      </c>
      <c r="D990" t="str">
        <f t="shared" si="18"/>
        <v>Big</v>
      </c>
    </row>
    <row r="991" spans="1:4" ht="16">
      <c r="A991" s="2">
        <v>990</v>
      </c>
      <c r="B991" s="2" t="s">
        <v>18</v>
      </c>
      <c r="C991" s="2">
        <v>6.74</v>
      </c>
      <c r="D991" t="str">
        <f t="shared" si="18"/>
        <v>Medium</v>
      </c>
    </row>
    <row r="992" spans="1:4" ht="16">
      <c r="A992" s="2">
        <v>991</v>
      </c>
      <c r="B992" s="2" t="s">
        <v>7</v>
      </c>
      <c r="C992" s="2">
        <v>4.6100000000000003</v>
      </c>
      <c r="D992" t="str">
        <f t="shared" si="18"/>
        <v>Small</v>
      </c>
    </row>
    <row r="993" spans="1:4" ht="16">
      <c r="A993" s="2">
        <v>992</v>
      </c>
      <c r="B993" s="2" t="s">
        <v>7</v>
      </c>
      <c r="C993" s="2">
        <v>7.28</v>
      </c>
      <c r="D993" t="str">
        <f t="shared" si="18"/>
        <v>Medium</v>
      </c>
    </row>
    <row r="994" spans="1:4" ht="16">
      <c r="A994" s="2">
        <v>993</v>
      </c>
      <c r="B994" s="2" t="s">
        <v>7</v>
      </c>
      <c r="C994" s="2">
        <v>9.1999999999999993</v>
      </c>
      <c r="D994" t="str">
        <f t="shared" si="18"/>
        <v>Big</v>
      </c>
    </row>
    <row r="995" spans="1:4" ht="16">
      <c r="A995" s="2">
        <v>994</v>
      </c>
      <c r="B995" s="2" t="s">
        <v>7</v>
      </c>
      <c r="C995" s="2">
        <v>6.16</v>
      </c>
      <c r="D995" t="str">
        <f t="shared" si="18"/>
        <v>Medium</v>
      </c>
    </row>
    <row r="996" spans="1:4" ht="16">
      <c r="A996" s="2">
        <v>995</v>
      </c>
      <c r="B996" s="2" t="s">
        <v>7</v>
      </c>
      <c r="C996" s="2">
        <v>6.61</v>
      </c>
      <c r="D996" t="str">
        <f t="shared" si="18"/>
        <v>Medium</v>
      </c>
    </row>
    <row r="997" spans="1:4" ht="16">
      <c r="A997" s="2">
        <v>996</v>
      </c>
      <c r="B997" s="2" t="s">
        <v>18</v>
      </c>
      <c r="C997" s="2">
        <v>3.97</v>
      </c>
      <c r="D997" t="str">
        <f t="shared" si="18"/>
        <v>Small</v>
      </c>
    </row>
    <row r="998" spans="1:4" ht="16">
      <c r="A998" s="2">
        <v>997</v>
      </c>
      <c r="B998" s="2" t="s">
        <v>7</v>
      </c>
      <c r="C998" s="2">
        <v>9.31</v>
      </c>
      <c r="D998" t="str">
        <f t="shared" si="18"/>
        <v>Big</v>
      </c>
    </row>
    <row r="999" spans="1:4" ht="16">
      <c r="A999" s="2">
        <v>998</v>
      </c>
      <c r="B999" s="2" t="s">
        <v>7</v>
      </c>
      <c r="C999" s="2">
        <v>8.18</v>
      </c>
      <c r="D999" t="str">
        <f t="shared" si="18"/>
        <v>Big</v>
      </c>
    </row>
    <row r="1000" spans="1:4" ht="16">
      <c r="A1000" s="2">
        <v>999</v>
      </c>
      <c r="B1000" s="2" t="s">
        <v>18</v>
      </c>
      <c r="C1000" s="2">
        <v>9.7799999999999994</v>
      </c>
      <c r="D1000" t="str">
        <f t="shared" si="18"/>
        <v>Big</v>
      </c>
    </row>
    <row r="1001" spans="1:4" ht="16">
      <c r="A1001" s="2">
        <v>1000</v>
      </c>
      <c r="B1001" s="2" t="s">
        <v>18</v>
      </c>
      <c r="C1001" s="2">
        <v>5.97</v>
      </c>
      <c r="D1001" t="str">
        <f t="shared" si="18"/>
        <v>Small</v>
      </c>
    </row>
  </sheetData>
  <autoFilter ref="A1:D1001" xr:uid="{CFA19CC9-D442-4534-A5DB-FFF05AC3C1CD}"/>
  <mergeCells count="6">
    <mergeCell ref="F21:J21"/>
    <mergeCell ref="F22:K24"/>
    <mergeCell ref="F8:I8"/>
    <mergeCell ref="G9:I9"/>
    <mergeCell ref="G10:I10"/>
    <mergeCell ref="F11:I14"/>
  </mergeCells>
  <pageMargins left="0.7" right="0.7" top="0.75" bottom="0.75" header="0.3" footer="0.3"/>
  <pageSetup orientation="portrait" r:id="rId2"/>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A3446-A0CC-A547-A9E9-06C387AD3F2D}">
  <dimension ref="A1:Q1001"/>
  <sheetViews>
    <sheetView topLeftCell="A21" workbookViewId="0">
      <selection activeCell="J25" sqref="J25:N28"/>
    </sheetView>
  </sheetViews>
  <sheetFormatPr baseColWidth="10" defaultRowHeight="15"/>
  <cols>
    <col min="1" max="1" width="15.83203125" customWidth="1"/>
    <col min="2" max="2" width="13.5" customWidth="1"/>
    <col min="6" max="8" width="12.6640625" bestFit="1" customWidth="1"/>
    <col min="9" max="9" width="12.6640625" customWidth="1"/>
    <col min="10" max="10" width="15.83203125" bestFit="1" customWidth="1"/>
    <col min="12" max="12" width="16.83203125" bestFit="1" customWidth="1"/>
  </cols>
  <sheetData>
    <row r="1" spans="1:17" ht="17">
      <c r="A1" s="3" t="s">
        <v>4</v>
      </c>
      <c r="B1" s="3" t="s">
        <v>6</v>
      </c>
    </row>
    <row r="2" spans="1:17" ht="16">
      <c r="A2" s="127" t="s">
        <v>25</v>
      </c>
      <c r="B2" s="127">
        <v>29</v>
      </c>
      <c r="C2" s="91" t="s">
        <v>282</v>
      </c>
      <c r="D2" s="91"/>
      <c r="E2" s="91"/>
      <c r="F2" s="135"/>
      <c r="G2" s="135"/>
      <c r="H2" s="135"/>
      <c r="I2" s="135"/>
      <c r="J2" s="91" t="s">
        <v>281</v>
      </c>
      <c r="K2" s="91"/>
      <c r="L2" s="91"/>
      <c r="M2" s="48" t="s">
        <v>86</v>
      </c>
      <c r="N2" s="131">
        <f>SUM(C4:E4)</f>
        <v>692</v>
      </c>
      <c r="O2" s="130" t="s">
        <v>280</v>
      </c>
      <c r="P2" s="130"/>
      <c r="Q2" s="130"/>
    </row>
    <row r="3" spans="1:17" ht="16">
      <c r="A3" s="127" t="s">
        <v>13</v>
      </c>
      <c r="B3" s="127">
        <v>46</v>
      </c>
      <c r="C3" s="48" t="s">
        <v>104</v>
      </c>
      <c r="D3" s="48" t="s">
        <v>105</v>
      </c>
      <c r="E3" s="48" t="s">
        <v>279</v>
      </c>
      <c r="F3" s="135"/>
      <c r="G3" s="135"/>
      <c r="H3" s="135"/>
      <c r="I3" s="135"/>
      <c r="J3" s="91" t="s">
        <v>278</v>
      </c>
      <c r="K3" s="91"/>
      <c r="L3" s="91"/>
      <c r="M3" s="134" t="s">
        <v>277</v>
      </c>
      <c r="N3" s="131">
        <f>AVERAGE(C9:C561,D9:D43,E9:E112)</f>
        <v>50.705202312138731</v>
      </c>
      <c r="O3" s="130"/>
      <c r="P3" s="130"/>
      <c r="Q3" s="130"/>
    </row>
    <row r="4" spans="1:17" ht="16">
      <c r="A4" s="127" t="s">
        <v>13</v>
      </c>
      <c r="B4" s="127">
        <v>70</v>
      </c>
      <c r="C4" s="6">
        <f>COUNT(C9:C561)</f>
        <v>553</v>
      </c>
      <c r="D4" s="6">
        <f>COUNT(D9:D43)</f>
        <v>35</v>
      </c>
      <c r="E4" s="6">
        <f>COUNT(E9:E112)</f>
        <v>104</v>
      </c>
      <c r="F4" s="31"/>
      <c r="G4" s="31"/>
      <c r="H4" s="31"/>
      <c r="I4" s="31"/>
      <c r="J4" s="91" t="s">
        <v>276</v>
      </c>
      <c r="K4" s="91"/>
      <c r="L4" s="91"/>
      <c r="M4" s="48" t="s">
        <v>275</v>
      </c>
      <c r="N4" s="131">
        <v>3</v>
      </c>
      <c r="O4" s="130"/>
      <c r="P4" s="130"/>
      <c r="Q4" s="130"/>
    </row>
    <row r="5" spans="1:17" ht="16">
      <c r="A5" s="127" t="s">
        <v>13</v>
      </c>
      <c r="B5" s="127">
        <v>46</v>
      </c>
      <c r="C5" s="91" t="s">
        <v>274</v>
      </c>
      <c r="D5" s="91"/>
      <c r="E5" s="91"/>
      <c r="F5" s="133" t="s">
        <v>273</v>
      </c>
      <c r="G5" s="133"/>
      <c r="H5" s="133"/>
      <c r="I5" s="132"/>
      <c r="J5" s="91" t="s">
        <v>272</v>
      </c>
      <c r="K5" s="91"/>
      <c r="L5" s="91"/>
      <c r="M5" s="91"/>
      <c r="N5" s="82"/>
      <c r="O5" s="130"/>
      <c r="P5" s="130"/>
      <c r="Q5" s="130"/>
    </row>
    <row r="6" spans="1:17" ht="16">
      <c r="A6" s="127" t="s">
        <v>13</v>
      </c>
      <c r="B6" s="127">
        <v>32</v>
      </c>
      <c r="C6" s="48" t="s">
        <v>271</v>
      </c>
      <c r="D6" s="48" t="s">
        <v>270</v>
      </c>
      <c r="E6" s="48" t="s">
        <v>269</v>
      </c>
      <c r="F6" s="132" t="s">
        <v>268</v>
      </c>
      <c r="G6" s="132" t="s">
        <v>267</v>
      </c>
      <c r="H6" s="132" t="s">
        <v>266</v>
      </c>
      <c r="I6" s="132"/>
      <c r="J6" s="91" t="s">
        <v>265</v>
      </c>
      <c r="K6" s="91"/>
      <c r="L6" s="91"/>
      <c r="M6" s="91"/>
      <c r="N6" s="82"/>
      <c r="O6" s="130"/>
      <c r="P6" s="130"/>
      <c r="Q6" s="130"/>
    </row>
    <row r="7" spans="1:17" ht="16">
      <c r="A7" s="127" t="s">
        <v>10</v>
      </c>
      <c r="B7" s="127">
        <v>65</v>
      </c>
      <c r="C7" s="6">
        <f>AVERAGE(C9:C561)</f>
        <v>50.598553345388787</v>
      </c>
      <c r="D7" s="6">
        <f>AVERAGE(D9:D43)</f>
        <v>53.514285714285712</v>
      </c>
      <c r="E7" s="6">
        <f>AVERAGE(E9:E112)</f>
        <v>50.32692307692308</v>
      </c>
      <c r="F7" s="6">
        <f>SUM(F9:F561)</f>
        <v>53630.878842676393</v>
      </c>
      <c r="G7" s="6">
        <f>SUM(G9:G43)</f>
        <v>3894.7428571428568</v>
      </c>
      <c r="H7" s="6">
        <f>SUM(H9:H112)</f>
        <v>10548.884615384613</v>
      </c>
      <c r="I7" s="6"/>
      <c r="J7" s="91" t="s">
        <v>264</v>
      </c>
      <c r="K7" s="91"/>
      <c r="L7" s="91"/>
      <c r="M7" s="91"/>
      <c r="N7" s="82"/>
      <c r="O7" s="130"/>
      <c r="P7" s="130"/>
      <c r="Q7" s="130"/>
    </row>
    <row r="8" spans="1:17" ht="16">
      <c r="A8" s="127" t="s">
        <v>13</v>
      </c>
      <c r="B8" s="127">
        <v>50</v>
      </c>
      <c r="C8" s="129" t="s">
        <v>241</v>
      </c>
      <c r="D8" s="129" t="s">
        <v>240</v>
      </c>
      <c r="E8" s="129" t="s">
        <v>239</v>
      </c>
      <c r="F8" s="129" t="s">
        <v>263</v>
      </c>
      <c r="G8" s="129" t="s">
        <v>262</v>
      </c>
      <c r="H8" s="129" t="s">
        <v>261</v>
      </c>
      <c r="I8" s="129"/>
      <c r="J8" s="91" t="s">
        <v>260</v>
      </c>
      <c r="K8" s="91"/>
      <c r="L8" s="91"/>
      <c r="M8" s="48" t="s">
        <v>259</v>
      </c>
      <c r="N8" s="131">
        <v>0.05</v>
      </c>
      <c r="O8" s="130"/>
      <c r="P8" s="130"/>
      <c r="Q8" s="130"/>
    </row>
    <row r="9" spans="1:17" ht="16">
      <c r="A9" s="127" t="s">
        <v>13</v>
      </c>
      <c r="B9" s="127">
        <v>74</v>
      </c>
      <c r="C9" s="127">
        <v>46</v>
      </c>
      <c r="D9" s="127">
        <v>37</v>
      </c>
      <c r="E9" s="127">
        <v>61</v>
      </c>
      <c r="F9" s="126">
        <f>(C9-$C$7)^2</f>
        <v>21.146692870386403</v>
      </c>
      <c r="G9" s="126">
        <f>(D9-$D$7)^2</f>
        <v>272.72163265306119</v>
      </c>
      <c r="H9" s="126">
        <f>(E9-$E$7)^2</f>
        <v>113.9145710059171</v>
      </c>
      <c r="I9" s="126"/>
      <c r="O9" s="130"/>
      <c r="P9" s="130"/>
      <c r="Q9" s="130"/>
    </row>
    <row r="10" spans="1:17" ht="16" customHeight="1">
      <c r="A10" s="127" t="s">
        <v>13</v>
      </c>
      <c r="B10" s="127">
        <v>46</v>
      </c>
      <c r="C10" s="127">
        <v>70</v>
      </c>
      <c r="D10" s="127">
        <v>36</v>
      </c>
      <c r="E10" s="127">
        <v>55</v>
      </c>
      <c r="F10" s="126">
        <f>(C10-$C$7)^2</f>
        <v>376.41613229172464</v>
      </c>
      <c r="G10" s="126">
        <f>(D10-$D$7)^2</f>
        <v>306.7502040816326</v>
      </c>
      <c r="H10" s="126">
        <f>(E10-$E$7)^2</f>
        <v>21.837647928994052</v>
      </c>
      <c r="I10" s="126"/>
      <c r="O10" s="130"/>
      <c r="P10" s="130"/>
      <c r="Q10" s="130"/>
    </row>
    <row r="11" spans="1:17" ht="16" customHeight="1">
      <c r="A11" s="127" t="s">
        <v>13</v>
      </c>
      <c r="B11" s="127">
        <v>57</v>
      </c>
      <c r="C11" s="127">
        <v>46</v>
      </c>
      <c r="D11" s="127">
        <v>61</v>
      </c>
      <c r="E11" s="127">
        <v>42</v>
      </c>
      <c r="F11" s="126">
        <f>(C11-$C$7)^2</f>
        <v>21.146692870386403</v>
      </c>
      <c r="G11" s="126">
        <f>(D11-$D$7)^2</f>
        <v>56.035918367346966</v>
      </c>
      <c r="H11" s="126">
        <f>(E11-$E$7)^2</f>
        <v>69.337647928994144</v>
      </c>
      <c r="I11" s="126"/>
      <c r="J11" s="6" t="s">
        <v>258</v>
      </c>
      <c r="K11" s="6">
        <f>SUM(F7:H7)</f>
        <v>68074.506315203864</v>
      </c>
      <c r="O11" s="130"/>
      <c r="P11" s="130"/>
      <c r="Q11" s="130"/>
    </row>
    <row r="12" spans="1:17" ht="16" customHeight="1">
      <c r="A12" s="127" t="s">
        <v>10</v>
      </c>
      <c r="B12" s="127">
        <v>50</v>
      </c>
      <c r="C12" s="127">
        <v>32</v>
      </c>
      <c r="D12" s="127">
        <v>59</v>
      </c>
      <c r="E12" s="127">
        <v>61</v>
      </c>
      <c r="F12" s="126">
        <f>(C12-$C$7)^2</f>
        <v>345.9061865412724</v>
      </c>
      <c r="G12" s="126">
        <f>(D12-$D$7)^2</f>
        <v>30.093061224489816</v>
      </c>
      <c r="H12" s="126">
        <f>(E12-$E$7)^2</f>
        <v>113.9145710059171</v>
      </c>
      <c r="I12" s="126"/>
      <c r="J12" t="s">
        <v>257</v>
      </c>
      <c r="K12">
        <f>N2-N4</f>
        <v>689</v>
      </c>
      <c r="O12" s="130"/>
      <c r="P12" s="130"/>
      <c r="Q12" s="130"/>
    </row>
    <row r="13" spans="1:17" ht="16">
      <c r="A13" s="127" t="s">
        <v>37</v>
      </c>
      <c r="B13" s="127">
        <v>58</v>
      </c>
      <c r="C13" s="127">
        <v>50</v>
      </c>
      <c r="D13" s="127">
        <v>50</v>
      </c>
      <c r="E13" s="127">
        <v>41</v>
      </c>
      <c r="F13" s="126">
        <f>(C13-$C$7)^2</f>
        <v>0.3582661072761083</v>
      </c>
      <c r="G13" s="126">
        <f>(D13-$D$7)^2</f>
        <v>12.35020408163264</v>
      </c>
      <c r="H13" s="126">
        <f>(E13-$E$7)^2</f>
        <v>86.991494082840305</v>
      </c>
      <c r="I13" s="126"/>
      <c r="J13" s="6" t="s">
        <v>256</v>
      </c>
      <c r="K13" s="6">
        <f>K11/K12</f>
        <v>98.801895958205904</v>
      </c>
      <c r="O13" s="130"/>
      <c r="P13" s="130"/>
      <c r="Q13" s="130"/>
    </row>
    <row r="14" spans="1:17" ht="16">
      <c r="A14" s="127" t="s">
        <v>13</v>
      </c>
      <c r="B14" s="127">
        <v>60</v>
      </c>
      <c r="C14" s="127">
        <v>74</v>
      </c>
      <c r="D14" s="127">
        <v>65</v>
      </c>
      <c r="E14" s="127">
        <v>44</v>
      </c>
      <c r="F14" s="126">
        <f>(C14-$C$7)^2</f>
        <v>547.62770552861434</v>
      </c>
      <c r="G14" s="126">
        <f>(D14-$D$7)^2</f>
        <v>131.92163265306127</v>
      </c>
      <c r="H14" s="126">
        <f>(E14-$E$7)^2</f>
        <v>40.029955621301816</v>
      </c>
      <c r="I14" s="126"/>
      <c r="O14" s="130"/>
      <c r="P14" s="130"/>
      <c r="Q14" s="130"/>
    </row>
    <row r="15" spans="1:17" ht="16">
      <c r="A15" s="127" t="s">
        <v>13</v>
      </c>
      <c r="B15" s="127">
        <v>58</v>
      </c>
      <c r="C15" s="127">
        <v>46</v>
      </c>
      <c r="D15" s="127">
        <v>26</v>
      </c>
      <c r="E15" s="127">
        <v>67</v>
      </c>
      <c r="F15" s="126">
        <f>(C15-$C$7)^2</f>
        <v>21.146692870386403</v>
      </c>
      <c r="G15" s="126">
        <f>(D15-$D$7)^2</f>
        <v>757.03591836734688</v>
      </c>
      <c r="H15" s="126">
        <f>(E15-$E$7)^2</f>
        <v>277.99149408284012</v>
      </c>
      <c r="I15" s="126"/>
      <c r="J15" t="s">
        <v>255</v>
      </c>
      <c r="O15" s="130"/>
      <c r="P15" s="130"/>
      <c r="Q15" s="130"/>
    </row>
    <row r="16" spans="1:17" ht="16">
      <c r="A16" s="127" t="s">
        <v>13</v>
      </c>
      <c r="B16" s="127">
        <v>46</v>
      </c>
      <c r="C16" s="127">
        <v>57</v>
      </c>
      <c r="D16" s="127">
        <v>70</v>
      </c>
      <c r="E16" s="127">
        <v>57</v>
      </c>
      <c r="F16" s="126">
        <f>(C16-$C$7)^2</f>
        <v>40.978519271833093</v>
      </c>
      <c r="G16" s="126">
        <f>(D16-$D$7)^2</f>
        <v>271.77877551020413</v>
      </c>
      <c r="H16" s="126">
        <f>(E16-$E$7)^2</f>
        <v>44.529955621301731</v>
      </c>
      <c r="I16" s="126"/>
      <c r="J16" s="6" t="s">
        <v>254</v>
      </c>
      <c r="K16" s="6">
        <f>(C7-N3)^2</f>
        <v>1.137400210883065E-2</v>
      </c>
      <c r="L16" s="6" t="s">
        <v>253</v>
      </c>
      <c r="M16" s="6">
        <f>C4*K16</f>
        <v>6.2898231661833499</v>
      </c>
      <c r="O16" s="130"/>
      <c r="P16" s="130"/>
      <c r="Q16" s="130"/>
    </row>
    <row r="17" spans="1:17" ht="16">
      <c r="A17" s="127" t="s">
        <v>10</v>
      </c>
      <c r="B17" s="127">
        <v>44</v>
      </c>
      <c r="C17" s="127">
        <v>60</v>
      </c>
      <c r="D17" s="127">
        <v>53</v>
      </c>
      <c r="E17" s="127">
        <v>51</v>
      </c>
      <c r="F17" s="126">
        <f>(C17-$C$7)^2</f>
        <v>88.387199199500373</v>
      </c>
      <c r="G17" s="126">
        <f>(D17-$D$7)^2</f>
        <v>0.26448979591836547</v>
      </c>
      <c r="H17" s="126">
        <f>(E17-$E$7)^2</f>
        <v>0.45303254437869384</v>
      </c>
      <c r="I17" s="126"/>
      <c r="J17" s="6" t="s">
        <v>252</v>
      </c>
      <c r="K17" s="6">
        <f>(D7-N3)^2</f>
        <v>7.8909495602176616</v>
      </c>
      <c r="L17" s="6" t="s">
        <v>251</v>
      </c>
      <c r="M17" s="6">
        <f>D4*K17</f>
        <v>276.18323460761815</v>
      </c>
      <c r="O17" s="130"/>
      <c r="P17" s="130"/>
      <c r="Q17" s="130"/>
    </row>
    <row r="18" spans="1:17" ht="16">
      <c r="A18" s="127" t="s">
        <v>13</v>
      </c>
      <c r="B18" s="127">
        <v>66</v>
      </c>
      <c r="C18" s="127">
        <v>58</v>
      </c>
      <c r="D18" s="127">
        <v>55</v>
      </c>
      <c r="E18" s="127">
        <v>50</v>
      </c>
      <c r="F18" s="126">
        <f>(C18-$C$7)^2</f>
        <v>54.78141258105552</v>
      </c>
      <c r="G18" s="126">
        <f>(D18-$D$7)^2</f>
        <v>2.2073469387755158</v>
      </c>
      <c r="H18" s="126">
        <f>(E18-$E$7)^2</f>
        <v>0.10687869822485421</v>
      </c>
      <c r="I18" s="126"/>
      <c r="J18" s="6" t="s">
        <v>250</v>
      </c>
      <c r="K18" s="6">
        <f>(E7-N3)^2</f>
        <v>0.14309517979533748</v>
      </c>
      <c r="L18" s="6" t="s">
        <v>249</v>
      </c>
      <c r="M18" s="6">
        <f>E4*K18</f>
        <v>14.881898698715098</v>
      </c>
      <c r="O18" s="130"/>
      <c r="P18" s="130"/>
      <c r="Q18" s="130"/>
    </row>
    <row r="19" spans="1:17" ht="16">
      <c r="A19" s="127" t="s">
        <v>22</v>
      </c>
      <c r="B19" s="127">
        <v>61</v>
      </c>
      <c r="C19" s="127">
        <v>46</v>
      </c>
      <c r="D19" s="127">
        <v>35</v>
      </c>
      <c r="E19" s="127">
        <v>55</v>
      </c>
      <c r="F19" s="126">
        <f>(C19-$C$7)^2</f>
        <v>21.146692870386403</v>
      </c>
      <c r="G19" s="126">
        <f>(D19-$D$7)^2</f>
        <v>342.77877551020401</v>
      </c>
      <c r="H19" s="126">
        <f>(E19-$E$7)^2</f>
        <v>21.837647928994052</v>
      </c>
      <c r="I19" s="126"/>
      <c r="J19" s="129" t="s">
        <v>248</v>
      </c>
      <c r="K19" s="129">
        <f>SUM(M16:M18)</f>
        <v>297.35495647251656</v>
      </c>
      <c r="L19" s="6" t="s">
        <v>275</v>
      </c>
      <c r="M19" s="6">
        <v>2</v>
      </c>
    </row>
    <row r="20" spans="1:17" ht="16">
      <c r="A20" s="127" t="s">
        <v>22</v>
      </c>
      <c r="B20" s="127">
        <v>55</v>
      </c>
      <c r="C20" s="127">
        <v>66</v>
      </c>
      <c r="D20" s="127">
        <v>68</v>
      </c>
      <c r="E20" s="127">
        <v>65</v>
      </c>
      <c r="F20" s="126">
        <f>(C20-$C$7)^2</f>
        <v>237.20455905483493</v>
      </c>
      <c r="G20" s="126">
        <f>(D20-$D$7)^2</f>
        <v>209.83591836734701</v>
      </c>
      <c r="H20" s="126">
        <f>(E20-$E$7)^2</f>
        <v>215.29918639053244</v>
      </c>
      <c r="I20" s="126"/>
      <c r="J20" s="129" t="s">
        <v>283</v>
      </c>
      <c r="K20" s="129">
        <f>K19/2</f>
        <v>148.67747823625828</v>
      </c>
      <c r="L20" s="6"/>
      <c r="M20" s="6"/>
    </row>
    <row r="21" spans="1:17" ht="16">
      <c r="A21" s="127" t="s">
        <v>22</v>
      </c>
      <c r="B21" s="127">
        <v>42</v>
      </c>
      <c r="C21" s="127">
        <v>56</v>
      </c>
      <c r="D21" s="127">
        <v>51</v>
      </c>
      <c r="E21" s="127">
        <v>32</v>
      </c>
      <c r="F21" s="126">
        <f>(C21-$C$7)^2</f>
        <v>29.175625962610667</v>
      </c>
      <c r="G21" s="126">
        <f>(D21-$D$7)^2</f>
        <v>6.321632653061215</v>
      </c>
      <c r="H21" s="126">
        <f>(E21-$E$7)^2</f>
        <v>335.87610946745576</v>
      </c>
      <c r="I21" s="126"/>
      <c r="J21" s="136" t="s">
        <v>247</v>
      </c>
      <c r="K21" s="136">
        <f>K20/K13</f>
        <v>1.5048038986939096</v>
      </c>
    </row>
    <row r="22" spans="1:17" ht="16">
      <c r="A22" s="127" t="s">
        <v>10</v>
      </c>
      <c r="B22" s="127">
        <v>47</v>
      </c>
      <c r="C22" s="127">
        <v>40</v>
      </c>
      <c r="D22" s="127">
        <v>60</v>
      </c>
      <c r="E22" s="127">
        <v>53</v>
      </c>
      <c r="F22" s="126">
        <f>(C22-$C$7)^2</f>
        <v>112.32933301505184</v>
      </c>
      <c r="G22" s="126">
        <f>(D22-$D$7)^2</f>
        <v>42.064489795918391</v>
      </c>
      <c r="H22" s="126">
        <f>(E22-$E$7)^2</f>
        <v>7.1453402366863727</v>
      </c>
      <c r="I22" s="126"/>
      <c r="J22" s="129" t="s">
        <v>246</v>
      </c>
      <c r="K22" s="129"/>
    </row>
    <row r="23" spans="1:17" ht="16">
      <c r="A23" s="127" t="s">
        <v>22</v>
      </c>
      <c r="B23" s="127">
        <v>61</v>
      </c>
      <c r="C23" s="127">
        <v>69</v>
      </c>
      <c r="D23" s="127">
        <v>52</v>
      </c>
      <c r="E23" s="127">
        <v>55</v>
      </c>
      <c r="F23" s="126">
        <f>(C23-$C$7)^2</f>
        <v>338.6132389825022</v>
      </c>
      <c r="G23" s="126">
        <f>(D23-$D$7)^2</f>
        <v>2.2930612244897906</v>
      </c>
      <c r="H23" s="126">
        <f>(E23-$E$7)^2</f>
        <v>21.837647928994052</v>
      </c>
      <c r="I23" s="126"/>
      <c r="J23" s="129" t="s">
        <v>245</v>
      </c>
      <c r="K23" s="129">
        <f>FINV(0.05,2,689)</f>
        <v>3.0087953823920213</v>
      </c>
    </row>
    <row r="24" spans="1:17" ht="16">
      <c r="A24" s="127" t="s">
        <v>10</v>
      </c>
      <c r="B24" s="127">
        <v>38</v>
      </c>
      <c r="C24" s="127">
        <v>52</v>
      </c>
      <c r="D24" s="127">
        <v>49</v>
      </c>
      <c r="E24" s="127">
        <v>52</v>
      </c>
      <c r="F24" s="126">
        <f>(C24-$C$7)^2</f>
        <v>1.964052725720961</v>
      </c>
      <c r="G24" s="126">
        <f>(D24-$D$7)^2</f>
        <v>20.378775510204065</v>
      </c>
      <c r="H24" s="126">
        <f>(E24-$E$7)^2</f>
        <v>2.7991863905325336</v>
      </c>
      <c r="I24" s="126"/>
      <c r="J24" s="129" t="s">
        <v>244</v>
      </c>
      <c r="K24" s="129">
        <f>FDIST(K21,2,689)</f>
        <v>0.22278972592801805</v>
      </c>
    </row>
    <row r="25" spans="1:17" ht="16">
      <c r="A25" s="127" t="s">
        <v>13</v>
      </c>
      <c r="B25" s="127">
        <v>56</v>
      </c>
      <c r="C25" s="127">
        <v>56</v>
      </c>
      <c r="D25" s="127">
        <v>56</v>
      </c>
      <c r="E25" s="127">
        <v>53</v>
      </c>
      <c r="F25" s="126">
        <f>(C25-$C$7)^2</f>
        <v>29.175625962610667</v>
      </c>
      <c r="G25" s="126">
        <f>(D25-$D$7)^2</f>
        <v>6.1787755102040904</v>
      </c>
      <c r="H25" s="126">
        <f>(E25-$E$7)^2</f>
        <v>7.1453402366863727</v>
      </c>
      <c r="I25" s="126"/>
      <c r="J25" s="128" t="s">
        <v>243</v>
      </c>
      <c r="K25" s="128"/>
      <c r="L25" s="128"/>
      <c r="M25" s="128"/>
      <c r="N25" s="128"/>
    </row>
    <row r="26" spans="1:17" ht="16">
      <c r="A26" s="127" t="s">
        <v>25</v>
      </c>
      <c r="B26" s="127">
        <v>52</v>
      </c>
      <c r="C26" s="127">
        <v>49</v>
      </c>
      <c r="D26" s="127">
        <v>54</v>
      </c>
      <c r="E26" s="127">
        <v>52</v>
      </c>
      <c r="F26" s="126">
        <f>(C26-$C$7)^2</f>
        <v>2.555372798053682</v>
      </c>
      <c r="G26" s="126">
        <f>(D26-$D$7)^2</f>
        <v>0.23591836734694055</v>
      </c>
      <c r="H26" s="126">
        <f>(E26-$E$7)^2</f>
        <v>2.7991863905325336</v>
      </c>
      <c r="I26" s="126"/>
      <c r="J26" s="128"/>
      <c r="K26" s="128"/>
      <c r="L26" s="128"/>
      <c r="M26" s="128"/>
      <c r="N26" s="128"/>
    </row>
    <row r="27" spans="1:17" ht="16">
      <c r="A27" s="127" t="s">
        <v>13</v>
      </c>
      <c r="B27" s="127">
        <v>40</v>
      </c>
      <c r="C27" s="127">
        <v>51</v>
      </c>
      <c r="D27" s="127">
        <v>52</v>
      </c>
      <c r="E27" s="127">
        <v>58</v>
      </c>
      <c r="F27" s="126">
        <f>(C27-$C$7)^2</f>
        <v>0.16115941649853471</v>
      </c>
      <c r="G27" s="126">
        <f>(D27-$D$7)^2</f>
        <v>2.2930612244897906</v>
      </c>
      <c r="H27" s="126">
        <f>(E27-$E$7)^2</f>
        <v>58.876109467455571</v>
      </c>
      <c r="I27" s="126"/>
      <c r="J27" s="128"/>
      <c r="K27" s="128"/>
      <c r="L27" s="128"/>
      <c r="M27" s="128"/>
      <c r="N27" s="128"/>
    </row>
    <row r="28" spans="1:17" ht="16">
      <c r="A28" s="127" t="s">
        <v>13</v>
      </c>
      <c r="B28" s="127">
        <v>69</v>
      </c>
      <c r="C28" s="127">
        <v>49</v>
      </c>
      <c r="D28" s="127">
        <v>54</v>
      </c>
      <c r="E28" s="127">
        <v>77</v>
      </c>
      <c r="F28" s="126">
        <f>(C28-$C$7)^2</f>
        <v>2.555372798053682</v>
      </c>
      <c r="G28" s="126">
        <f>(D28-$D$7)^2</f>
        <v>0.23591836734694055</v>
      </c>
      <c r="H28" s="126">
        <f>(E28-$E$7)^2</f>
        <v>711.45303254437852</v>
      </c>
      <c r="I28" s="126"/>
      <c r="J28" s="128"/>
      <c r="K28" s="128"/>
      <c r="L28" s="128"/>
      <c r="M28" s="128"/>
      <c r="N28" s="128"/>
    </row>
    <row r="29" spans="1:17" ht="16">
      <c r="A29" s="127" t="s">
        <v>13</v>
      </c>
      <c r="B29" s="127">
        <v>52</v>
      </c>
      <c r="C29" s="127">
        <v>54</v>
      </c>
      <c r="D29" s="127">
        <v>72</v>
      </c>
      <c r="E29" s="127">
        <v>43</v>
      </c>
      <c r="F29" s="126">
        <f>(C29-$C$7)^2</f>
        <v>11.569839344165814</v>
      </c>
      <c r="G29" s="126">
        <f>(D29-$D$7)^2</f>
        <v>341.72163265306131</v>
      </c>
      <c r="H29" s="126">
        <f>(E29-$E$7)^2</f>
        <v>53.683801775147977</v>
      </c>
      <c r="I29" s="126"/>
    </row>
    <row r="30" spans="1:17" ht="16">
      <c r="A30" s="127" t="s">
        <v>41</v>
      </c>
      <c r="B30" s="127">
        <v>36</v>
      </c>
      <c r="C30" s="127">
        <v>57</v>
      </c>
      <c r="D30" s="127">
        <v>56</v>
      </c>
      <c r="E30" s="127">
        <v>63</v>
      </c>
      <c r="F30" s="126">
        <f>(C30-$C$7)^2</f>
        <v>40.978519271833093</v>
      </c>
      <c r="G30" s="126">
        <f>(D30-$D$7)^2</f>
        <v>6.1787755102040904</v>
      </c>
      <c r="H30" s="126">
        <f>(E30-$E$7)^2</f>
        <v>160.60687869822476</v>
      </c>
      <c r="I30" s="126"/>
    </row>
    <row r="31" spans="1:17" ht="16">
      <c r="A31" s="127" t="s">
        <v>13</v>
      </c>
      <c r="B31" s="127">
        <v>56</v>
      </c>
      <c r="C31" s="127">
        <v>42</v>
      </c>
      <c r="D31" s="127">
        <v>47</v>
      </c>
      <c r="E31" s="127">
        <v>42</v>
      </c>
      <c r="F31" s="126">
        <f>(C31-$C$7)^2</f>
        <v>73.935119633496697</v>
      </c>
      <c r="G31" s="126">
        <f>(D31-$D$7)^2</f>
        <v>42.435918367346915</v>
      </c>
      <c r="H31" s="126">
        <f>(E31-$E$7)^2</f>
        <v>69.337647928994144</v>
      </c>
      <c r="I31" s="126"/>
      <c r="J31" s="70" t="s">
        <v>242</v>
      </c>
      <c r="K31" s="70"/>
      <c r="L31" s="70"/>
      <c r="M31" s="70"/>
      <c r="N31" s="70"/>
    </row>
    <row r="32" spans="1:17" ht="16">
      <c r="A32" s="127" t="s">
        <v>10</v>
      </c>
      <c r="B32" s="127">
        <v>45</v>
      </c>
      <c r="C32" s="127">
        <v>59</v>
      </c>
      <c r="D32" s="127">
        <v>39</v>
      </c>
      <c r="E32" s="127">
        <v>62</v>
      </c>
      <c r="F32" s="126">
        <f>(C32-$C$7)^2</f>
        <v>70.584305890277946</v>
      </c>
      <c r="G32" s="126">
        <f>(D32-$D$7)^2</f>
        <v>210.66448979591831</v>
      </c>
      <c r="H32" s="126">
        <f>(E32-$E$7)^2</f>
        <v>136.26072485207092</v>
      </c>
      <c r="I32" s="126"/>
      <c r="J32" t="s">
        <v>185</v>
      </c>
    </row>
    <row r="33" spans="1:16" ht="16">
      <c r="A33" s="127" t="s">
        <v>13</v>
      </c>
      <c r="B33" s="127">
        <v>49</v>
      </c>
      <c r="C33" s="127">
        <v>50</v>
      </c>
      <c r="D33" s="127">
        <v>49</v>
      </c>
      <c r="E33" s="127">
        <v>53</v>
      </c>
      <c r="F33" s="126">
        <f>(C33-$C$7)^2</f>
        <v>0.3582661072761083</v>
      </c>
      <c r="G33" s="126">
        <f>(D33-$D$7)^2</f>
        <v>20.378775510204065</v>
      </c>
      <c r="H33" s="126">
        <f>(E33-$E$7)^2</f>
        <v>7.1453402366863727</v>
      </c>
      <c r="I33" s="126"/>
    </row>
    <row r="34" spans="1:16" ht="17" thickBot="1">
      <c r="A34" s="127" t="s">
        <v>13</v>
      </c>
      <c r="B34" s="127">
        <v>51</v>
      </c>
      <c r="C34" s="127">
        <v>38</v>
      </c>
      <c r="D34" s="127">
        <v>65</v>
      </c>
      <c r="E34" s="127">
        <v>79</v>
      </c>
      <c r="F34" s="126">
        <f>(C34-$C$7)^2</f>
        <v>158.72354639660699</v>
      </c>
      <c r="G34" s="126">
        <f>(D34-$D$7)^2</f>
        <v>131.92163265306127</v>
      </c>
      <c r="H34" s="126">
        <f>(E34-$E$7)^2</f>
        <v>822.14534023668625</v>
      </c>
      <c r="I34" s="126"/>
      <c r="J34" t="s">
        <v>186</v>
      </c>
    </row>
    <row r="35" spans="1:16" ht="16">
      <c r="A35" s="127" t="s">
        <v>13</v>
      </c>
      <c r="B35" s="127">
        <v>49</v>
      </c>
      <c r="C35" s="127">
        <v>56</v>
      </c>
      <c r="D35" s="127">
        <v>60</v>
      </c>
      <c r="E35" s="127">
        <v>46</v>
      </c>
      <c r="F35" s="126">
        <f>(C35-$C$7)^2</f>
        <v>29.175625962610667</v>
      </c>
      <c r="G35" s="126">
        <f>(D35-$D$7)^2</f>
        <v>42.064489795918391</v>
      </c>
      <c r="H35" s="126">
        <f>(E35-$E$7)^2</f>
        <v>18.722263313609496</v>
      </c>
      <c r="I35" s="126"/>
      <c r="J35" s="62" t="s">
        <v>187</v>
      </c>
      <c r="K35" s="62" t="s">
        <v>188</v>
      </c>
      <c r="L35" s="62" t="s">
        <v>189</v>
      </c>
      <c r="M35" s="62" t="s">
        <v>190</v>
      </c>
      <c r="N35" s="62" t="s">
        <v>191</v>
      </c>
    </row>
    <row r="36" spans="1:16" ht="16">
      <c r="A36" s="127" t="s">
        <v>13</v>
      </c>
      <c r="B36" s="127">
        <v>54</v>
      </c>
      <c r="C36" s="127">
        <v>70</v>
      </c>
      <c r="D36" s="127">
        <v>56</v>
      </c>
      <c r="E36" s="127">
        <v>44</v>
      </c>
      <c r="F36" s="126">
        <f>(C36-$C$7)^2</f>
        <v>376.41613229172464</v>
      </c>
      <c r="G36" s="126">
        <f>(D36-$D$7)^2</f>
        <v>6.1787755102040904</v>
      </c>
      <c r="H36" s="126">
        <f>(E36-$E$7)^2</f>
        <v>40.029955621301816</v>
      </c>
      <c r="I36" s="126"/>
      <c r="J36" s="60" t="s">
        <v>241</v>
      </c>
      <c r="K36" s="60">
        <v>553</v>
      </c>
      <c r="L36" s="60">
        <v>27981</v>
      </c>
      <c r="M36" s="60">
        <v>50.598553345388787</v>
      </c>
      <c r="N36" s="60">
        <v>97.157389207746903</v>
      </c>
    </row>
    <row r="37" spans="1:16" ht="16">
      <c r="A37" s="127" t="s">
        <v>10</v>
      </c>
      <c r="B37" s="127">
        <v>34</v>
      </c>
      <c r="C37" s="127">
        <v>46</v>
      </c>
      <c r="D37" s="127">
        <v>50</v>
      </c>
      <c r="E37" s="127">
        <v>38</v>
      </c>
      <c r="F37" s="126">
        <f>(C37-$C$7)^2</f>
        <v>21.146692870386403</v>
      </c>
      <c r="G37" s="126">
        <f>(D37-$D$7)^2</f>
        <v>12.35020408163264</v>
      </c>
      <c r="H37" s="126">
        <f>(E37-$E$7)^2</f>
        <v>151.95303254437877</v>
      </c>
      <c r="I37" s="126"/>
      <c r="J37" s="60" t="s">
        <v>240</v>
      </c>
      <c r="K37" s="60">
        <v>35</v>
      </c>
      <c r="L37" s="60">
        <v>1873</v>
      </c>
      <c r="M37" s="60">
        <v>53.514285714285712</v>
      </c>
      <c r="N37" s="60">
        <v>114.55126050420179</v>
      </c>
    </row>
    <row r="38" spans="1:16" ht="17" thickBot="1">
      <c r="A38" s="127" t="s">
        <v>13</v>
      </c>
      <c r="B38" s="127">
        <v>57</v>
      </c>
      <c r="C38" s="127">
        <v>52</v>
      </c>
      <c r="D38" s="127">
        <v>69</v>
      </c>
      <c r="E38" s="127">
        <v>27</v>
      </c>
      <c r="F38" s="126">
        <f>(C38-$C$7)^2</f>
        <v>1.964052725720961</v>
      </c>
      <c r="G38" s="126">
        <f>(D38-$D$7)^2</f>
        <v>239.80734693877557</v>
      </c>
      <c r="H38" s="126">
        <f>(E38-$E$7)^2</f>
        <v>544.14534023668659</v>
      </c>
      <c r="I38" s="126"/>
      <c r="J38" s="61" t="s">
        <v>239</v>
      </c>
      <c r="K38" s="61">
        <v>104</v>
      </c>
      <c r="L38" s="61">
        <v>5234</v>
      </c>
      <c r="M38" s="61">
        <v>50.32692307692308</v>
      </c>
      <c r="N38" s="61">
        <v>102.41635548917111</v>
      </c>
    </row>
    <row r="39" spans="1:16" ht="16">
      <c r="A39" s="127" t="s">
        <v>25</v>
      </c>
      <c r="B39" s="127">
        <v>63</v>
      </c>
      <c r="C39" s="127">
        <v>61</v>
      </c>
      <c r="D39" s="127">
        <v>52</v>
      </c>
      <c r="E39" s="127">
        <v>38</v>
      </c>
      <c r="F39" s="126">
        <f>(C39-$C$7)^2</f>
        <v>108.1900925087228</v>
      </c>
      <c r="G39" s="126">
        <f>(D39-$D$7)^2</f>
        <v>2.2930612244897906</v>
      </c>
      <c r="H39" s="126">
        <f>(E39-$E$7)^2</f>
        <v>151.95303254437877</v>
      </c>
      <c r="I39" s="126"/>
    </row>
    <row r="40" spans="1:16" ht="16">
      <c r="A40" s="127" t="s">
        <v>13</v>
      </c>
      <c r="B40" s="127">
        <v>42</v>
      </c>
      <c r="C40" s="127">
        <v>42</v>
      </c>
      <c r="D40" s="127">
        <v>46</v>
      </c>
      <c r="E40" s="127">
        <v>61</v>
      </c>
      <c r="F40" s="126">
        <f>(C40-$C$7)^2</f>
        <v>73.935119633496697</v>
      </c>
      <c r="G40" s="126">
        <f>(D40-$D$7)^2</f>
        <v>56.46448979591834</v>
      </c>
      <c r="H40" s="126">
        <f>(E40-$E$7)^2</f>
        <v>113.9145710059171</v>
      </c>
      <c r="I40" s="126"/>
    </row>
    <row r="41" spans="1:16" ht="17" thickBot="1">
      <c r="A41" s="127" t="s">
        <v>13</v>
      </c>
      <c r="B41" s="127">
        <v>59</v>
      </c>
      <c r="C41" s="127">
        <v>57</v>
      </c>
      <c r="D41" s="127">
        <v>48</v>
      </c>
      <c r="E41" s="127">
        <v>37</v>
      </c>
      <c r="F41" s="126">
        <f>(C41-$C$7)^2</f>
        <v>40.978519271833093</v>
      </c>
      <c r="G41" s="126">
        <f>(D41-$D$7)^2</f>
        <v>30.40734693877549</v>
      </c>
      <c r="H41" s="126">
        <f>(E41-$E$7)^2</f>
        <v>177.60687869822493</v>
      </c>
      <c r="I41" s="126"/>
      <c r="J41" t="s">
        <v>192</v>
      </c>
    </row>
    <row r="42" spans="1:16" ht="16">
      <c r="A42" s="127" t="s">
        <v>13</v>
      </c>
      <c r="B42" s="127">
        <v>50</v>
      </c>
      <c r="C42" s="127">
        <v>40</v>
      </c>
      <c r="D42" s="127">
        <v>51</v>
      </c>
      <c r="E42" s="127">
        <v>62</v>
      </c>
      <c r="F42" s="126">
        <f>(C42-$C$7)^2</f>
        <v>112.32933301505184</v>
      </c>
      <c r="G42" s="126">
        <f>(D42-$D$7)^2</f>
        <v>6.321632653061215</v>
      </c>
      <c r="H42" s="126">
        <f>(E42-$E$7)^2</f>
        <v>136.26072485207092</v>
      </c>
      <c r="I42" s="126"/>
      <c r="J42" s="62" t="s">
        <v>193</v>
      </c>
      <c r="K42" s="62" t="s">
        <v>194</v>
      </c>
      <c r="L42" s="62" t="s">
        <v>115</v>
      </c>
      <c r="M42" s="62" t="s">
        <v>195</v>
      </c>
      <c r="N42" s="62" t="s">
        <v>50</v>
      </c>
      <c r="O42" s="62" t="s">
        <v>196</v>
      </c>
      <c r="P42" s="62" t="s">
        <v>197</v>
      </c>
    </row>
    <row r="43" spans="1:16" ht="16">
      <c r="A43" s="127" t="s">
        <v>10</v>
      </c>
      <c r="B43" s="127">
        <v>45</v>
      </c>
      <c r="C43" s="127">
        <v>57</v>
      </c>
      <c r="D43" s="127">
        <v>70</v>
      </c>
      <c r="E43" s="127">
        <v>57</v>
      </c>
      <c r="F43" s="126">
        <f>(C43-$C$7)^2</f>
        <v>40.978519271833093</v>
      </c>
      <c r="G43" s="126">
        <f>(D43-$D$7)^2</f>
        <v>271.77877551020413</v>
      </c>
      <c r="H43" s="126">
        <f>(E43-$E$7)^2</f>
        <v>44.529955621301731</v>
      </c>
      <c r="I43" s="126"/>
      <c r="J43" s="60" t="s">
        <v>198</v>
      </c>
      <c r="K43" s="60">
        <v>297.35495647243806</v>
      </c>
      <c r="L43" s="60">
        <v>2</v>
      </c>
      <c r="M43" s="60">
        <v>148.67747823621903</v>
      </c>
      <c r="N43" s="60">
        <v>1.5048038986935124</v>
      </c>
      <c r="O43" s="60">
        <v>0.2227897259281062</v>
      </c>
      <c r="P43" s="60">
        <v>3.0087953823920213</v>
      </c>
    </row>
    <row r="44" spans="1:16" ht="16">
      <c r="A44" s="127" t="s">
        <v>13</v>
      </c>
      <c r="B44" s="127">
        <v>38</v>
      </c>
      <c r="C44" s="127">
        <v>65</v>
      </c>
      <c r="E44" s="127">
        <v>51</v>
      </c>
      <c r="F44" s="126">
        <f>(C44-$C$7)^2</f>
        <v>207.40166574561249</v>
      </c>
      <c r="G44" s="126"/>
      <c r="H44" s="126">
        <f>(E44-$E$7)^2</f>
        <v>0.45303254437869384</v>
      </c>
      <c r="I44" s="126"/>
      <c r="J44" s="60" t="s">
        <v>199</v>
      </c>
      <c r="K44" s="60">
        <v>68074.506315203864</v>
      </c>
      <c r="L44" s="60">
        <v>689</v>
      </c>
      <c r="M44" s="60">
        <v>98.801895958205904</v>
      </c>
      <c r="N44" s="60"/>
      <c r="O44" s="60"/>
      <c r="P44" s="60"/>
    </row>
    <row r="45" spans="1:16" ht="16">
      <c r="A45" s="127" t="s">
        <v>13</v>
      </c>
      <c r="B45" s="127">
        <v>56</v>
      </c>
      <c r="C45" s="127">
        <v>61</v>
      </c>
      <c r="E45" s="127">
        <v>45</v>
      </c>
      <c r="F45" s="126">
        <f>(C45-$C$7)^2</f>
        <v>108.1900925087228</v>
      </c>
      <c r="G45" s="126"/>
      <c r="H45" s="126">
        <f>(E45-$E$7)^2</f>
        <v>28.376109467455656</v>
      </c>
      <c r="I45" s="126"/>
      <c r="J45" s="60"/>
      <c r="K45" s="60"/>
      <c r="L45" s="60"/>
      <c r="M45" s="60"/>
      <c r="N45" s="60"/>
      <c r="O45" s="60"/>
      <c r="P45" s="60"/>
    </row>
    <row r="46" spans="1:16" ht="17" thickBot="1">
      <c r="A46" s="127" t="s">
        <v>22</v>
      </c>
      <c r="B46" s="127">
        <v>41</v>
      </c>
      <c r="C46" s="127">
        <v>63</v>
      </c>
      <c r="E46" s="127">
        <v>45</v>
      </c>
      <c r="F46" s="126">
        <f>(C46-$C$7)^2</f>
        <v>153.79587912716764</v>
      </c>
      <c r="G46" s="126"/>
      <c r="H46" s="126">
        <f>(E46-$E$7)^2</f>
        <v>28.376109467455656</v>
      </c>
      <c r="I46" s="126"/>
      <c r="J46" s="61" t="s">
        <v>149</v>
      </c>
      <c r="K46" s="61">
        <v>68371.861271676302</v>
      </c>
      <c r="L46" s="61">
        <v>691</v>
      </c>
      <c r="M46" s="61"/>
      <c r="N46" s="61"/>
      <c r="O46" s="61"/>
      <c r="P46" s="61"/>
    </row>
    <row r="47" spans="1:16" ht="16">
      <c r="A47" s="127" t="s">
        <v>10</v>
      </c>
      <c r="B47" s="127">
        <v>59</v>
      </c>
      <c r="C47" s="127">
        <v>62</v>
      </c>
      <c r="E47" s="127">
        <v>46</v>
      </c>
      <c r="F47" s="126">
        <f>(C47-$C$7)^2</f>
        <v>129.99298581794523</v>
      </c>
      <c r="G47" s="126"/>
      <c r="H47" s="126">
        <f>(E47-$E$7)^2</f>
        <v>18.722263313609496</v>
      </c>
      <c r="I47" s="126"/>
    </row>
    <row r="48" spans="1:16" ht="16">
      <c r="A48" s="127" t="s">
        <v>13</v>
      </c>
      <c r="B48" s="127">
        <v>70</v>
      </c>
      <c r="C48" s="127">
        <v>47</v>
      </c>
      <c r="E48" s="127">
        <v>58</v>
      </c>
      <c r="F48" s="126">
        <f>(C48-$C$7)^2</f>
        <v>12.949586179608829</v>
      </c>
      <c r="G48" s="126"/>
      <c r="H48" s="126">
        <f>(E48-$E$7)^2</f>
        <v>58.876109467455571</v>
      </c>
      <c r="I48" s="126"/>
    </row>
    <row r="49" spans="1:9" ht="16">
      <c r="A49" s="127" t="s">
        <v>13</v>
      </c>
      <c r="B49" s="127">
        <v>46</v>
      </c>
      <c r="C49" s="127">
        <v>62</v>
      </c>
      <c r="E49" s="127">
        <v>44</v>
      </c>
      <c r="F49" s="126">
        <f>(C49-$C$7)^2</f>
        <v>129.99298581794523</v>
      </c>
      <c r="G49" s="126"/>
      <c r="H49" s="126">
        <f>(E49-$E$7)^2</f>
        <v>40.029955621301816</v>
      </c>
      <c r="I49" s="126"/>
    </row>
    <row r="50" spans="1:9" ht="16">
      <c r="A50" s="127" t="s">
        <v>13</v>
      </c>
      <c r="B50" s="127">
        <v>52</v>
      </c>
      <c r="C50" s="127">
        <v>39</v>
      </c>
      <c r="E50" s="127">
        <v>21</v>
      </c>
      <c r="F50" s="126">
        <f>(C50-$C$7)^2</f>
        <v>134.5264397058294</v>
      </c>
      <c r="G50" s="126"/>
      <c r="H50" s="126">
        <f>(E50-$E$7)^2</f>
        <v>860.0684171597635</v>
      </c>
      <c r="I50" s="126"/>
    </row>
    <row r="51" spans="1:9" ht="16">
      <c r="A51" s="127" t="s">
        <v>10</v>
      </c>
      <c r="B51" s="127">
        <v>59</v>
      </c>
      <c r="C51" s="127">
        <v>43</v>
      </c>
      <c r="E51" s="127">
        <v>58</v>
      </c>
      <c r="F51" s="126">
        <f>(C51-$C$7)^2</f>
        <v>57.738012942719124</v>
      </c>
      <c r="G51" s="126"/>
      <c r="H51" s="126">
        <f>(E51-$E$7)^2</f>
        <v>58.876109467455571</v>
      </c>
      <c r="I51" s="126"/>
    </row>
    <row r="52" spans="1:9" ht="16">
      <c r="A52" s="127" t="s">
        <v>10</v>
      </c>
      <c r="B52" s="127">
        <v>38</v>
      </c>
      <c r="C52" s="127">
        <v>46</v>
      </c>
      <c r="E52" s="127">
        <v>63</v>
      </c>
      <c r="F52" s="126">
        <f>(C52-$C$7)^2</f>
        <v>21.146692870386403</v>
      </c>
      <c r="G52" s="126"/>
      <c r="H52" s="126">
        <f>(E52-$E$7)^2</f>
        <v>160.60687869822476</v>
      </c>
      <c r="I52" s="126"/>
    </row>
    <row r="53" spans="1:9" ht="16">
      <c r="A53" s="127" t="s">
        <v>22</v>
      </c>
      <c r="B53" s="127">
        <v>44</v>
      </c>
      <c r="C53" s="127">
        <v>43</v>
      </c>
      <c r="E53" s="127">
        <v>49</v>
      </c>
      <c r="F53" s="126">
        <f>(C53-$C$7)^2</f>
        <v>57.738012942719124</v>
      </c>
      <c r="G53" s="126"/>
      <c r="H53" s="126">
        <f>(E53-$E$7)^2</f>
        <v>1.7607248520710146</v>
      </c>
      <c r="I53" s="126"/>
    </row>
    <row r="54" spans="1:9" ht="16">
      <c r="A54" s="127" t="s">
        <v>13</v>
      </c>
      <c r="B54" s="127">
        <v>61</v>
      </c>
      <c r="C54" s="127">
        <v>33</v>
      </c>
      <c r="E54" s="127">
        <v>43</v>
      </c>
      <c r="F54" s="126">
        <f>(C54-$C$7)^2</f>
        <v>309.70907985049485</v>
      </c>
      <c r="G54" s="126"/>
      <c r="H54" s="126">
        <f>(E54-$E$7)^2</f>
        <v>53.683801775147977</v>
      </c>
      <c r="I54" s="126"/>
    </row>
    <row r="55" spans="1:9" ht="16">
      <c r="A55" s="127" t="s">
        <v>13</v>
      </c>
      <c r="B55" s="127">
        <v>42</v>
      </c>
      <c r="C55" s="127">
        <v>55</v>
      </c>
      <c r="E55" s="127">
        <v>47</v>
      </c>
      <c r="F55" s="126">
        <f>(C55-$C$7)^2</f>
        <v>19.37273265338824</v>
      </c>
      <c r="G55" s="126"/>
      <c r="H55" s="126">
        <f>(E55-$E$7)^2</f>
        <v>11.068417159763335</v>
      </c>
      <c r="I55" s="126"/>
    </row>
    <row r="56" spans="1:9" ht="16">
      <c r="A56" s="127" t="s">
        <v>13</v>
      </c>
      <c r="B56" s="127">
        <v>57</v>
      </c>
      <c r="C56" s="127">
        <v>58</v>
      </c>
      <c r="E56" s="127">
        <v>40</v>
      </c>
      <c r="F56" s="126">
        <f>(C56-$C$7)^2</f>
        <v>54.78141258105552</v>
      </c>
      <c r="G56" s="126"/>
      <c r="H56" s="126">
        <f>(E56-$E$7)^2</f>
        <v>106.64534023668647</v>
      </c>
      <c r="I56" s="126"/>
    </row>
    <row r="57" spans="1:9" ht="16">
      <c r="A57" s="127" t="s">
        <v>13</v>
      </c>
      <c r="B57" s="127">
        <v>40</v>
      </c>
      <c r="C57" s="127">
        <v>40</v>
      </c>
      <c r="E57" s="127">
        <v>55</v>
      </c>
      <c r="F57" s="126">
        <f>(C57-$C$7)^2</f>
        <v>112.32933301505184</v>
      </c>
      <c r="G57" s="126"/>
      <c r="H57" s="126">
        <f>(E57-$E$7)^2</f>
        <v>21.837647928994052</v>
      </c>
      <c r="I57" s="126"/>
    </row>
    <row r="58" spans="1:9" ht="16">
      <c r="A58" s="127" t="s">
        <v>22</v>
      </c>
      <c r="B58" s="127">
        <v>67</v>
      </c>
      <c r="C58" s="127">
        <v>64</v>
      </c>
      <c r="E58" s="127">
        <v>45</v>
      </c>
      <c r="F58" s="126">
        <f>(C58-$C$7)^2</f>
        <v>179.59877243639008</v>
      </c>
      <c r="G58" s="126"/>
      <c r="H58" s="126">
        <f>(E58-$E$7)^2</f>
        <v>28.376109467455656</v>
      </c>
      <c r="I58" s="126"/>
    </row>
    <row r="59" spans="1:9" ht="16">
      <c r="A59" s="127" t="s">
        <v>13</v>
      </c>
      <c r="B59" s="127">
        <v>57</v>
      </c>
      <c r="C59" s="127">
        <v>51</v>
      </c>
      <c r="E59" s="127">
        <v>45</v>
      </c>
      <c r="F59" s="126">
        <f>(C59-$C$7)^2</f>
        <v>0.16115941649853471</v>
      </c>
      <c r="G59" s="126"/>
      <c r="H59" s="126">
        <f>(E59-$E$7)^2</f>
        <v>28.376109467455656</v>
      </c>
      <c r="I59" s="126"/>
    </row>
    <row r="60" spans="1:9" ht="16">
      <c r="A60" s="127" t="s">
        <v>13</v>
      </c>
      <c r="B60" s="127">
        <v>65</v>
      </c>
      <c r="C60" s="127">
        <v>36</v>
      </c>
      <c r="E60" s="127">
        <v>60</v>
      </c>
      <c r="F60" s="126">
        <f>(C60-$C$7)^2</f>
        <v>213.11775977816214</v>
      </c>
      <c r="G60" s="126"/>
      <c r="H60" s="126">
        <f>(E60-$E$7)^2</f>
        <v>93.568417159763257</v>
      </c>
      <c r="I60" s="126"/>
    </row>
    <row r="61" spans="1:9" ht="16">
      <c r="A61" s="127" t="s">
        <v>22</v>
      </c>
      <c r="B61" s="127">
        <v>57</v>
      </c>
      <c r="C61" s="127">
        <v>52</v>
      </c>
      <c r="E61" s="127">
        <v>49</v>
      </c>
      <c r="F61" s="126">
        <f>(C61-$C$7)^2</f>
        <v>1.964052725720961</v>
      </c>
      <c r="G61" s="126"/>
      <c r="H61" s="126">
        <f>(E61-$E$7)^2</f>
        <v>1.7607248520710146</v>
      </c>
      <c r="I61" s="126"/>
    </row>
    <row r="62" spans="1:9" ht="16">
      <c r="A62" s="127" t="s">
        <v>13</v>
      </c>
      <c r="B62" s="127">
        <v>61</v>
      </c>
      <c r="C62" s="127">
        <v>33</v>
      </c>
      <c r="E62" s="127">
        <v>43</v>
      </c>
      <c r="F62" s="126">
        <f>(C62-$C$7)^2</f>
        <v>309.70907985049485</v>
      </c>
      <c r="G62" s="126"/>
      <c r="H62" s="126">
        <f>(E62-$E$7)^2</f>
        <v>53.683801775147977</v>
      </c>
      <c r="I62" s="126"/>
    </row>
    <row r="63" spans="1:9" ht="16">
      <c r="A63" s="127" t="s">
        <v>25</v>
      </c>
      <c r="B63" s="127">
        <v>42</v>
      </c>
      <c r="C63" s="127">
        <v>57</v>
      </c>
      <c r="E63" s="127">
        <v>46</v>
      </c>
      <c r="F63" s="126">
        <f>(C63-$C$7)^2</f>
        <v>40.978519271833093</v>
      </c>
      <c r="G63" s="126"/>
      <c r="H63" s="126">
        <f>(E63-$E$7)^2</f>
        <v>18.722263313609496</v>
      </c>
      <c r="I63" s="126"/>
    </row>
    <row r="64" spans="1:9" ht="16">
      <c r="A64" s="127" t="s">
        <v>13</v>
      </c>
      <c r="B64" s="127">
        <v>63</v>
      </c>
      <c r="C64" s="127">
        <v>53</v>
      </c>
      <c r="E64" s="127">
        <v>36</v>
      </c>
      <c r="F64" s="126">
        <f>(C64-$C$7)^2</f>
        <v>5.7669460349433876</v>
      </c>
      <c r="G64" s="126"/>
      <c r="H64" s="126">
        <f>(E64-$E$7)^2</f>
        <v>205.26072485207109</v>
      </c>
      <c r="I64" s="126"/>
    </row>
    <row r="65" spans="1:9" ht="16">
      <c r="A65" s="127" t="s">
        <v>13</v>
      </c>
      <c r="B65" s="127">
        <v>62</v>
      </c>
      <c r="C65" s="127">
        <v>47</v>
      </c>
      <c r="E65" s="127">
        <v>45</v>
      </c>
      <c r="F65" s="126">
        <f>(C65-$C$7)^2</f>
        <v>12.949586179608829</v>
      </c>
      <c r="G65" s="126"/>
      <c r="H65" s="126">
        <f>(E65-$E$7)^2</f>
        <v>28.376109467455656</v>
      </c>
      <c r="I65" s="126"/>
    </row>
    <row r="66" spans="1:9" ht="16">
      <c r="A66" s="127" t="s">
        <v>25</v>
      </c>
      <c r="B66" s="127">
        <v>58</v>
      </c>
      <c r="C66" s="127">
        <v>63</v>
      </c>
      <c r="E66" s="127">
        <v>52</v>
      </c>
      <c r="F66" s="126">
        <f>(C66-$C$7)^2</f>
        <v>153.79587912716764</v>
      </c>
      <c r="G66" s="126"/>
      <c r="H66" s="126">
        <f>(E66-$E$7)^2</f>
        <v>2.7991863905325336</v>
      </c>
      <c r="I66" s="126"/>
    </row>
    <row r="67" spans="1:9" ht="16">
      <c r="A67" s="127" t="s">
        <v>13</v>
      </c>
      <c r="B67" s="127">
        <v>47</v>
      </c>
      <c r="C67" s="127">
        <v>69</v>
      </c>
      <c r="E67" s="127">
        <v>45</v>
      </c>
      <c r="F67" s="126">
        <f>(C67-$C$7)^2</f>
        <v>338.6132389825022</v>
      </c>
      <c r="G67" s="126"/>
      <c r="H67" s="126">
        <f>(E67-$E$7)^2</f>
        <v>28.376109467455656</v>
      </c>
      <c r="I67" s="126"/>
    </row>
    <row r="68" spans="1:9" ht="16">
      <c r="A68" s="127" t="s">
        <v>10</v>
      </c>
      <c r="B68" s="127">
        <v>58</v>
      </c>
      <c r="C68" s="127">
        <v>49</v>
      </c>
      <c r="E68" s="127">
        <v>61</v>
      </c>
      <c r="F68" s="126">
        <f>(C68-$C$7)^2</f>
        <v>2.555372798053682</v>
      </c>
      <c r="G68" s="126"/>
      <c r="H68" s="126">
        <f>(E68-$E$7)^2</f>
        <v>113.9145710059171</v>
      </c>
      <c r="I68" s="126"/>
    </row>
    <row r="69" spans="1:9" ht="16">
      <c r="A69" s="127" t="s">
        <v>13</v>
      </c>
      <c r="B69" s="127">
        <v>62</v>
      </c>
      <c r="C69" s="127">
        <v>39</v>
      </c>
      <c r="E69" s="127">
        <v>62</v>
      </c>
      <c r="F69" s="126">
        <f>(C69-$C$7)^2</f>
        <v>134.5264397058294</v>
      </c>
      <c r="G69" s="126"/>
      <c r="H69" s="126">
        <f>(E69-$E$7)^2</f>
        <v>136.26072485207092</v>
      </c>
      <c r="I69" s="126"/>
    </row>
    <row r="70" spans="1:9" ht="16">
      <c r="A70" s="127" t="s">
        <v>13</v>
      </c>
      <c r="B70" s="127">
        <v>39</v>
      </c>
      <c r="C70" s="127">
        <v>49</v>
      </c>
      <c r="E70" s="127">
        <v>50</v>
      </c>
      <c r="F70" s="126">
        <f>(C70-$C$7)^2</f>
        <v>2.555372798053682</v>
      </c>
      <c r="G70" s="126"/>
      <c r="H70" s="126">
        <f>(E70-$E$7)^2</f>
        <v>0.10687869822485421</v>
      </c>
      <c r="I70" s="126"/>
    </row>
    <row r="71" spans="1:9" ht="16">
      <c r="A71" s="127" t="s">
        <v>41</v>
      </c>
      <c r="B71" s="127">
        <v>34</v>
      </c>
      <c r="C71" s="127">
        <v>66</v>
      </c>
      <c r="E71" s="127">
        <v>59</v>
      </c>
      <c r="F71" s="126">
        <f>(C71-$C$7)^2</f>
        <v>237.20455905483493</v>
      </c>
      <c r="G71" s="126"/>
      <c r="H71" s="126">
        <f>(E71-$E$7)^2</f>
        <v>75.222263313609417</v>
      </c>
      <c r="I71" s="126"/>
    </row>
    <row r="72" spans="1:9" ht="16">
      <c r="A72" s="127" t="s">
        <v>13</v>
      </c>
      <c r="B72" s="127">
        <v>43</v>
      </c>
      <c r="C72" s="127">
        <v>61</v>
      </c>
      <c r="E72" s="127">
        <v>42</v>
      </c>
      <c r="F72" s="126">
        <f>(C72-$C$7)^2</f>
        <v>108.1900925087228</v>
      </c>
      <c r="G72" s="126"/>
      <c r="H72" s="126">
        <f>(E72-$E$7)^2</f>
        <v>69.337647928994144</v>
      </c>
      <c r="I72" s="126"/>
    </row>
    <row r="73" spans="1:9" ht="16">
      <c r="A73" s="127" t="s">
        <v>13</v>
      </c>
      <c r="B73" s="127">
        <v>46</v>
      </c>
      <c r="C73" s="127">
        <v>47</v>
      </c>
      <c r="E73" s="127">
        <v>65</v>
      </c>
      <c r="F73" s="126">
        <f>(C73-$C$7)^2</f>
        <v>12.949586179608829</v>
      </c>
      <c r="G73" s="126"/>
      <c r="H73" s="126">
        <f>(E73-$E$7)^2</f>
        <v>215.29918639053244</v>
      </c>
      <c r="I73" s="126"/>
    </row>
    <row r="74" spans="1:9" ht="16">
      <c r="A74" s="127" t="s">
        <v>13</v>
      </c>
      <c r="B74" s="127">
        <v>43</v>
      </c>
      <c r="C74" s="127">
        <v>58</v>
      </c>
      <c r="E74" s="127">
        <v>49</v>
      </c>
      <c r="F74" s="126">
        <f>(C74-$C$7)^2</f>
        <v>54.78141258105552</v>
      </c>
      <c r="G74" s="126"/>
      <c r="H74" s="126">
        <f>(E74-$E$7)^2</f>
        <v>1.7607248520710146</v>
      </c>
      <c r="I74" s="126"/>
    </row>
    <row r="75" spans="1:9" ht="16">
      <c r="A75" s="127" t="s">
        <v>25</v>
      </c>
      <c r="B75" s="127">
        <v>53</v>
      </c>
      <c r="C75" s="127">
        <v>65</v>
      </c>
      <c r="E75" s="127">
        <v>45</v>
      </c>
      <c r="F75" s="126">
        <f>(C75-$C$7)^2</f>
        <v>207.40166574561249</v>
      </c>
      <c r="G75" s="126"/>
      <c r="H75" s="126">
        <f>(E75-$E$7)^2</f>
        <v>28.376109467455656</v>
      </c>
      <c r="I75" s="126"/>
    </row>
    <row r="76" spans="1:9" ht="16">
      <c r="A76" s="127" t="s">
        <v>13</v>
      </c>
      <c r="B76" s="127">
        <v>33</v>
      </c>
      <c r="C76" s="127">
        <v>47</v>
      </c>
      <c r="E76" s="127">
        <v>50</v>
      </c>
      <c r="F76" s="126">
        <f>(C76-$C$7)^2</f>
        <v>12.949586179608829</v>
      </c>
      <c r="G76" s="126"/>
      <c r="H76" s="126">
        <f>(E76-$E$7)^2</f>
        <v>0.10687869822485421</v>
      </c>
      <c r="I76" s="126"/>
    </row>
    <row r="77" spans="1:9" ht="16">
      <c r="A77" s="127" t="s">
        <v>13</v>
      </c>
      <c r="B77" s="127">
        <v>55</v>
      </c>
      <c r="C77" s="127">
        <v>46</v>
      </c>
      <c r="E77" s="127">
        <v>49</v>
      </c>
      <c r="F77" s="126">
        <f>(C77-$C$7)^2</f>
        <v>21.146692870386403</v>
      </c>
      <c r="G77" s="126"/>
      <c r="H77" s="126">
        <f>(E77-$E$7)^2</f>
        <v>1.7607248520710146</v>
      </c>
      <c r="I77" s="126"/>
    </row>
    <row r="78" spans="1:9" ht="16">
      <c r="A78" s="127" t="s">
        <v>10</v>
      </c>
      <c r="B78" s="127">
        <v>45</v>
      </c>
      <c r="C78" s="127">
        <v>41</v>
      </c>
      <c r="E78" s="127">
        <v>30</v>
      </c>
      <c r="F78" s="126">
        <f>(C78-$C$7)^2</f>
        <v>92.132226324274271</v>
      </c>
      <c r="G78" s="126"/>
      <c r="H78" s="126">
        <f>(E78-$E$7)^2</f>
        <v>413.18380177514808</v>
      </c>
      <c r="I78" s="126"/>
    </row>
    <row r="79" spans="1:9" ht="16">
      <c r="A79" s="127" t="s">
        <v>13</v>
      </c>
      <c r="B79" s="127">
        <v>58</v>
      </c>
      <c r="C79" s="127">
        <v>68</v>
      </c>
      <c r="E79" s="127">
        <v>40</v>
      </c>
      <c r="F79" s="126">
        <f>(C79-$C$7)^2</f>
        <v>302.81034567327976</v>
      </c>
      <c r="G79" s="126"/>
      <c r="H79" s="126">
        <f>(E79-$E$7)^2</f>
        <v>106.64534023668647</v>
      </c>
      <c r="I79" s="126"/>
    </row>
    <row r="80" spans="1:9" ht="16">
      <c r="A80" s="127" t="s">
        <v>29</v>
      </c>
      <c r="B80" s="127">
        <v>37</v>
      </c>
      <c r="C80" s="127">
        <v>48</v>
      </c>
      <c r="E80" s="127">
        <v>44</v>
      </c>
      <c r="F80" s="126">
        <f>(C80-$C$7)^2</f>
        <v>6.7524794888312556</v>
      </c>
      <c r="G80" s="126"/>
      <c r="H80" s="126">
        <f>(E80-$E$7)^2</f>
        <v>40.029955621301816</v>
      </c>
      <c r="I80" s="126"/>
    </row>
    <row r="81" spans="1:9" ht="16">
      <c r="A81" s="127" t="s">
        <v>13</v>
      </c>
      <c r="B81" s="127">
        <v>40</v>
      </c>
      <c r="C81" s="127">
        <v>50</v>
      </c>
      <c r="E81" s="127">
        <v>48</v>
      </c>
      <c r="F81" s="126">
        <f>(C81-$C$7)^2</f>
        <v>0.3582661072761083</v>
      </c>
      <c r="G81" s="126"/>
      <c r="H81" s="126">
        <f>(E81-$E$7)^2</f>
        <v>5.4145710059171748</v>
      </c>
      <c r="I81" s="126"/>
    </row>
    <row r="82" spans="1:9" ht="16">
      <c r="A82" s="127" t="s">
        <v>13</v>
      </c>
      <c r="B82" s="127">
        <v>64</v>
      </c>
      <c r="C82" s="127">
        <v>53</v>
      </c>
      <c r="E82" s="127">
        <v>62</v>
      </c>
      <c r="F82" s="126">
        <f>(C82-$C$7)^2</f>
        <v>5.7669460349433876</v>
      </c>
      <c r="G82" s="126"/>
      <c r="H82" s="126">
        <f>(E82-$E$7)^2</f>
        <v>136.26072485207092</v>
      </c>
      <c r="I82" s="126"/>
    </row>
    <row r="83" spans="1:9" ht="16">
      <c r="A83" s="127" t="s">
        <v>13</v>
      </c>
      <c r="B83" s="127">
        <v>51</v>
      </c>
      <c r="C83" s="127">
        <v>57</v>
      </c>
      <c r="E83" s="127">
        <v>40</v>
      </c>
      <c r="F83" s="126">
        <f>(C83-$C$7)^2</f>
        <v>40.978519271833093</v>
      </c>
      <c r="G83" s="126"/>
      <c r="H83" s="126">
        <f>(E83-$E$7)^2</f>
        <v>106.64534023668647</v>
      </c>
      <c r="I83" s="126"/>
    </row>
    <row r="84" spans="1:9" ht="16">
      <c r="A84" s="127" t="s">
        <v>13</v>
      </c>
      <c r="B84" s="127">
        <v>36</v>
      </c>
      <c r="C84" s="127">
        <v>43</v>
      </c>
      <c r="E84" s="127">
        <v>37</v>
      </c>
      <c r="F84" s="126">
        <f>(C84-$C$7)^2</f>
        <v>57.738012942719124</v>
      </c>
      <c r="G84" s="126"/>
      <c r="H84" s="126">
        <f>(E84-$E$7)^2</f>
        <v>177.60687869822493</v>
      </c>
      <c r="I84" s="126"/>
    </row>
    <row r="85" spans="1:9" ht="16">
      <c r="A85" s="127" t="s">
        <v>13</v>
      </c>
      <c r="B85" s="127">
        <v>52</v>
      </c>
      <c r="C85" s="127">
        <v>41</v>
      </c>
      <c r="E85" s="127">
        <v>48</v>
      </c>
      <c r="F85" s="126">
        <f>(C85-$C$7)^2</f>
        <v>92.132226324274271</v>
      </c>
      <c r="G85" s="126"/>
      <c r="H85" s="126">
        <f>(E85-$E$7)^2</f>
        <v>5.4145710059171748</v>
      </c>
      <c r="I85" s="126"/>
    </row>
    <row r="86" spans="1:9" ht="16">
      <c r="A86" s="127" t="s">
        <v>29</v>
      </c>
      <c r="B86" s="127">
        <v>36</v>
      </c>
      <c r="C86" s="127">
        <v>51</v>
      </c>
      <c r="E86" s="127">
        <v>57</v>
      </c>
      <c r="F86" s="126">
        <f>(C86-$C$7)^2</f>
        <v>0.16115941649853471</v>
      </c>
      <c r="G86" s="126"/>
      <c r="H86" s="126">
        <f>(E86-$E$7)^2</f>
        <v>44.529955621301731</v>
      </c>
      <c r="I86" s="126"/>
    </row>
    <row r="87" spans="1:9" ht="16">
      <c r="A87" s="127" t="s">
        <v>13</v>
      </c>
      <c r="B87" s="127">
        <v>33</v>
      </c>
      <c r="C87" s="127">
        <v>52</v>
      </c>
      <c r="E87" s="127">
        <v>51</v>
      </c>
      <c r="F87" s="126">
        <f>(C87-$C$7)^2</f>
        <v>1.964052725720961</v>
      </c>
      <c r="G87" s="126"/>
      <c r="H87" s="126">
        <f>(E87-$E$7)^2</f>
        <v>0.45303254437869384</v>
      </c>
      <c r="I87" s="126"/>
    </row>
    <row r="88" spans="1:9" ht="16">
      <c r="A88" s="127" t="s">
        <v>13</v>
      </c>
      <c r="B88" s="127">
        <v>57</v>
      </c>
      <c r="C88" s="127">
        <v>57</v>
      </c>
      <c r="E88" s="127">
        <v>62</v>
      </c>
      <c r="F88" s="126">
        <f>(C88-$C$7)^2</f>
        <v>40.978519271833093</v>
      </c>
      <c r="G88" s="126"/>
      <c r="H88" s="126">
        <f>(E88-$E$7)^2</f>
        <v>136.26072485207092</v>
      </c>
      <c r="I88" s="126"/>
    </row>
    <row r="89" spans="1:9" ht="16">
      <c r="A89" s="127" t="s">
        <v>13</v>
      </c>
      <c r="B89" s="127">
        <v>53</v>
      </c>
      <c r="C89" s="127">
        <v>54</v>
      </c>
      <c r="E89" s="127">
        <v>31</v>
      </c>
      <c r="F89" s="126">
        <f>(C89-$C$7)^2</f>
        <v>11.569839344165814</v>
      </c>
      <c r="G89" s="126"/>
      <c r="H89" s="126">
        <f>(E89-$E$7)^2</f>
        <v>373.52995562130189</v>
      </c>
      <c r="I89" s="126"/>
    </row>
    <row r="90" spans="1:9" ht="16">
      <c r="A90" s="127" t="s">
        <v>13</v>
      </c>
      <c r="B90" s="127">
        <v>47</v>
      </c>
      <c r="C90" s="127">
        <v>46</v>
      </c>
      <c r="E90" s="127">
        <v>53</v>
      </c>
      <c r="F90" s="126">
        <f>(C90-$C$7)^2</f>
        <v>21.146692870386403</v>
      </c>
      <c r="G90" s="126"/>
      <c r="H90" s="126">
        <f>(E90-$E$7)^2</f>
        <v>7.1453402366863727</v>
      </c>
      <c r="I90" s="126"/>
    </row>
    <row r="91" spans="1:9" ht="16">
      <c r="A91" s="127" t="s">
        <v>25</v>
      </c>
      <c r="B91" s="127">
        <v>44</v>
      </c>
      <c r="C91" s="127">
        <v>35</v>
      </c>
      <c r="E91" s="127">
        <v>43</v>
      </c>
      <c r="F91" s="126">
        <f>(C91-$C$7)^2</f>
        <v>243.3148664689397</v>
      </c>
      <c r="G91" s="126"/>
      <c r="H91" s="126">
        <f>(E91-$E$7)^2</f>
        <v>53.683801775147977</v>
      </c>
      <c r="I91" s="126"/>
    </row>
    <row r="92" spans="1:9" ht="16">
      <c r="A92" s="127" t="s">
        <v>10</v>
      </c>
      <c r="B92" s="127">
        <v>35</v>
      </c>
      <c r="C92" s="127">
        <v>45</v>
      </c>
      <c r="E92" s="127">
        <v>45</v>
      </c>
      <c r="F92" s="126">
        <f>(C92-$C$7)^2</f>
        <v>31.343799561163976</v>
      </c>
      <c r="G92" s="126"/>
      <c r="H92" s="126">
        <f>(E92-$E$7)^2</f>
        <v>28.376109467455656</v>
      </c>
      <c r="I92" s="126"/>
    </row>
    <row r="93" spans="1:9" ht="16">
      <c r="A93" s="127" t="s">
        <v>10</v>
      </c>
      <c r="B93" s="127">
        <v>49</v>
      </c>
      <c r="C93" s="127">
        <v>41</v>
      </c>
      <c r="E93" s="127">
        <v>59</v>
      </c>
      <c r="F93" s="126">
        <f>(C93-$C$7)^2</f>
        <v>92.132226324274271</v>
      </c>
      <c r="G93" s="126"/>
      <c r="H93" s="126">
        <f>(E93-$E$7)^2</f>
        <v>75.222263313609417</v>
      </c>
      <c r="I93" s="126"/>
    </row>
    <row r="94" spans="1:9" ht="16">
      <c r="A94" s="127" t="s">
        <v>13</v>
      </c>
      <c r="B94" s="127">
        <v>63</v>
      </c>
      <c r="C94" s="127">
        <v>58</v>
      </c>
      <c r="E94" s="127">
        <v>43</v>
      </c>
      <c r="F94" s="126">
        <f>(C94-$C$7)^2</f>
        <v>54.78141258105552</v>
      </c>
      <c r="G94" s="126"/>
      <c r="H94" s="126">
        <f>(E94-$E$7)^2</f>
        <v>53.683801775147977</v>
      </c>
      <c r="I94" s="126"/>
    </row>
    <row r="95" spans="1:9" ht="16">
      <c r="A95" s="127" t="s">
        <v>31</v>
      </c>
      <c r="B95" s="127">
        <v>54</v>
      </c>
      <c r="C95" s="127">
        <v>44</v>
      </c>
      <c r="E95" s="127">
        <v>47</v>
      </c>
      <c r="F95" s="126">
        <f>(C95-$C$7)^2</f>
        <v>43.54090625194155</v>
      </c>
      <c r="G95" s="126"/>
      <c r="H95" s="126">
        <f>(E95-$E$7)^2</f>
        <v>11.068417159763335</v>
      </c>
      <c r="I95" s="126"/>
    </row>
    <row r="96" spans="1:9" ht="16">
      <c r="A96" s="127" t="s">
        <v>20</v>
      </c>
      <c r="B96" s="127">
        <v>74</v>
      </c>
      <c r="C96" s="127">
        <v>64</v>
      </c>
      <c r="E96" s="127">
        <v>56</v>
      </c>
      <c r="F96" s="126">
        <f>(C96-$C$7)^2</f>
        <v>179.59877243639008</v>
      </c>
      <c r="G96" s="126"/>
      <c r="H96" s="126">
        <f>(E96-$E$7)^2</f>
        <v>32.183801775147892</v>
      </c>
      <c r="I96" s="126"/>
    </row>
    <row r="97" spans="1:9" ht="16">
      <c r="A97" s="127" t="s">
        <v>10</v>
      </c>
      <c r="B97" s="127">
        <v>77</v>
      </c>
      <c r="C97" s="127">
        <v>64</v>
      </c>
      <c r="E97" s="127">
        <v>56</v>
      </c>
      <c r="F97" s="126">
        <f>(C97-$C$7)^2</f>
        <v>179.59877243639008</v>
      </c>
      <c r="G97" s="126"/>
      <c r="H97" s="126">
        <f>(E97-$E$7)^2</f>
        <v>32.183801775147892</v>
      </c>
      <c r="I97" s="126"/>
    </row>
    <row r="98" spans="1:9" ht="16">
      <c r="A98" s="127" t="s">
        <v>10</v>
      </c>
      <c r="B98" s="127">
        <v>73</v>
      </c>
      <c r="C98" s="127">
        <v>54</v>
      </c>
      <c r="E98" s="127">
        <v>51</v>
      </c>
      <c r="F98" s="126">
        <f>(C98-$C$7)^2</f>
        <v>11.569839344165814</v>
      </c>
      <c r="G98" s="126"/>
      <c r="H98" s="126">
        <f>(E98-$E$7)^2</f>
        <v>0.45303254437869384</v>
      </c>
      <c r="I98" s="126"/>
    </row>
    <row r="99" spans="1:9" ht="16">
      <c r="A99" s="127" t="s">
        <v>13</v>
      </c>
      <c r="B99" s="127">
        <v>69</v>
      </c>
      <c r="C99" s="127">
        <v>55</v>
      </c>
      <c r="E99" s="127">
        <v>50</v>
      </c>
      <c r="F99" s="126">
        <f>(C99-$C$7)^2</f>
        <v>19.37273265338824</v>
      </c>
      <c r="G99" s="126"/>
      <c r="H99" s="126">
        <f>(E99-$E$7)^2</f>
        <v>0.10687869822485421</v>
      </c>
      <c r="I99" s="126"/>
    </row>
    <row r="100" spans="1:9" ht="16">
      <c r="A100" s="127" t="s">
        <v>10</v>
      </c>
      <c r="B100" s="127">
        <v>68</v>
      </c>
      <c r="C100" s="127">
        <v>64</v>
      </c>
      <c r="E100" s="127">
        <v>43</v>
      </c>
      <c r="F100" s="126">
        <f>(C100-$C$7)^2</f>
        <v>179.59877243639008</v>
      </c>
      <c r="G100" s="126"/>
      <c r="H100" s="126">
        <f>(E100-$E$7)^2</f>
        <v>53.683801775147977</v>
      </c>
      <c r="I100" s="126"/>
    </row>
    <row r="101" spans="1:9" ht="16">
      <c r="A101" s="127" t="s">
        <v>13</v>
      </c>
      <c r="B101" s="127">
        <v>49</v>
      </c>
      <c r="C101" s="127">
        <v>37</v>
      </c>
      <c r="E101" s="127">
        <v>53</v>
      </c>
      <c r="F101" s="126">
        <f>(C101-$C$7)^2</f>
        <v>184.92065308738455</v>
      </c>
      <c r="G101" s="126"/>
      <c r="H101" s="126">
        <f>(E101-$E$7)^2</f>
        <v>7.1453402366863727</v>
      </c>
      <c r="I101" s="126"/>
    </row>
    <row r="102" spans="1:9" ht="16">
      <c r="A102" s="127" t="s">
        <v>13</v>
      </c>
      <c r="B102" s="127">
        <v>39</v>
      </c>
      <c r="C102" s="127">
        <v>71</v>
      </c>
      <c r="E102" s="127">
        <v>52</v>
      </c>
      <c r="F102" s="126">
        <f>(C102-$C$7)^2</f>
        <v>416.21902560094708</v>
      </c>
      <c r="G102" s="126"/>
      <c r="H102" s="126">
        <f>(E102-$E$7)^2</f>
        <v>2.7991863905325336</v>
      </c>
      <c r="I102" s="126"/>
    </row>
    <row r="103" spans="1:9" ht="16">
      <c r="A103" s="127" t="s">
        <v>22</v>
      </c>
      <c r="B103" s="127">
        <v>51</v>
      </c>
      <c r="C103" s="127">
        <v>41</v>
      </c>
      <c r="E103" s="127">
        <v>60</v>
      </c>
      <c r="F103" s="126">
        <f>(C103-$C$7)^2</f>
        <v>92.132226324274271</v>
      </c>
      <c r="G103" s="126"/>
      <c r="H103" s="126">
        <f>(E103-$E$7)^2</f>
        <v>93.568417159763257</v>
      </c>
      <c r="I103" s="126"/>
    </row>
    <row r="104" spans="1:9" ht="16">
      <c r="A104" s="127" t="s">
        <v>13</v>
      </c>
      <c r="B104" s="127">
        <v>49</v>
      </c>
      <c r="C104" s="127">
        <v>62</v>
      </c>
      <c r="E104" s="127">
        <v>61</v>
      </c>
      <c r="F104" s="126">
        <f>(C104-$C$7)^2</f>
        <v>129.99298581794523</v>
      </c>
      <c r="G104" s="126"/>
      <c r="H104" s="126">
        <f>(E104-$E$7)^2</f>
        <v>113.9145710059171</v>
      </c>
      <c r="I104" s="126"/>
    </row>
    <row r="105" spans="1:9" ht="16">
      <c r="A105" s="127" t="s">
        <v>20</v>
      </c>
      <c r="B105" s="127">
        <v>38</v>
      </c>
      <c r="C105" s="127">
        <v>32</v>
      </c>
      <c r="E105" s="127">
        <v>62</v>
      </c>
      <c r="F105" s="126">
        <f>(C105-$C$7)^2</f>
        <v>345.9061865412724</v>
      </c>
      <c r="G105" s="126"/>
      <c r="H105" s="126">
        <f>(E105-$E$7)^2</f>
        <v>136.26072485207092</v>
      </c>
      <c r="I105" s="126"/>
    </row>
    <row r="106" spans="1:9" ht="16">
      <c r="A106" s="127" t="s">
        <v>13</v>
      </c>
      <c r="B106" s="127">
        <v>66</v>
      </c>
      <c r="C106" s="127">
        <v>40</v>
      </c>
      <c r="E106" s="127">
        <v>64</v>
      </c>
      <c r="F106" s="126">
        <f>(C106-$C$7)^2</f>
        <v>112.32933301505184</v>
      </c>
      <c r="G106" s="126"/>
      <c r="H106" s="126">
        <f>(E106-$E$7)^2</f>
        <v>186.9530325443786</v>
      </c>
      <c r="I106" s="126"/>
    </row>
    <row r="107" spans="1:9" ht="16">
      <c r="A107" s="127" t="s">
        <v>13</v>
      </c>
      <c r="B107" s="127">
        <v>61</v>
      </c>
      <c r="C107" s="127">
        <v>40</v>
      </c>
      <c r="E107" s="127">
        <v>47</v>
      </c>
      <c r="F107" s="126">
        <f>(C107-$C$7)^2</f>
        <v>112.32933301505184</v>
      </c>
      <c r="G107" s="126"/>
      <c r="H107" s="126">
        <f>(E107-$E$7)^2</f>
        <v>11.068417159763335</v>
      </c>
      <c r="I107" s="126"/>
    </row>
    <row r="108" spans="1:9" ht="16">
      <c r="A108" s="127" t="s">
        <v>29</v>
      </c>
      <c r="B108" s="127">
        <v>61</v>
      </c>
      <c r="C108" s="127">
        <v>37</v>
      </c>
      <c r="E108" s="127">
        <v>56</v>
      </c>
      <c r="F108" s="126">
        <f>(C108-$C$7)^2</f>
        <v>184.92065308738455</v>
      </c>
      <c r="G108" s="126"/>
      <c r="H108" s="126">
        <f>(E108-$E$7)^2</f>
        <v>32.183801775147892</v>
      </c>
      <c r="I108" s="126"/>
    </row>
    <row r="109" spans="1:9" ht="16">
      <c r="A109" s="127" t="s">
        <v>13</v>
      </c>
      <c r="B109" s="127">
        <v>47</v>
      </c>
      <c r="C109" s="127">
        <v>46</v>
      </c>
      <c r="E109" s="127">
        <v>26</v>
      </c>
      <c r="F109" s="126">
        <f>(C109-$C$7)^2</f>
        <v>21.146692870386403</v>
      </c>
      <c r="G109" s="126"/>
      <c r="H109" s="126">
        <f>(E109-$E$7)^2</f>
        <v>591.79918639053267</v>
      </c>
      <c r="I109" s="126"/>
    </row>
    <row r="110" spans="1:9" ht="16">
      <c r="A110" s="127" t="s">
        <v>13</v>
      </c>
      <c r="B110" s="127">
        <v>58</v>
      </c>
      <c r="C110" s="127">
        <v>46</v>
      </c>
      <c r="E110" s="127">
        <v>49</v>
      </c>
      <c r="F110" s="126">
        <f>(C110-$C$7)^2</f>
        <v>21.146692870386403</v>
      </c>
      <c r="G110" s="126"/>
      <c r="H110" s="126">
        <f>(E110-$E$7)^2</f>
        <v>1.7607248520710146</v>
      </c>
      <c r="I110" s="126"/>
    </row>
    <row r="111" spans="1:9" ht="16">
      <c r="A111" s="127" t="s">
        <v>10</v>
      </c>
      <c r="B111" s="127">
        <v>57</v>
      </c>
      <c r="C111" s="127">
        <v>58</v>
      </c>
      <c r="E111" s="127">
        <v>51</v>
      </c>
      <c r="F111" s="126">
        <f>(C111-$C$7)^2</f>
        <v>54.78141258105552</v>
      </c>
      <c r="G111" s="126"/>
      <c r="H111" s="126">
        <f>(E111-$E$7)^2</f>
        <v>0.45303254437869384</v>
      </c>
      <c r="I111" s="126"/>
    </row>
    <row r="112" spans="1:9" ht="16">
      <c r="A112" s="127" t="s">
        <v>13</v>
      </c>
      <c r="B112" s="127">
        <v>65</v>
      </c>
      <c r="C112" s="127">
        <v>58</v>
      </c>
      <c r="E112" s="127">
        <v>61</v>
      </c>
      <c r="F112" s="126">
        <f>(C112-$C$7)^2</f>
        <v>54.78141258105552</v>
      </c>
      <c r="G112" s="126"/>
      <c r="H112" s="126">
        <f>(E112-$E$7)^2</f>
        <v>113.9145710059171</v>
      </c>
      <c r="I112" s="126"/>
    </row>
    <row r="113" spans="1:9" ht="16">
      <c r="A113" s="127" t="s">
        <v>10</v>
      </c>
      <c r="B113" s="127">
        <v>39</v>
      </c>
      <c r="C113" s="127">
        <v>56</v>
      </c>
      <c r="F113" s="126">
        <f>(C113-$C$7)^2</f>
        <v>29.175625962610667</v>
      </c>
      <c r="G113" s="126"/>
      <c r="H113" s="126"/>
      <c r="I113" s="126"/>
    </row>
    <row r="114" spans="1:9" ht="16">
      <c r="A114" s="127" t="s">
        <v>13</v>
      </c>
      <c r="B114" s="127">
        <v>47</v>
      </c>
      <c r="C114" s="127">
        <v>70</v>
      </c>
      <c r="F114" s="126">
        <f>(C114-$C$7)^2</f>
        <v>376.41613229172464</v>
      </c>
      <c r="G114" s="126"/>
      <c r="H114" s="126"/>
      <c r="I114" s="126"/>
    </row>
    <row r="115" spans="1:9" ht="16">
      <c r="A115" s="127" t="s">
        <v>22</v>
      </c>
      <c r="B115" s="127">
        <v>50</v>
      </c>
      <c r="C115" s="127">
        <v>52</v>
      </c>
      <c r="F115" s="126">
        <f>(C115-$C$7)^2</f>
        <v>1.964052725720961</v>
      </c>
      <c r="G115" s="126"/>
      <c r="H115" s="126"/>
      <c r="I115" s="126"/>
    </row>
    <row r="116" spans="1:9" ht="16">
      <c r="A116" s="127" t="s">
        <v>13</v>
      </c>
      <c r="B116" s="127">
        <v>46</v>
      </c>
      <c r="C116" s="127">
        <v>46</v>
      </c>
      <c r="F116" s="126">
        <f>(C116-$C$7)^2</f>
        <v>21.146692870386403</v>
      </c>
      <c r="G116" s="126"/>
      <c r="H116" s="126"/>
      <c r="I116" s="126"/>
    </row>
    <row r="117" spans="1:9" ht="16">
      <c r="A117" s="127" t="s">
        <v>13</v>
      </c>
      <c r="B117" s="127">
        <v>41</v>
      </c>
      <c r="C117" s="127">
        <v>45</v>
      </c>
      <c r="F117" s="126">
        <f>(C117-$C$7)^2</f>
        <v>31.343799561163976</v>
      </c>
      <c r="G117" s="126"/>
      <c r="H117" s="126"/>
      <c r="I117" s="126"/>
    </row>
    <row r="118" spans="1:9" ht="16">
      <c r="A118" s="127" t="s">
        <v>22</v>
      </c>
      <c r="B118" s="127">
        <v>55</v>
      </c>
      <c r="C118" s="127">
        <v>46</v>
      </c>
      <c r="F118" s="126">
        <f>(C118-$C$7)^2</f>
        <v>21.146692870386403</v>
      </c>
      <c r="G118" s="126"/>
      <c r="H118" s="126"/>
      <c r="I118" s="126"/>
    </row>
    <row r="119" spans="1:9" ht="16">
      <c r="A119" s="127" t="s">
        <v>10</v>
      </c>
      <c r="B119" s="127">
        <v>55</v>
      </c>
      <c r="C119" s="127">
        <v>38</v>
      </c>
      <c r="F119" s="126">
        <f>(C119-$C$7)^2</f>
        <v>158.72354639660699</v>
      </c>
      <c r="G119" s="126"/>
      <c r="H119" s="126"/>
      <c r="I119" s="126"/>
    </row>
    <row r="120" spans="1:9" ht="16">
      <c r="A120" s="127" t="s">
        <v>22</v>
      </c>
      <c r="B120" s="127">
        <v>65</v>
      </c>
      <c r="C120" s="127">
        <v>43</v>
      </c>
      <c r="F120" s="126">
        <f>(C120-$C$7)^2</f>
        <v>57.738012942719124</v>
      </c>
      <c r="G120" s="126"/>
      <c r="H120" s="126"/>
      <c r="I120" s="126"/>
    </row>
    <row r="121" spans="1:9" ht="16">
      <c r="A121" s="127" t="s">
        <v>29</v>
      </c>
      <c r="B121" s="127">
        <v>59</v>
      </c>
      <c r="C121" s="127">
        <v>57</v>
      </c>
      <c r="F121" s="126">
        <f>(C121-$C$7)^2</f>
        <v>40.978519271833093</v>
      </c>
      <c r="G121" s="126"/>
      <c r="H121" s="126"/>
      <c r="I121" s="126"/>
    </row>
    <row r="122" spans="1:9" ht="16">
      <c r="A122" s="127" t="s">
        <v>13</v>
      </c>
      <c r="B122" s="127">
        <v>68</v>
      </c>
      <c r="C122" s="127">
        <v>55</v>
      </c>
      <c r="F122" s="126">
        <f>(C122-$C$7)^2</f>
        <v>19.37273265338824</v>
      </c>
      <c r="G122" s="126"/>
      <c r="H122" s="126"/>
      <c r="I122" s="126"/>
    </row>
    <row r="123" spans="1:9" ht="16">
      <c r="A123" s="127" t="s">
        <v>10</v>
      </c>
      <c r="B123" s="127">
        <v>46</v>
      </c>
      <c r="C123" s="127">
        <v>55</v>
      </c>
      <c r="F123" s="126">
        <f>(C123-$C$7)^2</f>
        <v>19.37273265338824</v>
      </c>
      <c r="G123" s="126"/>
      <c r="H123" s="126"/>
      <c r="I123" s="126"/>
    </row>
    <row r="124" spans="1:9" ht="16">
      <c r="A124" s="127" t="s">
        <v>13</v>
      </c>
      <c r="B124" s="127">
        <v>48</v>
      </c>
      <c r="C124" s="127">
        <v>45</v>
      </c>
      <c r="F124" s="126">
        <f>(C124-$C$7)^2</f>
        <v>31.343799561163976</v>
      </c>
      <c r="G124" s="126"/>
      <c r="H124" s="126"/>
      <c r="I124" s="126"/>
    </row>
    <row r="125" spans="1:9" ht="16">
      <c r="A125" s="127" t="s">
        <v>13</v>
      </c>
      <c r="B125" s="127">
        <v>50</v>
      </c>
      <c r="C125" s="127">
        <v>53</v>
      </c>
      <c r="F125" s="126">
        <f>(C125-$C$7)^2</f>
        <v>5.7669460349433876</v>
      </c>
      <c r="G125" s="126"/>
      <c r="H125" s="126"/>
      <c r="I125" s="126"/>
    </row>
    <row r="126" spans="1:9" ht="16">
      <c r="A126" s="127" t="s">
        <v>13</v>
      </c>
      <c r="B126" s="127">
        <v>53</v>
      </c>
      <c r="C126" s="127">
        <v>52</v>
      </c>
      <c r="F126" s="126">
        <f>(C126-$C$7)^2</f>
        <v>1.964052725720961</v>
      </c>
      <c r="G126" s="126"/>
      <c r="H126" s="126"/>
      <c r="I126" s="126"/>
    </row>
    <row r="127" spans="1:9" ht="16">
      <c r="A127" s="127" t="s">
        <v>13</v>
      </c>
      <c r="B127" s="127">
        <v>57</v>
      </c>
      <c r="C127" s="127">
        <v>41</v>
      </c>
      <c r="F127" s="126">
        <f>(C127-$C$7)^2</f>
        <v>92.132226324274271</v>
      </c>
      <c r="G127" s="126"/>
      <c r="H127" s="126"/>
      <c r="I127" s="126"/>
    </row>
    <row r="128" spans="1:9" ht="16">
      <c r="A128" s="127" t="s">
        <v>13</v>
      </c>
      <c r="B128" s="127">
        <v>43</v>
      </c>
      <c r="C128" s="127">
        <v>46</v>
      </c>
      <c r="F128" s="126">
        <f>(C128-$C$7)^2</f>
        <v>21.146692870386403</v>
      </c>
      <c r="G128" s="126"/>
      <c r="H128" s="126"/>
      <c r="I128" s="126"/>
    </row>
    <row r="129" spans="1:9" ht="16">
      <c r="A129" s="127" t="s">
        <v>10</v>
      </c>
      <c r="B129" s="127">
        <v>50</v>
      </c>
      <c r="C129" s="127">
        <v>47</v>
      </c>
      <c r="F129" s="126">
        <f>(C129-$C$7)^2</f>
        <v>12.949586179608829</v>
      </c>
      <c r="G129" s="126"/>
      <c r="H129" s="126"/>
      <c r="I129" s="126"/>
    </row>
    <row r="130" spans="1:9" ht="16">
      <c r="A130" s="127" t="s">
        <v>13</v>
      </c>
      <c r="B130" s="127">
        <v>41</v>
      </c>
      <c r="C130" s="127">
        <v>68</v>
      </c>
      <c r="F130" s="126">
        <f>(C130-$C$7)^2</f>
        <v>302.81034567327976</v>
      </c>
      <c r="G130" s="126"/>
      <c r="H130" s="126"/>
      <c r="I130" s="126"/>
    </row>
    <row r="131" spans="1:9" ht="16">
      <c r="A131" s="127" t="s">
        <v>25</v>
      </c>
      <c r="B131" s="127">
        <v>64</v>
      </c>
      <c r="C131" s="127">
        <v>63</v>
      </c>
      <c r="F131" s="126">
        <f>(C131-$C$7)^2</f>
        <v>153.79587912716764</v>
      </c>
      <c r="G131" s="126"/>
      <c r="H131" s="126"/>
      <c r="I131" s="126"/>
    </row>
    <row r="132" spans="1:9" ht="16">
      <c r="A132" s="127" t="s">
        <v>41</v>
      </c>
      <c r="B132" s="127">
        <v>34</v>
      </c>
      <c r="C132" s="127">
        <v>55</v>
      </c>
      <c r="F132" s="126">
        <f>(C132-$C$7)^2</f>
        <v>19.37273265338824</v>
      </c>
      <c r="G132" s="126"/>
      <c r="H132" s="126"/>
      <c r="I132" s="126"/>
    </row>
    <row r="133" spans="1:9" ht="16">
      <c r="A133" s="127" t="s">
        <v>10</v>
      </c>
      <c r="B133" s="127">
        <v>53</v>
      </c>
      <c r="C133" s="127">
        <v>56</v>
      </c>
      <c r="F133" s="126">
        <f>(C133-$C$7)^2</f>
        <v>29.175625962610667</v>
      </c>
      <c r="G133" s="126"/>
      <c r="H133" s="126"/>
      <c r="I133" s="126"/>
    </row>
    <row r="134" spans="1:9" ht="16">
      <c r="A134" s="127" t="s">
        <v>10</v>
      </c>
      <c r="B134" s="127">
        <v>52</v>
      </c>
      <c r="C134" s="127">
        <v>44</v>
      </c>
      <c r="F134" s="126">
        <f>(C134-$C$7)^2</f>
        <v>43.54090625194155</v>
      </c>
      <c r="G134" s="126"/>
      <c r="H134" s="126"/>
      <c r="I134" s="126"/>
    </row>
    <row r="135" spans="1:9" ht="16">
      <c r="A135" s="127" t="s">
        <v>13</v>
      </c>
      <c r="B135" s="127">
        <v>51</v>
      </c>
      <c r="C135" s="127">
        <v>59</v>
      </c>
      <c r="F135" s="126">
        <f>(C135-$C$7)^2</f>
        <v>70.584305890277946</v>
      </c>
      <c r="G135" s="126"/>
      <c r="H135" s="126"/>
      <c r="I135" s="126"/>
    </row>
    <row r="136" spans="1:9" ht="16">
      <c r="A136" s="127" t="s">
        <v>25</v>
      </c>
      <c r="B136" s="127">
        <v>50</v>
      </c>
      <c r="C136" s="127">
        <v>40</v>
      </c>
      <c r="F136" s="126">
        <f>(C136-$C$7)^2</f>
        <v>112.32933301505184</v>
      </c>
      <c r="G136" s="126"/>
      <c r="H136" s="126"/>
      <c r="I136" s="126"/>
    </row>
    <row r="137" spans="1:9" ht="16">
      <c r="A137" s="127" t="s">
        <v>13</v>
      </c>
      <c r="B137" s="127">
        <v>52</v>
      </c>
      <c r="C137" s="127">
        <v>34</v>
      </c>
      <c r="F137" s="126">
        <f>(C137-$C$7)^2</f>
        <v>275.51197315971729</v>
      </c>
      <c r="G137" s="126"/>
      <c r="H137" s="126"/>
      <c r="I137" s="126"/>
    </row>
    <row r="138" spans="1:9" ht="16">
      <c r="A138" s="127" t="s">
        <v>13</v>
      </c>
      <c r="B138" s="127">
        <v>57</v>
      </c>
      <c r="C138" s="127">
        <v>48</v>
      </c>
      <c r="F138" s="126">
        <f>(C138-$C$7)^2</f>
        <v>6.7524794888312556</v>
      </c>
      <c r="G138" s="126"/>
      <c r="H138" s="126"/>
      <c r="I138" s="126"/>
    </row>
    <row r="139" spans="1:9" ht="16">
      <c r="A139" s="127" t="s">
        <v>37</v>
      </c>
      <c r="B139" s="127">
        <v>56</v>
      </c>
      <c r="C139" s="127">
        <v>50</v>
      </c>
      <c r="F139" s="126">
        <f>(C139-$C$7)^2</f>
        <v>0.3582661072761083</v>
      </c>
      <c r="G139" s="126"/>
      <c r="H139" s="126"/>
      <c r="I139" s="126"/>
    </row>
    <row r="140" spans="1:9" ht="16">
      <c r="A140" s="127" t="s">
        <v>25</v>
      </c>
      <c r="B140" s="127">
        <v>62</v>
      </c>
      <c r="C140" s="127">
        <v>50</v>
      </c>
      <c r="F140" s="126">
        <f>(C140-$C$7)^2</f>
        <v>0.3582661072761083</v>
      </c>
      <c r="G140" s="126"/>
      <c r="H140" s="126"/>
      <c r="I140" s="126"/>
    </row>
    <row r="141" spans="1:9" ht="16">
      <c r="A141" s="127" t="s">
        <v>13</v>
      </c>
      <c r="B141" s="127">
        <v>54</v>
      </c>
      <c r="C141" s="127">
        <v>51</v>
      </c>
      <c r="F141" s="126">
        <f>(C141-$C$7)^2</f>
        <v>0.16115941649853471</v>
      </c>
      <c r="G141" s="126"/>
      <c r="H141" s="126"/>
      <c r="I141" s="126"/>
    </row>
    <row r="142" spans="1:9" ht="16">
      <c r="A142" s="127" t="s">
        <v>22</v>
      </c>
      <c r="B142" s="127">
        <v>32</v>
      </c>
      <c r="C142" s="127">
        <v>36</v>
      </c>
      <c r="F142" s="126">
        <f>(C142-$C$7)^2</f>
        <v>213.11775977816214</v>
      </c>
      <c r="G142" s="126"/>
      <c r="H142" s="126"/>
      <c r="I142" s="126"/>
    </row>
    <row r="143" spans="1:9" ht="16">
      <c r="A143" s="127" t="s">
        <v>13</v>
      </c>
      <c r="B143" s="127">
        <v>46</v>
      </c>
      <c r="C143" s="127">
        <v>65</v>
      </c>
      <c r="F143" s="126">
        <f>(C143-$C$7)^2</f>
        <v>207.40166574561249</v>
      </c>
      <c r="G143" s="126"/>
      <c r="H143" s="126"/>
      <c r="I143" s="126"/>
    </row>
    <row r="144" spans="1:9" ht="16">
      <c r="A144" s="127" t="s">
        <v>13</v>
      </c>
      <c r="B144" s="127">
        <v>35</v>
      </c>
      <c r="C144" s="127">
        <v>48</v>
      </c>
      <c r="F144" s="126">
        <f>(C144-$C$7)^2</f>
        <v>6.7524794888312556</v>
      </c>
      <c r="G144" s="126"/>
      <c r="H144" s="126"/>
      <c r="I144" s="126"/>
    </row>
    <row r="145" spans="1:9" ht="16">
      <c r="A145" s="127" t="s">
        <v>13</v>
      </c>
      <c r="B145" s="127">
        <v>45</v>
      </c>
      <c r="C145" s="127">
        <v>51</v>
      </c>
      <c r="F145" s="126">
        <f>(C145-$C$7)^2</f>
        <v>0.16115941649853471</v>
      </c>
      <c r="G145" s="126"/>
      <c r="H145" s="126"/>
      <c r="I145" s="126"/>
    </row>
    <row r="146" spans="1:9" ht="16">
      <c r="A146" s="127" t="s">
        <v>13</v>
      </c>
      <c r="B146" s="127">
        <v>41</v>
      </c>
      <c r="C146" s="127">
        <v>49</v>
      </c>
      <c r="F146" s="126">
        <f>(C146-$C$7)^2</f>
        <v>2.555372798053682</v>
      </c>
      <c r="G146" s="126"/>
      <c r="H146" s="126"/>
      <c r="I146" s="126"/>
    </row>
    <row r="147" spans="1:9" ht="16">
      <c r="A147" s="127" t="s">
        <v>13</v>
      </c>
      <c r="B147" s="127">
        <v>58</v>
      </c>
      <c r="C147" s="127">
        <v>51</v>
      </c>
      <c r="F147" s="126">
        <f>(C147-$C$7)^2</f>
        <v>0.16115941649853471</v>
      </c>
      <c r="G147" s="126"/>
      <c r="H147" s="126"/>
      <c r="I147" s="126"/>
    </row>
    <row r="148" spans="1:9" ht="16">
      <c r="A148" s="127" t="s">
        <v>25</v>
      </c>
      <c r="B148" s="127">
        <v>45</v>
      </c>
      <c r="C148" s="127">
        <v>53</v>
      </c>
      <c r="F148" s="126">
        <f>(C148-$C$7)^2</f>
        <v>5.7669460349433876</v>
      </c>
      <c r="G148" s="126"/>
      <c r="H148" s="126"/>
      <c r="I148" s="126"/>
    </row>
    <row r="149" spans="1:9" ht="16">
      <c r="A149" s="127" t="s">
        <v>13</v>
      </c>
      <c r="B149" s="127">
        <v>44</v>
      </c>
      <c r="C149" s="127">
        <v>55</v>
      </c>
      <c r="F149" s="126">
        <f>(C149-$C$7)^2</f>
        <v>19.37273265338824</v>
      </c>
      <c r="G149" s="126"/>
      <c r="H149" s="126"/>
      <c r="I149" s="126"/>
    </row>
    <row r="150" spans="1:9" ht="16">
      <c r="A150" s="127" t="s">
        <v>10</v>
      </c>
      <c r="B150" s="127">
        <v>33</v>
      </c>
      <c r="C150" s="127">
        <v>44</v>
      </c>
      <c r="F150" s="126">
        <f>(C150-$C$7)^2</f>
        <v>43.54090625194155</v>
      </c>
      <c r="G150" s="126"/>
      <c r="H150" s="126"/>
      <c r="I150" s="126"/>
    </row>
    <row r="151" spans="1:9" ht="16">
      <c r="A151" s="127" t="s">
        <v>13</v>
      </c>
      <c r="B151" s="127">
        <v>64</v>
      </c>
      <c r="C151" s="127">
        <v>53</v>
      </c>
      <c r="F151" s="126">
        <f>(C151-$C$7)^2</f>
        <v>5.7669460349433876</v>
      </c>
      <c r="G151" s="126"/>
      <c r="H151" s="126"/>
      <c r="I151" s="126"/>
    </row>
    <row r="152" spans="1:9" ht="16">
      <c r="A152" s="127" t="s">
        <v>13</v>
      </c>
      <c r="B152" s="127">
        <v>64</v>
      </c>
      <c r="C152" s="127">
        <v>49</v>
      </c>
      <c r="F152" s="126">
        <f>(C152-$C$7)^2</f>
        <v>2.555372798053682</v>
      </c>
      <c r="G152" s="126"/>
      <c r="H152" s="126"/>
      <c r="I152" s="126"/>
    </row>
    <row r="153" spans="1:9" ht="16">
      <c r="A153" s="127" t="s">
        <v>13</v>
      </c>
      <c r="B153" s="127">
        <v>54</v>
      </c>
      <c r="C153" s="127">
        <v>44</v>
      </c>
      <c r="F153" s="126">
        <f>(C153-$C$7)^2</f>
        <v>43.54090625194155</v>
      </c>
      <c r="G153" s="126"/>
      <c r="H153" s="126"/>
      <c r="I153" s="126"/>
    </row>
    <row r="154" spans="1:9" ht="16">
      <c r="A154" s="127" t="s">
        <v>13</v>
      </c>
      <c r="B154" s="127">
        <v>55</v>
      </c>
      <c r="C154" s="127">
        <v>56</v>
      </c>
      <c r="F154" s="126">
        <f>(C154-$C$7)^2</f>
        <v>29.175625962610667</v>
      </c>
      <c r="G154" s="126"/>
      <c r="H154" s="126"/>
      <c r="I154" s="126"/>
    </row>
    <row r="155" spans="1:9" ht="16">
      <c r="A155" s="127" t="s">
        <v>13</v>
      </c>
      <c r="B155" s="127">
        <v>64</v>
      </c>
      <c r="C155" s="127">
        <v>44</v>
      </c>
      <c r="F155" s="126">
        <f>(C155-$C$7)^2</f>
        <v>43.54090625194155</v>
      </c>
      <c r="G155" s="126"/>
      <c r="H155" s="126"/>
      <c r="I155" s="126"/>
    </row>
    <row r="156" spans="1:9" ht="16">
      <c r="A156" s="127" t="s">
        <v>29</v>
      </c>
      <c r="B156" s="127">
        <v>50</v>
      </c>
      <c r="C156" s="127">
        <v>61</v>
      </c>
      <c r="F156" s="126">
        <f>(C156-$C$7)^2</f>
        <v>108.1900925087228</v>
      </c>
      <c r="G156" s="126"/>
      <c r="H156" s="126"/>
      <c r="I156" s="126"/>
    </row>
    <row r="157" spans="1:9" ht="16">
      <c r="A157" s="127" t="s">
        <v>25</v>
      </c>
      <c r="B157" s="127">
        <v>52</v>
      </c>
      <c r="C157" s="127">
        <v>47</v>
      </c>
      <c r="F157" s="126">
        <f>(C157-$C$7)^2</f>
        <v>12.949586179608829</v>
      </c>
      <c r="G157" s="126"/>
      <c r="H157" s="126"/>
      <c r="I157" s="126"/>
    </row>
    <row r="158" spans="1:9" ht="16">
      <c r="A158" s="127" t="s">
        <v>22</v>
      </c>
      <c r="B158" s="127">
        <v>53</v>
      </c>
      <c r="C158" s="127">
        <v>51</v>
      </c>
      <c r="F158" s="126">
        <f>(C158-$C$7)^2</f>
        <v>0.16115941649853471</v>
      </c>
      <c r="G158" s="126"/>
      <c r="H158" s="126"/>
      <c r="I158" s="126"/>
    </row>
    <row r="159" spans="1:9" ht="16">
      <c r="A159" s="127" t="s">
        <v>25</v>
      </c>
      <c r="B159" s="127">
        <v>60</v>
      </c>
      <c r="C159" s="127">
        <v>68</v>
      </c>
      <c r="F159" s="126">
        <f>(C159-$C$7)^2</f>
        <v>302.81034567327976</v>
      </c>
      <c r="G159" s="126"/>
      <c r="H159" s="126"/>
      <c r="I159" s="126"/>
    </row>
    <row r="160" spans="1:9" ht="16">
      <c r="A160" s="127" t="s">
        <v>13</v>
      </c>
      <c r="B160" s="127">
        <v>37</v>
      </c>
      <c r="C160" s="127">
        <v>56</v>
      </c>
      <c r="F160" s="126">
        <f>(C160-$C$7)^2</f>
        <v>29.175625962610667</v>
      </c>
      <c r="G160" s="126"/>
      <c r="H160" s="126"/>
      <c r="I160" s="126"/>
    </row>
    <row r="161" spans="1:9" ht="16">
      <c r="A161" s="127" t="s">
        <v>13</v>
      </c>
      <c r="B161" s="127">
        <v>71</v>
      </c>
      <c r="C161" s="127">
        <v>59</v>
      </c>
      <c r="F161" s="126">
        <f>(C161-$C$7)^2</f>
        <v>70.584305890277946</v>
      </c>
      <c r="G161" s="126"/>
      <c r="H161" s="126"/>
      <c r="I161" s="126"/>
    </row>
    <row r="162" spans="1:9" ht="16">
      <c r="A162" s="127" t="s">
        <v>22</v>
      </c>
      <c r="B162" s="127">
        <v>55</v>
      </c>
      <c r="C162" s="127">
        <v>61</v>
      </c>
      <c r="F162" s="126">
        <f>(C162-$C$7)^2</f>
        <v>108.1900925087228</v>
      </c>
      <c r="G162" s="126"/>
      <c r="H162" s="126"/>
      <c r="I162" s="126"/>
    </row>
    <row r="163" spans="1:9" ht="16">
      <c r="A163" s="127" t="s">
        <v>10</v>
      </c>
      <c r="B163" s="127">
        <v>59</v>
      </c>
      <c r="C163" s="127">
        <v>55</v>
      </c>
      <c r="F163" s="126">
        <f>(C163-$C$7)^2</f>
        <v>19.37273265338824</v>
      </c>
      <c r="G163" s="126"/>
      <c r="H163" s="126"/>
      <c r="I163" s="126"/>
    </row>
    <row r="164" spans="1:9" ht="16">
      <c r="A164" s="127" t="s">
        <v>29</v>
      </c>
      <c r="B164" s="127">
        <v>65</v>
      </c>
      <c r="C164" s="127">
        <v>37</v>
      </c>
      <c r="F164" s="126">
        <f>(C164-$C$7)^2</f>
        <v>184.92065308738455</v>
      </c>
      <c r="G164" s="126"/>
      <c r="H164" s="126"/>
      <c r="I164" s="126"/>
    </row>
    <row r="165" spans="1:9" ht="16">
      <c r="A165" s="127" t="s">
        <v>13</v>
      </c>
      <c r="B165" s="127">
        <v>41</v>
      </c>
      <c r="C165" s="127">
        <v>69</v>
      </c>
      <c r="F165" s="126">
        <f>(C165-$C$7)^2</f>
        <v>338.6132389825022</v>
      </c>
      <c r="G165" s="126"/>
      <c r="H165" s="126"/>
      <c r="I165" s="126"/>
    </row>
    <row r="166" spans="1:9" ht="16">
      <c r="A166" s="127" t="s">
        <v>13</v>
      </c>
      <c r="B166" s="127">
        <v>62</v>
      </c>
      <c r="C166" s="127">
        <v>53</v>
      </c>
      <c r="F166" s="126">
        <f>(C166-$C$7)^2</f>
        <v>5.7669460349433876</v>
      </c>
      <c r="G166" s="126"/>
      <c r="H166" s="126"/>
      <c r="I166" s="126"/>
    </row>
    <row r="167" spans="1:9" ht="16">
      <c r="A167" s="127" t="s">
        <v>10</v>
      </c>
      <c r="B167" s="127">
        <v>51</v>
      </c>
      <c r="C167" s="127">
        <v>41</v>
      </c>
      <c r="F167" s="126">
        <f>(C167-$C$7)^2</f>
        <v>92.132226324274271</v>
      </c>
      <c r="G167" s="126"/>
      <c r="H167" s="126"/>
      <c r="I167" s="126"/>
    </row>
    <row r="168" spans="1:9" ht="16">
      <c r="A168" s="127" t="s">
        <v>13</v>
      </c>
      <c r="B168" s="127">
        <v>32</v>
      </c>
      <c r="C168" s="127">
        <v>41</v>
      </c>
      <c r="F168" s="126">
        <f>(C168-$C$7)^2</f>
        <v>92.132226324274271</v>
      </c>
      <c r="G168" s="126"/>
      <c r="H168" s="126"/>
      <c r="I168" s="126"/>
    </row>
    <row r="169" spans="1:9" ht="16">
      <c r="A169" s="127" t="s">
        <v>13</v>
      </c>
      <c r="B169" s="127">
        <v>40</v>
      </c>
      <c r="C169" s="127">
        <v>66</v>
      </c>
      <c r="F169" s="126">
        <f>(C169-$C$7)^2</f>
        <v>237.20455905483493</v>
      </c>
      <c r="G169" s="126"/>
      <c r="H169" s="126"/>
      <c r="I169" s="126"/>
    </row>
    <row r="170" spans="1:9" ht="16">
      <c r="A170" s="127" t="s">
        <v>10</v>
      </c>
      <c r="B170" s="127">
        <v>73</v>
      </c>
      <c r="C170" s="127">
        <v>64</v>
      </c>
      <c r="F170" s="126">
        <f>(C170-$C$7)^2</f>
        <v>179.59877243639008</v>
      </c>
      <c r="G170" s="126"/>
      <c r="H170" s="126"/>
      <c r="I170" s="126"/>
    </row>
    <row r="171" spans="1:9" ht="16">
      <c r="A171" s="127" t="s">
        <v>13</v>
      </c>
      <c r="B171" s="127">
        <v>40</v>
      </c>
      <c r="C171" s="127">
        <v>64</v>
      </c>
      <c r="F171" s="126">
        <f>(C171-$C$7)^2</f>
        <v>179.59877243639008</v>
      </c>
      <c r="G171" s="126"/>
      <c r="H171" s="126"/>
      <c r="I171" s="126"/>
    </row>
    <row r="172" spans="1:9" ht="16">
      <c r="A172" s="127" t="s">
        <v>13</v>
      </c>
      <c r="B172" s="127">
        <v>37</v>
      </c>
      <c r="C172" s="127">
        <v>60</v>
      </c>
      <c r="F172" s="126">
        <f>(C172-$C$7)^2</f>
        <v>88.387199199500373</v>
      </c>
      <c r="G172" s="126"/>
      <c r="H172" s="126"/>
      <c r="I172" s="126"/>
    </row>
    <row r="173" spans="1:9" ht="16">
      <c r="A173" s="127" t="s">
        <v>13</v>
      </c>
      <c r="B173" s="127">
        <v>46</v>
      </c>
      <c r="C173" s="127">
        <v>44</v>
      </c>
      <c r="F173" s="126">
        <f>(C173-$C$7)^2</f>
        <v>43.54090625194155</v>
      </c>
      <c r="G173" s="126"/>
      <c r="H173" s="126"/>
      <c r="I173" s="126"/>
    </row>
    <row r="174" spans="1:9" ht="16">
      <c r="A174" s="127" t="s">
        <v>13</v>
      </c>
      <c r="B174" s="127">
        <v>46</v>
      </c>
      <c r="C174" s="127">
        <v>45</v>
      </c>
      <c r="F174" s="126">
        <f>(C174-$C$7)^2</f>
        <v>31.343799561163976</v>
      </c>
      <c r="G174" s="126"/>
      <c r="H174" s="126"/>
      <c r="I174" s="126"/>
    </row>
    <row r="175" spans="1:9" ht="16">
      <c r="A175" s="127" t="s">
        <v>13</v>
      </c>
      <c r="B175" s="127">
        <v>58</v>
      </c>
      <c r="C175" s="127">
        <v>54</v>
      </c>
      <c r="F175" s="126">
        <f>(C175-$C$7)^2</f>
        <v>11.569839344165814</v>
      </c>
      <c r="G175" s="126"/>
      <c r="H175" s="126"/>
      <c r="I175" s="126"/>
    </row>
    <row r="176" spans="1:9" ht="16">
      <c r="A176" s="127" t="s">
        <v>13</v>
      </c>
      <c r="B176" s="127">
        <v>58</v>
      </c>
      <c r="C176" s="127">
        <v>43</v>
      </c>
      <c r="F176" s="126">
        <f>(C176-$C$7)^2</f>
        <v>57.738012942719124</v>
      </c>
      <c r="G176" s="126"/>
      <c r="H176" s="126"/>
      <c r="I176" s="126"/>
    </row>
    <row r="177" spans="1:9" ht="16">
      <c r="A177" s="127" t="s">
        <v>13</v>
      </c>
      <c r="B177" s="127">
        <v>56</v>
      </c>
      <c r="C177" s="127">
        <v>34</v>
      </c>
      <c r="F177" s="126">
        <f>(C177-$C$7)^2</f>
        <v>275.51197315971729</v>
      </c>
      <c r="G177" s="126"/>
      <c r="H177" s="126"/>
      <c r="I177" s="126"/>
    </row>
    <row r="178" spans="1:9" ht="16">
      <c r="A178" s="127" t="s">
        <v>22</v>
      </c>
      <c r="B178" s="127">
        <v>52</v>
      </c>
      <c r="C178" s="127">
        <v>43</v>
      </c>
      <c r="F178" s="126">
        <f>(C178-$C$7)^2</f>
        <v>57.738012942719124</v>
      </c>
      <c r="G178" s="126"/>
      <c r="H178" s="126"/>
      <c r="I178" s="126"/>
    </row>
    <row r="179" spans="1:9" ht="16">
      <c r="A179" s="127" t="s">
        <v>29</v>
      </c>
      <c r="B179" s="127">
        <v>26</v>
      </c>
      <c r="C179" s="127">
        <v>47</v>
      </c>
      <c r="F179" s="126">
        <f>(C179-$C$7)^2</f>
        <v>12.949586179608829</v>
      </c>
      <c r="G179" s="126"/>
      <c r="H179" s="126"/>
      <c r="I179" s="126"/>
    </row>
    <row r="180" spans="1:9" ht="16">
      <c r="A180" s="127" t="s">
        <v>13</v>
      </c>
      <c r="B180" s="127">
        <v>70</v>
      </c>
      <c r="C180" s="127">
        <v>44</v>
      </c>
      <c r="F180" s="126">
        <f>(C180-$C$7)^2</f>
        <v>43.54090625194155</v>
      </c>
      <c r="G180" s="126"/>
      <c r="H180" s="126"/>
      <c r="I180" s="126"/>
    </row>
    <row r="181" spans="1:9" ht="16">
      <c r="A181" s="127" t="s">
        <v>10</v>
      </c>
      <c r="B181" s="127">
        <v>52</v>
      </c>
      <c r="C181" s="127">
        <v>49</v>
      </c>
      <c r="F181" s="126">
        <f>(C181-$C$7)^2</f>
        <v>2.555372798053682</v>
      </c>
      <c r="G181" s="126"/>
      <c r="H181" s="126"/>
      <c r="I181" s="126"/>
    </row>
    <row r="182" spans="1:9" ht="16">
      <c r="A182" s="127" t="s">
        <v>10</v>
      </c>
      <c r="B182" s="127">
        <v>42</v>
      </c>
      <c r="C182" s="127">
        <v>62</v>
      </c>
      <c r="F182" s="126">
        <f>(C182-$C$7)^2</f>
        <v>129.99298581794523</v>
      </c>
      <c r="G182" s="126"/>
      <c r="H182" s="126"/>
      <c r="I182" s="126"/>
    </row>
    <row r="183" spans="1:9" ht="16">
      <c r="A183" s="127" t="s">
        <v>13</v>
      </c>
      <c r="B183" s="127">
        <v>52</v>
      </c>
      <c r="C183" s="127">
        <v>65</v>
      </c>
      <c r="F183" s="126">
        <f>(C183-$C$7)^2</f>
        <v>207.40166574561249</v>
      </c>
      <c r="G183" s="126"/>
      <c r="H183" s="126"/>
      <c r="I183" s="126"/>
    </row>
    <row r="184" spans="1:9" ht="16">
      <c r="A184" s="127" t="s">
        <v>13</v>
      </c>
      <c r="B184" s="127">
        <v>46</v>
      </c>
      <c r="C184" s="127">
        <v>43</v>
      </c>
      <c r="F184" s="126">
        <f>(C184-$C$7)^2</f>
        <v>57.738012942719124</v>
      </c>
      <c r="G184" s="126"/>
      <c r="H184" s="126"/>
      <c r="I184" s="126"/>
    </row>
    <row r="185" spans="1:9" ht="16">
      <c r="A185" s="127" t="s">
        <v>13</v>
      </c>
      <c r="B185" s="127">
        <v>45</v>
      </c>
      <c r="C185" s="127">
        <v>45</v>
      </c>
      <c r="F185" s="126">
        <f>(C185-$C$7)^2</f>
        <v>31.343799561163976</v>
      </c>
      <c r="G185" s="126"/>
      <c r="H185" s="126"/>
      <c r="I185" s="126"/>
    </row>
    <row r="186" spans="1:9" ht="16">
      <c r="A186" s="127" t="s">
        <v>13</v>
      </c>
      <c r="B186" s="127">
        <v>46</v>
      </c>
      <c r="C186" s="127">
        <v>53</v>
      </c>
      <c r="F186" s="126">
        <f>(C186-$C$7)^2</f>
        <v>5.7669460349433876</v>
      </c>
      <c r="G186" s="126"/>
      <c r="H186" s="126"/>
      <c r="I186" s="126"/>
    </row>
    <row r="187" spans="1:9" ht="16">
      <c r="A187" s="127" t="s">
        <v>22</v>
      </c>
      <c r="B187" s="127">
        <v>53</v>
      </c>
      <c r="C187" s="127">
        <v>46</v>
      </c>
      <c r="F187" s="126">
        <f>(C187-$C$7)^2</f>
        <v>21.146692870386403</v>
      </c>
      <c r="G187" s="126"/>
      <c r="H187" s="126"/>
      <c r="I187" s="126"/>
    </row>
    <row r="188" spans="1:9" ht="16">
      <c r="A188" s="127" t="s">
        <v>13</v>
      </c>
      <c r="B188" s="127">
        <v>38</v>
      </c>
      <c r="C188" s="127">
        <v>24</v>
      </c>
      <c r="F188" s="126">
        <f>(C188-$C$7)^2</f>
        <v>707.48304006749299</v>
      </c>
      <c r="G188" s="126"/>
      <c r="H188" s="126"/>
      <c r="I188" s="126"/>
    </row>
    <row r="189" spans="1:9" ht="16">
      <c r="A189" s="127" t="s">
        <v>25</v>
      </c>
      <c r="B189" s="127">
        <v>63</v>
      </c>
      <c r="C189" s="127">
        <v>45</v>
      </c>
      <c r="F189" s="126">
        <f>(C189-$C$7)^2</f>
        <v>31.343799561163976</v>
      </c>
      <c r="G189" s="126"/>
      <c r="H189" s="126"/>
      <c r="I189" s="126"/>
    </row>
    <row r="190" spans="1:9" ht="16">
      <c r="A190" s="127" t="s">
        <v>10</v>
      </c>
      <c r="B190" s="127">
        <v>47</v>
      </c>
      <c r="C190" s="127">
        <v>71</v>
      </c>
      <c r="F190" s="126">
        <f>(C190-$C$7)^2</f>
        <v>416.21902560094708</v>
      </c>
      <c r="G190" s="126"/>
      <c r="H190" s="126"/>
      <c r="I190" s="126"/>
    </row>
    <row r="191" spans="1:9" ht="16">
      <c r="A191" s="127" t="s">
        <v>13</v>
      </c>
      <c r="B191" s="127">
        <v>43</v>
      </c>
      <c r="C191" s="127">
        <v>49</v>
      </c>
      <c r="F191" s="126">
        <f>(C191-$C$7)^2</f>
        <v>2.555372798053682</v>
      </c>
      <c r="G191" s="126"/>
      <c r="H191" s="126"/>
      <c r="I191" s="126"/>
    </row>
    <row r="192" spans="1:9" ht="16">
      <c r="A192" s="127" t="s">
        <v>13</v>
      </c>
      <c r="B192" s="127">
        <v>57</v>
      </c>
      <c r="C192" s="127">
        <v>46</v>
      </c>
      <c r="F192" s="126">
        <f>(C192-$C$7)^2</f>
        <v>21.146692870386403</v>
      </c>
      <c r="G192" s="126"/>
      <c r="H192" s="126"/>
      <c r="I192" s="126"/>
    </row>
    <row r="193" spans="1:9" ht="16">
      <c r="A193" s="127" t="s">
        <v>13</v>
      </c>
      <c r="B193" s="127">
        <v>55</v>
      </c>
      <c r="C193" s="127">
        <v>54</v>
      </c>
      <c r="F193" s="126">
        <f>(C193-$C$7)^2</f>
        <v>11.569839344165814</v>
      </c>
      <c r="G193" s="126"/>
      <c r="H193" s="126"/>
      <c r="I193" s="126"/>
    </row>
    <row r="194" spans="1:9" ht="16">
      <c r="A194" s="127" t="s">
        <v>13</v>
      </c>
      <c r="B194" s="127">
        <v>55</v>
      </c>
      <c r="C194" s="127">
        <v>68</v>
      </c>
      <c r="F194" s="126">
        <f>(C194-$C$7)^2</f>
        <v>302.81034567327976</v>
      </c>
      <c r="G194" s="126"/>
      <c r="H194" s="126"/>
      <c r="I194" s="126"/>
    </row>
    <row r="195" spans="1:9" ht="16">
      <c r="A195" s="127" t="s">
        <v>22</v>
      </c>
      <c r="B195" s="127">
        <v>52</v>
      </c>
      <c r="C195" s="127">
        <v>47</v>
      </c>
      <c r="F195" s="126">
        <f>(C195-$C$7)^2</f>
        <v>12.949586179608829</v>
      </c>
      <c r="G195" s="126"/>
      <c r="H195" s="126"/>
      <c r="I195" s="126"/>
    </row>
    <row r="196" spans="1:9" ht="16">
      <c r="A196" s="127" t="s">
        <v>22</v>
      </c>
      <c r="B196" s="127">
        <v>58</v>
      </c>
      <c r="C196" s="127">
        <v>42</v>
      </c>
      <c r="F196" s="126">
        <f>(C196-$C$7)^2</f>
        <v>73.935119633496697</v>
      </c>
      <c r="G196" s="126"/>
      <c r="H196" s="126"/>
      <c r="I196" s="126"/>
    </row>
    <row r="197" spans="1:9" ht="16">
      <c r="A197" s="127" t="s">
        <v>13</v>
      </c>
      <c r="B197" s="127">
        <v>45</v>
      </c>
      <c r="C197" s="127">
        <v>33</v>
      </c>
      <c r="F197" s="126">
        <f>(C197-$C$7)^2</f>
        <v>309.70907985049485</v>
      </c>
      <c r="G197" s="126"/>
      <c r="H197" s="126"/>
      <c r="I197" s="126"/>
    </row>
    <row r="198" spans="1:9" ht="16">
      <c r="A198" s="127" t="s">
        <v>13</v>
      </c>
      <c r="B198" s="127">
        <v>53</v>
      </c>
      <c r="C198" s="127">
        <v>56</v>
      </c>
      <c r="F198" s="126">
        <f>(C198-$C$7)^2</f>
        <v>29.175625962610667</v>
      </c>
      <c r="G198" s="126"/>
      <c r="H198" s="126"/>
      <c r="I198" s="126"/>
    </row>
    <row r="199" spans="1:9" ht="16">
      <c r="A199" s="127" t="s">
        <v>13</v>
      </c>
      <c r="B199" s="127">
        <v>52</v>
      </c>
      <c r="C199" s="127">
        <v>32</v>
      </c>
      <c r="F199" s="126">
        <f>(C199-$C$7)^2</f>
        <v>345.9061865412724</v>
      </c>
      <c r="G199" s="126"/>
      <c r="H199" s="126"/>
      <c r="I199" s="126"/>
    </row>
    <row r="200" spans="1:9" ht="16">
      <c r="A200" s="127" t="s">
        <v>29</v>
      </c>
      <c r="B200" s="127">
        <v>70</v>
      </c>
      <c r="C200" s="127">
        <v>44</v>
      </c>
      <c r="F200" s="126">
        <f>(C200-$C$7)^2</f>
        <v>43.54090625194155</v>
      </c>
      <c r="G200" s="126"/>
      <c r="H200" s="126"/>
      <c r="I200" s="126"/>
    </row>
    <row r="201" spans="1:9" ht="16">
      <c r="A201" s="127" t="s">
        <v>13</v>
      </c>
      <c r="B201" s="127">
        <v>41</v>
      </c>
      <c r="C201" s="127">
        <v>53</v>
      </c>
      <c r="F201" s="126">
        <f>(C201-$C$7)^2</f>
        <v>5.7669460349433876</v>
      </c>
      <c r="G201" s="126"/>
      <c r="H201" s="126"/>
      <c r="I201" s="126"/>
    </row>
    <row r="202" spans="1:9" ht="16">
      <c r="A202" s="127" t="s">
        <v>13</v>
      </c>
      <c r="B202" s="127">
        <v>46</v>
      </c>
      <c r="C202" s="127">
        <v>50</v>
      </c>
      <c r="F202" s="126">
        <f>(C202-$C$7)^2</f>
        <v>0.3582661072761083</v>
      </c>
      <c r="G202" s="126"/>
      <c r="H202" s="126"/>
      <c r="I202" s="126"/>
    </row>
    <row r="203" spans="1:9" ht="16">
      <c r="A203" s="127" t="s">
        <v>10</v>
      </c>
      <c r="B203" s="127">
        <v>39</v>
      </c>
      <c r="C203" s="127">
        <v>38</v>
      </c>
      <c r="F203" s="126">
        <f>(C203-$C$7)^2</f>
        <v>158.72354639660699</v>
      </c>
      <c r="G203" s="126"/>
      <c r="H203" s="126"/>
      <c r="I203" s="126"/>
    </row>
    <row r="204" spans="1:9" ht="16">
      <c r="A204" s="127" t="s">
        <v>22</v>
      </c>
      <c r="B204" s="127">
        <v>77</v>
      </c>
      <c r="C204" s="127">
        <v>51</v>
      </c>
      <c r="F204" s="126">
        <f>(C204-$C$7)^2</f>
        <v>0.16115941649853471</v>
      </c>
      <c r="G204" s="126"/>
      <c r="H204" s="126"/>
      <c r="I204" s="126"/>
    </row>
    <row r="205" spans="1:9" ht="16">
      <c r="A205" s="127" t="s">
        <v>13</v>
      </c>
      <c r="B205" s="127">
        <v>47</v>
      </c>
      <c r="C205" s="127">
        <v>45</v>
      </c>
      <c r="F205" s="126">
        <f>(C205-$C$7)^2</f>
        <v>31.343799561163976</v>
      </c>
      <c r="G205" s="126"/>
      <c r="H205" s="126"/>
      <c r="I205" s="126"/>
    </row>
    <row r="206" spans="1:9" ht="16">
      <c r="A206" s="127" t="s">
        <v>13</v>
      </c>
      <c r="B206" s="127">
        <v>68</v>
      </c>
      <c r="C206" s="127">
        <v>71</v>
      </c>
      <c r="F206" s="126">
        <f>(C206-$C$7)^2</f>
        <v>416.21902560094708</v>
      </c>
      <c r="G206" s="126"/>
      <c r="H206" s="126"/>
      <c r="I206" s="126"/>
    </row>
    <row r="207" spans="1:9" ht="16">
      <c r="A207" s="127" t="s">
        <v>10</v>
      </c>
      <c r="B207" s="127">
        <v>62</v>
      </c>
      <c r="C207" s="127">
        <v>49</v>
      </c>
      <c r="F207" s="126">
        <f>(C207-$C$7)^2</f>
        <v>2.555372798053682</v>
      </c>
      <c r="G207" s="126"/>
      <c r="H207" s="126"/>
      <c r="I207" s="126"/>
    </row>
    <row r="208" spans="1:9" ht="16">
      <c r="A208" s="127" t="s">
        <v>22</v>
      </c>
      <c r="B208" s="127">
        <v>43</v>
      </c>
      <c r="C208" s="127">
        <v>58</v>
      </c>
      <c r="F208" s="126">
        <f>(C208-$C$7)^2</f>
        <v>54.78141258105552</v>
      </c>
      <c r="G208" s="126"/>
      <c r="H208" s="126"/>
      <c r="I208" s="126"/>
    </row>
    <row r="209" spans="1:9" ht="16">
      <c r="A209" s="127" t="s">
        <v>10</v>
      </c>
      <c r="B209" s="127">
        <v>59</v>
      </c>
      <c r="C209" s="127">
        <v>46</v>
      </c>
      <c r="F209" s="126">
        <f>(C209-$C$7)^2</f>
        <v>21.146692870386403</v>
      </c>
      <c r="G209" s="126"/>
      <c r="H209" s="126"/>
      <c r="I209" s="126"/>
    </row>
    <row r="210" spans="1:9" ht="16">
      <c r="A210" s="127" t="s">
        <v>20</v>
      </c>
      <c r="B210" s="127">
        <v>34</v>
      </c>
      <c r="C210" s="127">
        <v>59</v>
      </c>
      <c r="F210" s="126">
        <f>(C210-$C$7)^2</f>
        <v>70.584305890277946</v>
      </c>
      <c r="G210" s="126"/>
      <c r="H210" s="126"/>
      <c r="I210" s="126"/>
    </row>
    <row r="211" spans="1:9" ht="16">
      <c r="A211" s="127" t="s">
        <v>10</v>
      </c>
      <c r="B211" s="127">
        <v>52</v>
      </c>
      <c r="C211" s="127">
        <v>56</v>
      </c>
      <c r="F211" s="126">
        <f>(C211-$C$7)^2</f>
        <v>29.175625962610667</v>
      </c>
      <c r="G211" s="126"/>
      <c r="H211" s="126"/>
      <c r="I211" s="126"/>
    </row>
    <row r="212" spans="1:9" ht="16">
      <c r="A212" s="127" t="s">
        <v>29</v>
      </c>
      <c r="B212" s="127">
        <v>53</v>
      </c>
      <c r="C212" s="127">
        <v>57</v>
      </c>
      <c r="F212" s="126">
        <f>(C212-$C$7)^2</f>
        <v>40.978519271833093</v>
      </c>
      <c r="G212" s="126"/>
      <c r="H212" s="126"/>
      <c r="I212" s="126"/>
    </row>
    <row r="213" spans="1:9" ht="16">
      <c r="A213" s="127" t="s">
        <v>13</v>
      </c>
      <c r="B213" s="127">
        <v>63</v>
      </c>
      <c r="C213" s="127">
        <v>47</v>
      </c>
      <c r="F213" s="126">
        <f>(C213-$C$7)^2</f>
        <v>12.949586179608829</v>
      </c>
      <c r="G213" s="126"/>
      <c r="H213" s="126"/>
      <c r="I213" s="126"/>
    </row>
    <row r="214" spans="1:9" ht="16">
      <c r="A214" s="127" t="s">
        <v>13</v>
      </c>
      <c r="B214" s="127">
        <v>55</v>
      </c>
      <c r="C214" s="127">
        <v>42</v>
      </c>
      <c r="F214" s="126">
        <f>(C214-$C$7)^2</f>
        <v>73.935119633496697</v>
      </c>
      <c r="G214" s="126"/>
      <c r="H214" s="126"/>
      <c r="I214" s="126"/>
    </row>
    <row r="215" spans="1:9" ht="16">
      <c r="A215" s="127" t="s">
        <v>13</v>
      </c>
      <c r="B215" s="127">
        <v>56</v>
      </c>
      <c r="C215" s="127">
        <v>54</v>
      </c>
      <c r="F215" s="126">
        <f>(C215-$C$7)^2</f>
        <v>11.569839344165814</v>
      </c>
      <c r="G215" s="126"/>
      <c r="H215" s="126"/>
      <c r="I215" s="126"/>
    </row>
    <row r="216" spans="1:9" ht="16">
      <c r="A216" s="127" t="s">
        <v>13</v>
      </c>
      <c r="B216" s="127">
        <v>44</v>
      </c>
      <c r="C216" s="127">
        <v>52</v>
      </c>
      <c r="F216" s="126">
        <f>(C216-$C$7)^2</f>
        <v>1.964052725720961</v>
      </c>
      <c r="G216" s="126"/>
      <c r="H216" s="126"/>
      <c r="I216" s="126"/>
    </row>
    <row r="217" spans="1:9" ht="16">
      <c r="A217" s="127" t="s">
        <v>13</v>
      </c>
      <c r="B217" s="127">
        <v>59</v>
      </c>
      <c r="C217" s="127">
        <v>46</v>
      </c>
      <c r="F217" s="126">
        <f>(C217-$C$7)^2</f>
        <v>21.146692870386403</v>
      </c>
      <c r="G217" s="126"/>
      <c r="H217" s="126"/>
      <c r="I217" s="126"/>
    </row>
    <row r="218" spans="1:9" ht="16">
      <c r="A218" s="127" t="s">
        <v>13</v>
      </c>
      <c r="B218" s="127">
        <v>40</v>
      </c>
      <c r="C218" s="127">
        <v>55</v>
      </c>
      <c r="F218" s="126">
        <f>(C218-$C$7)^2</f>
        <v>19.37273265338824</v>
      </c>
      <c r="G218" s="126"/>
      <c r="H218" s="126"/>
      <c r="I218" s="126"/>
    </row>
    <row r="219" spans="1:9" ht="16">
      <c r="A219" s="127" t="s">
        <v>13</v>
      </c>
      <c r="B219" s="127">
        <v>34</v>
      </c>
      <c r="C219" s="127">
        <v>58</v>
      </c>
      <c r="F219" s="126">
        <f>(C219-$C$7)^2</f>
        <v>54.78141258105552</v>
      </c>
      <c r="G219" s="126"/>
      <c r="H219" s="126"/>
      <c r="I219" s="126"/>
    </row>
    <row r="220" spans="1:9" ht="16">
      <c r="A220" s="127" t="s">
        <v>31</v>
      </c>
      <c r="B220" s="127">
        <v>68</v>
      </c>
      <c r="C220" s="127">
        <v>60</v>
      </c>
      <c r="F220" s="126">
        <f>(C220-$C$7)^2</f>
        <v>88.387199199500373</v>
      </c>
      <c r="G220" s="126"/>
      <c r="H220" s="126"/>
      <c r="I220" s="126"/>
    </row>
    <row r="221" spans="1:9" ht="16">
      <c r="A221" s="127" t="s">
        <v>25</v>
      </c>
      <c r="B221" s="127">
        <v>30</v>
      </c>
      <c r="C221" s="127">
        <v>64</v>
      </c>
      <c r="F221" s="126">
        <f>(C221-$C$7)^2</f>
        <v>179.59877243639008</v>
      </c>
      <c r="G221" s="126"/>
      <c r="H221" s="126"/>
      <c r="I221" s="126"/>
    </row>
    <row r="222" spans="1:9" ht="16">
      <c r="A222" s="127" t="s">
        <v>13</v>
      </c>
      <c r="B222" s="127">
        <v>48</v>
      </c>
      <c r="C222" s="127">
        <v>45</v>
      </c>
      <c r="F222" s="126">
        <f>(C222-$C$7)^2</f>
        <v>31.343799561163976</v>
      </c>
      <c r="G222" s="126"/>
      <c r="H222" s="126"/>
      <c r="I222" s="126"/>
    </row>
    <row r="223" spans="1:9" ht="16">
      <c r="A223" s="127" t="s">
        <v>13</v>
      </c>
      <c r="B223" s="127">
        <v>50</v>
      </c>
      <c r="C223" s="127">
        <v>45</v>
      </c>
      <c r="F223" s="126">
        <f>(C223-$C$7)^2</f>
        <v>31.343799561163976</v>
      </c>
      <c r="G223" s="126"/>
      <c r="H223" s="126"/>
      <c r="I223" s="126"/>
    </row>
    <row r="224" spans="1:9" ht="16">
      <c r="A224" s="127" t="s">
        <v>13</v>
      </c>
      <c r="B224" s="127">
        <v>50</v>
      </c>
      <c r="C224" s="127">
        <v>33</v>
      </c>
      <c r="F224" s="126">
        <f>(C224-$C$7)^2</f>
        <v>309.70907985049485</v>
      </c>
      <c r="G224" s="126"/>
      <c r="H224" s="126"/>
      <c r="I224" s="126"/>
    </row>
    <row r="225" spans="1:9" ht="16">
      <c r="A225" s="127" t="s">
        <v>13</v>
      </c>
      <c r="B225" s="127">
        <v>51</v>
      </c>
      <c r="C225" s="127">
        <v>42</v>
      </c>
      <c r="F225" s="126">
        <f>(C225-$C$7)^2</f>
        <v>73.935119633496697</v>
      </c>
      <c r="G225" s="126"/>
      <c r="H225" s="126"/>
      <c r="I225" s="126"/>
    </row>
    <row r="226" spans="1:9" ht="16">
      <c r="A226" s="127" t="s">
        <v>13</v>
      </c>
      <c r="B226" s="127">
        <v>36</v>
      </c>
      <c r="C226" s="127">
        <v>37</v>
      </c>
      <c r="F226" s="126">
        <f>(C226-$C$7)^2</f>
        <v>184.92065308738455</v>
      </c>
      <c r="G226" s="126"/>
      <c r="H226" s="126"/>
      <c r="I226" s="126"/>
    </row>
    <row r="227" spans="1:9" ht="16">
      <c r="A227" s="127" t="s">
        <v>13</v>
      </c>
      <c r="B227" s="127">
        <v>65</v>
      </c>
      <c r="C227" s="127">
        <v>49</v>
      </c>
      <c r="F227" s="126">
        <f>(C227-$C$7)^2</f>
        <v>2.555372798053682</v>
      </c>
      <c r="G227" s="126"/>
      <c r="H227" s="126"/>
      <c r="I227" s="126"/>
    </row>
    <row r="228" spans="1:9" ht="16">
      <c r="A228" s="127" t="s">
        <v>25</v>
      </c>
      <c r="B228" s="127">
        <v>51</v>
      </c>
      <c r="C228" s="127">
        <v>35</v>
      </c>
      <c r="F228" s="126">
        <f>(C228-$C$7)^2</f>
        <v>243.3148664689397</v>
      </c>
      <c r="G228" s="126"/>
      <c r="H228" s="126"/>
      <c r="I228" s="126"/>
    </row>
    <row r="229" spans="1:9" ht="16">
      <c r="A229" s="127" t="s">
        <v>13</v>
      </c>
      <c r="B229" s="127">
        <v>48</v>
      </c>
      <c r="C229" s="127">
        <v>53</v>
      </c>
      <c r="F229" s="126">
        <f>(C229-$C$7)^2</f>
        <v>5.7669460349433876</v>
      </c>
      <c r="G229" s="126"/>
      <c r="H229" s="126"/>
      <c r="I229" s="126"/>
    </row>
    <row r="230" spans="1:9" ht="16">
      <c r="A230" s="127" t="s">
        <v>13</v>
      </c>
      <c r="B230" s="127">
        <v>51</v>
      </c>
      <c r="C230" s="127">
        <v>50</v>
      </c>
      <c r="F230" s="126">
        <f>(C230-$C$7)^2</f>
        <v>0.3582661072761083</v>
      </c>
      <c r="G230" s="126"/>
      <c r="H230" s="126"/>
      <c r="I230" s="126"/>
    </row>
    <row r="231" spans="1:9" ht="16">
      <c r="A231" s="127" t="s">
        <v>13</v>
      </c>
      <c r="B231" s="127">
        <v>49</v>
      </c>
      <c r="C231" s="127">
        <v>41</v>
      </c>
      <c r="F231" s="126">
        <f>(C231-$C$7)^2</f>
        <v>92.132226324274271</v>
      </c>
      <c r="G231" s="126"/>
      <c r="H231" s="126"/>
      <c r="I231" s="126"/>
    </row>
    <row r="232" spans="1:9" ht="16">
      <c r="A232" s="127" t="s">
        <v>10</v>
      </c>
      <c r="B232" s="127">
        <v>54</v>
      </c>
      <c r="C232" s="127">
        <v>50</v>
      </c>
      <c r="F232" s="126">
        <f>(C232-$C$7)^2</f>
        <v>0.3582661072761083</v>
      </c>
      <c r="G232" s="126"/>
      <c r="H232" s="126"/>
      <c r="I232" s="126"/>
    </row>
    <row r="233" spans="1:9" ht="16">
      <c r="A233" s="127" t="s">
        <v>25</v>
      </c>
      <c r="B233" s="127">
        <v>58</v>
      </c>
      <c r="C233" s="127">
        <v>53</v>
      </c>
      <c r="F233" s="126">
        <f>(C233-$C$7)^2</f>
        <v>5.7669460349433876</v>
      </c>
      <c r="G233" s="126"/>
      <c r="H233" s="126"/>
      <c r="I233" s="126"/>
    </row>
    <row r="234" spans="1:9" ht="16">
      <c r="A234" s="127" t="s">
        <v>13</v>
      </c>
      <c r="B234" s="127">
        <v>51</v>
      </c>
      <c r="C234" s="127">
        <v>45</v>
      </c>
      <c r="F234" s="126">
        <f>(C234-$C$7)^2</f>
        <v>31.343799561163976</v>
      </c>
      <c r="G234" s="126"/>
      <c r="H234" s="126"/>
      <c r="I234" s="126"/>
    </row>
    <row r="235" spans="1:9" ht="16">
      <c r="A235" s="127" t="s">
        <v>13</v>
      </c>
      <c r="B235" s="127">
        <v>53</v>
      </c>
      <c r="C235" s="127">
        <v>44</v>
      </c>
      <c r="F235" s="126">
        <f>(C235-$C$7)^2</f>
        <v>43.54090625194155</v>
      </c>
      <c r="G235" s="126"/>
      <c r="H235" s="126"/>
      <c r="I235" s="126"/>
    </row>
    <row r="236" spans="1:9" ht="16">
      <c r="A236" s="127" t="s">
        <v>13</v>
      </c>
      <c r="B236" s="127">
        <v>55</v>
      </c>
      <c r="C236" s="127">
        <v>61</v>
      </c>
      <c r="F236" s="126">
        <f>(C236-$C$7)^2</f>
        <v>108.1900925087228</v>
      </c>
      <c r="G236" s="126"/>
      <c r="H236" s="126"/>
      <c r="I236" s="126"/>
    </row>
    <row r="237" spans="1:9" ht="16">
      <c r="A237" s="127" t="s">
        <v>22</v>
      </c>
      <c r="B237" s="127">
        <v>63</v>
      </c>
      <c r="C237" s="127">
        <v>45</v>
      </c>
      <c r="F237" s="126">
        <f>(C237-$C$7)^2</f>
        <v>31.343799561163976</v>
      </c>
      <c r="G237" s="126"/>
      <c r="H237" s="126"/>
      <c r="I237" s="126"/>
    </row>
    <row r="238" spans="1:9" ht="16">
      <c r="A238" s="127" t="s">
        <v>13</v>
      </c>
      <c r="B238" s="127">
        <v>44</v>
      </c>
      <c r="C238" s="127">
        <v>39</v>
      </c>
      <c r="F238" s="126">
        <f>(C238-$C$7)^2</f>
        <v>134.5264397058294</v>
      </c>
      <c r="G238" s="126"/>
      <c r="H238" s="126"/>
      <c r="I238" s="126"/>
    </row>
    <row r="239" spans="1:9" ht="16">
      <c r="A239" s="127" t="s">
        <v>10</v>
      </c>
      <c r="B239" s="127">
        <v>71</v>
      </c>
      <c r="C239" s="127">
        <v>53</v>
      </c>
      <c r="F239" s="126">
        <f>(C239-$C$7)^2</f>
        <v>5.7669460349433876</v>
      </c>
      <c r="G239" s="126"/>
      <c r="H239" s="126"/>
      <c r="I239" s="126"/>
    </row>
    <row r="240" spans="1:9" ht="16">
      <c r="A240" s="127" t="s">
        <v>13</v>
      </c>
      <c r="B240" s="127">
        <v>53</v>
      </c>
      <c r="C240" s="127">
        <v>46</v>
      </c>
      <c r="F240" s="126">
        <f>(C240-$C$7)^2</f>
        <v>21.146692870386403</v>
      </c>
      <c r="G240" s="126"/>
      <c r="H240" s="126"/>
      <c r="I240" s="126"/>
    </row>
    <row r="241" spans="1:9" ht="16">
      <c r="A241" s="127" t="s">
        <v>22</v>
      </c>
      <c r="B241" s="127">
        <v>42</v>
      </c>
      <c r="C241" s="127">
        <v>61</v>
      </c>
      <c r="F241" s="126">
        <f>(C241-$C$7)^2</f>
        <v>108.1900925087228</v>
      </c>
      <c r="G241" s="126"/>
      <c r="H241" s="126"/>
      <c r="I241" s="126"/>
    </row>
    <row r="242" spans="1:9" ht="16">
      <c r="A242" s="127" t="s">
        <v>10</v>
      </c>
      <c r="B242" s="127">
        <v>62</v>
      </c>
      <c r="C242" s="127">
        <v>56</v>
      </c>
      <c r="F242" s="126">
        <f>(C242-$C$7)^2</f>
        <v>29.175625962610667</v>
      </c>
      <c r="G242" s="126"/>
      <c r="H242" s="126"/>
      <c r="I242" s="126"/>
    </row>
    <row r="243" spans="1:9" ht="16">
      <c r="A243" s="127" t="s">
        <v>13</v>
      </c>
      <c r="B243" s="127">
        <v>49</v>
      </c>
      <c r="C243" s="127">
        <v>52</v>
      </c>
      <c r="F243" s="126">
        <f>(C243-$C$7)^2</f>
        <v>1.964052725720961</v>
      </c>
      <c r="G243" s="126"/>
      <c r="H243" s="126"/>
      <c r="I243" s="126"/>
    </row>
    <row r="244" spans="1:9" ht="16">
      <c r="A244" s="127" t="s">
        <v>13</v>
      </c>
      <c r="B244" s="127">
        <v>44</v>
      </c>
      <c r="C244" s="127">
        <v>36</v>
      </c>
      <c r="F244" s="126">
        <f>(C244-$C$7)^2</f>
        <v>213.11775977816214</v>
      </c>
      <c r="G244" s="126"/>
      <c r="H244" s="126"/>
      <c r="I244" s="126"/>
    </row>
    <row r="245" spans="1:9" ht="16">
      <c r="A245" s="127" t="s">
        <v>20</v>
      </c>
      <c r="B245" s="127">
        <v>53</v>
      </c>
      <c r="C245" s="127">
        <v>69</v>
      </c>
      <c r="F245" s="126">
        <f>(C245-$C$7)^2</f>
        <v>338.6132389825022</v>
      </c>
      <c r="G245" s="126"/>
      <c r="H245" s="126"/>
      <c r="I245" s="126"/>
    </row>
    <row r="246" spans="1:9" ht="16">
      <c r="A246" s="127" t="s">
        <v>13</v>
      </c>
      <c r="B246" s="127">
        <v>56</v>
      </c>
      <c r="C246" s="127">
        <v>59</v>
      </c>
      <c r="F246" s="126">
        <f>(C246-$C$7)^2</f>
        <v>70.584305890277946</v>
      </c>
      <c r="G246" s="126"/>
      <c r="H246" s="126"/>
      <c r="I246" s="126"/>
    </row>
    <row r="247" spans="1:9" ht="16">
      <c r="A247" s="127" t="s">
        <v>13</v>
      </c>
      <c r="B247" s="127">
        <v>44</v>
      </c>
      <c r="C247" s="127">
        <v>37</v>
      </c>
      <c r="F247" s="126">
        <f>(C247-$C$7)^2</f>
        <v>184.92065308738455</v>
      </c>
      <c r="G247" s="126"/>
      <c r="H247" s="126"/>
      <c r="I247" s="126"/>
    </row>
    <row r="248" spans="1:9" ht="16">
      <c r="A248" s="127" t="s">
        <v>31</v>
      </c>
      <c r="B248" s="127">
        <v>45</v>
      </c>
      <c r="C248" s="127">
        <v>55</v>
      </c>
      <c r="F248" s="126">
        <f>(C248-$C$7)^2</f>
        <v>19.37273265338824</v>
      </c>
      <c r="G248" s="126"/>
      <c r="H248" s="126"/>
      <c r="I248" s="126"/>
    </row>
    <row r="249" spans="1:9" ht="16">
      <c r="A249" s="127" t="s">
        <v>25</v>
      </c>
      <c r="B249" s="127">
        <v>41</v>
      </c>
      <c r="C249" s="127">
        <v>66</v>
      </c>
      <c r="F249" s="126">
        <f>(C249-$C$7)^2</f>
        <v>237.20455905483493</v>
      </c>
      <c r="G249" s="126"/>
      <c r="H249" s="126"/>
      <c r="I249" s="126"/>
    </row>
    <row r="250" spans="1:9" ht="16">
      <c r="A250" s="127" t="s">
        <v>31</v>
      </c>
      <c r="B250" s="127">
        <v>45</v>
      </c>
      <c r="C250" s="127">
        <v>46</v>
      </c>
      <c r="F250" s="126">
        <f>(C250-$C$7)^2</f>
        <v>21.146692870386403</v>
      </c>
      <c r="G250" s="126"/>
      <c r="H250" s="126"/>
      <c r="I250" s="126"/>
    </row>
    <row r="251" spans="1:9" ht="16">
      <c r="A251" s="127" t="s">
        <v>13</v>
      </c>
      <c r="B251" s="127">
        <v>61</v>
      </c>
      <c r="C251" s="127">
        <v>41</v>
      </c>
      <c r="F251" s="126">
        <f>(C251-$C$7)^2</f>
        <v>92.132226324274271</v>
      </c>
      <c r="G251" s="126"/>
      <c r="H251" s="126"/>
      <c r="I251" s="126"/>
    </row>
    <row r="252" spans="1:9" ht="16">
      <c r="A252" s="127" t="s">
        <v>25</v>
      </c>
      <c r="B252" s="127">
        <v>39</v>
      </c>
      <c r="C252" s="127">
        <v>59</v>
      </c>
      <c r="F252" s="126">
        <f>(C252-$C$7)^2</f>
        <v>70.584305890277946</v>
      </c>
      <c r="G252" s="126"/>
      <c r="H252" s="126"/>
      <c r="I252" s="126"/>
    </row>
    <row r="253" spans="1:9" ht="16">
      <c r="A253" s="127" t="s">
        <v>22</v>
      </c>
      <c r="B253" s="127">
        <v>62</v>
      </c>
      <c r="C253" s="127">
        <v>50</v>
      </c>
      <c r="F253" s="126">
        <f>(C253-$C$7)^2</f>
        <v>0.3582661072761083</v>
      </c>
      <c r="G253" s="126"/>
      <c r="H253" s="126"/>
      <c r="I253" s="126"/>
    </row>
    <row r="254" spans="1:9" ht="16">
      <c r="A254" s="127" t="s">
        <v>13</v>
      </c>
      <c r="B254" s="127">
        <v>47</v>
      </c>
      <c r="C254" s="127">
        <v>44</v>
      </c>
      <c r="F254" s="126">
        <f>(C254-$C$7)^2</f>
        <v>43.54090625194155</v>
      </c>
      <c r="G254" s="126"/>
      <c r="H254" s="126"/>
      <c r="I254" s="126"/>
    </row>
    <row r="255" spans="1:9" ht="16">
      <c r="A255" s="127" t="s">
        <v>13</v>
      </c>
      <c r="B255" s="127">
        <v>51</v>
      </c>
      <c r="C255" s="127">
        <v>52</v>
      </c>
      <c r="F255" s="126">
        <f>(C255-$C$7)^2</f>
        <v>1.964052725720961</v>
      </c>
      <c r="G255" s="126"/>
      <c r="H255" s="126"/>
      <c r="I255" s="126"/>
    </row>
    <row r="256" spans="1:9" ht="16">
      <c r="A256" s="127" t="s">
        <v>13</v>
      </c>
      <c r="B256" s="127">
        <v>68</v>
      </c>
      <c r="C256" s="127">
        <v>43</v>
      </c>
      <c r="F256" s="126">
        <f>(C256-$C$7)^2</f>
        <v>57.738012942719124</v>
      </c>
      <c r="G256" s="126"/>
      <c r="H256" s="126"/>
      <c r="I256" s="126"/>
    </row>
    <row r="257" spans="1:9" ht="16">
      <c r="A257" s="127" t="s">
        <v>10</v>
      </c>
      <c r="B257" s="127">
        <v>45</v>
      </c>
      <c r="C257" s="127">
        <v>53</v>
      </c>
      <c r="F257" s="126">
        <f>(C257-$C$7)^2</f>
        <v>5.7669460349433876</v>
      </c>
      <c r="G257" s="126"/>
      <c r="H257" s="126"/>
      <c r="I257" s="126"/>
    </row>
    <row r="258" spans="1:9" ht="16">
      <c r="A258" s="127" t="s">
        <v>13</v>
      </c>
      <c r="B258" s="127">
        <v>56</v>
      </c>
      <c r="C258" s="127">
        <v>38</v>
      </c>
      <c r="F258" s="126">
        <f>(C258-$C$7)^2</f>
        <v>158.72354639660699</v>
      </c>
      <c r="G258" s="126"/>
      <c r="H258" s="126"/>
      <c r="I258" s="126"/>
    </row>
    <row r="259" spans="1:9" ht="16">
      <c r="A259" s="127" t="s">
        <v>25</v>
      </c>
      <c r="B259" s="127">
        <v>49</v>
      </c>
      <c r="C259" s="127">
        <v>48</v>
      </c>
      <c r="F259" s="126">
        <f>(C259-$C$7)^2</f>
        <v>6.7524794888312556</v>
      </c>
      <c r="G259" s="126"/>
      <c r="H259" s="126"/>
      <c r="I259" s="126"/>
    </row>
    <row r="260" spans="1:9" ht="16">
      <c r="A260" s="127" t="s">
        <v>13</v>
      </c>
      <c r="B260" s="127">
        <v>59</v>
      </c>
      <c r="C260" s="127">
        <v>23</v>
      </c>
      <c r="F260" s="126">
        <f>(C260-$C$7)^2</f>
        <v>761.68014675827055</v>
      </c>
      <c r="G260" s="126"/>
      <c r="H260" s="126"/>
      <c r="I260" s="126"/>
    </row>
    <row r="261" spans="1:9" ht="16">
      <c r="A261" s="127" t="s">
        <v>31</v>
      </c>
      <c r="B261" s="127">
        <v>36</v>
      </c>
      <c r="C261" s="127">
        <v>52</v>
      </c>
      <c r="F261" s="126">
        <f>(C261-$C$7)^2</f>
        <v>1.964052725720961</v>
      </c>
      <c r="G261" s="126"/>
      <c r="H261" s="126"/>
      <c r="I261" s="126"/>
    </row>
    <row r="262" spans="1:9" ht="16">
      <c r="A262" s="127" t="s">
        <v>13</v>
      </c>
      <c r="B262" s="127">
        <v>61</v>
      </c>
      <c r="C262" s="127">
        <v>46</v>
      </c>
      <c r="F262" s="126">
        <f>(C262-$C$7)^2</f>
        <v>21.146692870386403</v>
      </c>
      <c r="G262" s="126"/>
      <c r="H262" s="126"/>
      <c r="I262" s="126"/>
    </row>
    <row r="263" spans="1:9" ht="16">
      <c r="A263" s="127" t="s">
        <v>31</v>
      </c>
      <c r="B263" s="127">
        <v>40</v>
      </c>
      <c r="C263" s="127">
        <v>53</v>
      </c>
      <c r="F263" s="126">
        <f>(C263-$C$7)^2</f>
        <v>5.7669460349433876</v>
      </c>
      <c r="G263" s="126"/>
      <c r="H263" s="126"/>
      <c r="I263" s="126"/>
    </row>
    <row r="264" spans="1:9" ht="16">
      <c r="A264" s="127" t="s">
        <v>13</v>
      </c>
      <c r="B264" s="127">
        <v>55</v>
      </c>
      <c r="C264" s="127">
        <v>62</v>
      </c>
      <c r="F264" s="126">
        <f>(C264-$C$7)^2</f>
        <v>129.99298581794523</v>
      </c>
      <c r="G264" s="126"/>
      <c r="H264" s="126"/>
      <c r="I264" s="126"/>
    </row>
    <row r="265" spans="1:9" ht="16">
      <c r="A265" s="127" t="s">
        <v>25</v>
      </c>
      <c r="B265" s="127">
        <v>38</v>
      </c>
      <c r="C265" s="127">
        <v>54</v>
      </c>
      <c r="F265" s="126">
        <f>(C265-$C$7)^2</f>
        <v>11.569839344165814</v>
      </c>
      <c r="G265" s="126"/>
      <c r="H265" s="126"/>
      <c r="I265" s="126"/>
    </row>
    <row r="266" spans="1:9" ht="16">
      <c r="A266" s="127" t="s">
        <v>13</v>
      </c>
      <c r="B266" s="127">
        <v>37</v>
      </c>
      <c r="C266" s="127">
        <v>46</v>
      </c>
      <c r="F266" s="126">
        <f>(C266-$C$7)^2</f>
        <v>21.146692870386403</v>
      </c>
      <c r="G266" s="126"/>
      <c r="H266" s="126"/>
      <c r="I266" s="126"/>
    </row>
    <row r="267" spans="1:9" ht="16">
      <c r="A267" s="127" t="s">
        <v>22</v>
      </c>
      <c r="B267" s="127">
        <v>53</v>
      </c>
      <c r="C267" s="127">
        <v>42</v>
      </c>
      <c r="F267" s="126">
        <f>(C267-$C$7)^2</f>
        <v>73.935119633496697</v>
      </c>
      <c r="G267" s="126"/>
      <c r="H267" s="126"/>
      <c r="I267" s="126"/>
    </row>
    <row r="268" spans="1:9" ht="16">
      <c r="A268" s="127" t="s">
        <v>13</v>
      </c>
      <c r="B268" s="127">
        <v>69</v>
      </c>
      <c r="C268" s="127">
        <v>61</v>
      </c>
      <c r="F268" s="126">
        <f>(C268-$C$7)^2</f>
        <v>108.1900925087228</v>
      </c>
      <c r="G268" s="126"/>
      <c r="H268" s="126"/>
      <c r="I268" s="126"/>
    </row>
    <row r="269" spans="1:9" ht="16">
      <c r="A269" s="127" t="s">
        <v>25</v>
      </c>
      <c r="B269" s="127">
        <v>48</v>
      </c>
      <c r="C269" s="127">
        <v>45</v>
      </c>
      <c r="F269" s="126">
        <f>(C269-$C$7)^2</f>
        <v>31.343799561163976</v>
      </c>
      <c r="G269" s="126"/>
      <c r="H269" s="126"/>
      <c r="I269" s="126"/>
    </row>
    <row r="270" spans="1:9" ht="16">
      <c r="A270" s="127" t="s">
        <v>13</v>
      </c>
      <c r="B270" s="127">
        <v>53</v>
      </c>
      <c r="C270" s="127">
        <v>60</v>
      </c>
      <c r="F270" s="126">
        <f>(C270-$C$7)^2</f>
        <v>88.387199199500373</v>
      </c>
      <c r="G270" s="126"/>
      <c r="H270" s="126"/>
      <c r="I270" s="126"/>
    </row>
    <row r="271" spans="1:9" ht="16">
      <c r="A271" s="127" t="s">
        <v>13</v>
      </c>
      <c r="B271" s="127">
        <v>41</v>
      </c>
      <c r="C271" s="127">
        <v>50</v>
      </c>
      <c r="F271" s="126">
        <f>(C271-$C$7)^2</f>
        <v>0.3582661072761083</v>
      </c>
      <c r="G271" s="126"/>
      <c r="H271" s="126"/>
      <c r="I271" s="126"/>
    </row>
    <row r="272" spans="1:9" ht="16">
      <c r="A272" s="127" t="s">
        <v>13</v>
      </c>
      <c r="B272" s="127">
        <v>41</v>
      </c>
      <c r="C272" s="127">
        <v>38</v>
      </c>
      <c r="F272" s="126">
        <f>(C272-$C$7)^2</f>
        <v>158.72354639660699</v>
      </c>
      <c r="G272" s="126"/>
      <c r="H272" s="126"/>
      <c r="I272" s="126"/>
    </row>
    <row r="273" spans="1:9" ht="16">
      <c r="A273" s="127" t="s">
        <v>13</v>
      </c>
      <c r="B273" s="127">
        <v>66</v>
      </c>
      <c r="C273" s="127">
        <v>36</v>
      </c>
      <c r="F273" s="126">
        <f>(C273-$C$7)^2</f>
        <v>213.11775977816214</v>
      </c>
      <c r="G273" s="126"/>
      <c r="H273" s="126"/>
      <c r="I273" s="126"/>
    </row>
    <row r="274" spans="1:9" ht="16">
      <c r="A274" s="127" t="s">
        <v>13</v>
      </c>
      <c r="B274" s="127">
        <v>64</v>
      </c>
      <c r="C274" s="127">
        <v>61</v>
      </c>
      <c r="F274" s="126">
        <f>(C274-$C$7)^2</f>
        <v>108.1900925087228</v>
      </c>
      <c r="G274" s="126"/>
      <c r="H274" s="126"/>
      <c r="I274" s="126"/>
    </row>
    <row r="275" spans="1:9" ht="16">
      <c r="A275" s="127" t="s">
        <v>13</v>
      </c>
      <c r="B275" s="127">
        <v>64</v>
      </c>
      <c r="C275" s="127">
        <v>55</v>
      </c>
      <c r="F275" s="126">
        <f>(C275-$C$7)^2</f>
        <v>19.37273265338824</v>
      </c>
      <c r="G275" s="126"/>
      <c r="H275" s="126"/>
      <c r="I275" s="126"/>
    </row>
    <row r="276" spans="1:9" ht="16">
      <c r="A276" s="127" t="s">
        <v>25</v>
      </c>
      <c r="B276" s="127">
        <v>63</v>
      </c>
      <c r="C276" s="127">
        <v>48</v>
      </c>
      <c r="F276" s="126">
        <f>(C276-$C$7)^2</f>
        <v>6.7524794888312556</v>
      </c>
      <c r="G276" s="126"/>
      <c r="H276" s="126"/>
      <c r="I276" s="126"/>
    </row>
    <row r="277" spans="1:9" ht="16">
      <c r="A277" s="127" t="s">
        <v>13</v>
      </c>
      <c r="B277" s="127">
        <v>60</v>
      </c>
      <c r="C277" s="127">
        <v>31</v>
      </c>
      <c r="F277" s="126">
        <f>(C277-$C$7)^2</f>
        <v>384.10329323205002</v>
      </c>
      <c r="G277" s="126"/>
      <c r="H277" s="126"/>
      <c r="I277" s="126"/>
    </row>
    <row r="278" spans="1:9" ht="16">
      <c r="A278" s="127" t="s">
        <v>13</v>
      </c>
      <c r="B278" s="127">
        <v>44</v>
      </c>
      <c r="C278" s="127">
        <v>51</v>
      </c>
      <c r="F278" s="126">
        <f>(C278-$C$7)^2</f>
        <v>0.16115941649853471</v>
      </c>
      <c r="G278" s="126"/>
      <c r="H278" s="126"/>
      <c r="I278" s="126"/>
    </row>
    <row r="279" spans="1:9" ht="16">
      <c r="A279" s="127" t="s">
        <v>29</v>
      </c>
      <c r="B279" s="127">
        <v>55</v>
      </c>
      <c r="C279" s="127">
        <v>48</v>
      </c>
      <c r="F279" s="126">
        <f>(C279-$C$7)^2</f>
        <v>6.7524794888312556</v>
      </c>
      <c r="G279" s="126"/>
      <c r="H279" s="126"/>
      <c r="I279" s="126"/>
    </row>
    <row r="280" spans="1:9" ht="16">
      <c r="A280" s="127" t="s">
        <v>13</v>
      </c>
      <c r="B280" s="127">
        <v>45</v>
      </c>
      <c r="C280" s="127">
        <v>46</v>
      </c>
      <c r="F280" s="126">
        <f>(C280-$C$7)^2</f>
        <v>21.146692870386403</v>
      </c>
      <c r="G280" s="126"/>
      <c r="H280" s="126"/>
      <c r="I280" s="126"/>
    </row>
    <row r="281" spans="1:9" ht="16">
      <c r="A281" s="127" t="s">
        <v>10</v>
      </c>
      <c r="B281" s="127">
        <v>62</v>
      </c>
      <c r="C281" s="127">
        <v>44</v>
      </c>
      <c r="F281" s="126">
        <f>(C281-$C$7)^2</f>
        <v>43.54090625194155</v>
      </c>
      <c r="G281" s="126"/>
      <c r="H281" s="126"/>
      <c r="I281" s="126"/>
    </row>
    <row r="282" spans="1:9" ht="16">
      <c r="A282" s="127" t="s">
        <v>22</v>
      </c>
      <c r="B282" s="127">
        <v>79</v>
      </c>
      <c r="C282" s="127">
        <v>44</v>
      </c>
      <c r="F282" s="126">
        <f>(C282-$C$7)^2</f>
        <v>43.54090625194155</v>
      </c>
      <c r="G282" s="126"/>
      <c r="H282" s="126"/>
      <c r="I282" s="126"/>
    </row>
    <row r="283" spans="1:9" ht="16">
      <c r="A283" s="127" t="s">
        <v>13</v>
      </c>
      <c r="B283" s="127">
        <v>54</v>
      </c>
      <c r="C283" s="127">
        <v>40</v>
      </c>
      <c r="F283" s="126">
        <f>(C283-$C$7)^2</f>
        <v>112.32933301505184</v>
      </c>
      <c r="G283" s="126"/>
      <c r="H283" s="126"/>
      <c r="I283" s="126"/>
    </row>
    <row r="284" spans="1:9" ht="16">
      <c r="A284" s="127" t="s">
        <v>10</v>
      </c>
      <c r="B284" s="127">
        <v>50</v>
      </c>
      <c r="C284" s="127">
        <v>45</v>
      </c>
      <c r="F284" s="126">
        <f>(C284-$C$7)^2</f>
        <v>31.343799561163976</v>
      </c>
      <c r="G284" s="126"/>
      <c r="H284" s="126"/>
      <c r="I284" s="126"/>
    </row>
    <row r="285" spans="1:9" ht="16">
      <c r="A285" s="127" t="s">
        <v>22</v>
      </c>
      <c r="B285" s="127">
        <v>46</v>
      </c>
      <c r="C285" s="127">
        <v>40</v>
      </c>
      <c r="F285" s="126">
        <f>(C285-$C$7)^2</f>
        <v>112.32933301505184</v>
      </c>
      <c r="G285" s="126"/>
      <c r="H285" s="126"/>
      <c r="I285" s="126"/>
    </row>
    <row r="286" spans="1:9" ht="16">
      <c r="A286" s="127" t="s">
        <v>22</v>
      </c>
      <c r="B286" s="127">
        <v>44</v>
      </c>
      <c r="C286" s="127">
        <v>55</v>
      </c>
      <c r="F286" s="126">
        <f>(C286-$C$7)^2</f>
        <v>19.37273265338824</v>
      </c>
      <c r="G286" s="126"/>
      <c r="H286" s="126"/>
      <c r="I286" s="126"/>
    </row>
    <row r="287" spans="1:9" ht="16">
      <c r="A287" s="127" t="s">
        <v>10</v>
      </c>
      <c r="B287" s="127">
        <v>50</v>
      </c>
      <c r="C287" s="127">
        <v>46</v>
      </c>
      <c r="F287" s="126">
        <f>(C287-$C$7)^2</f>
        <v>21.146692870386403</v>
      </c>
      <c r="G287" s="126"/>
      <c r="H287" s="126"/>
      <c r="I287" s="126"/>
    </row>
    <row r="288" spans="1:9" ht="16">
      <c r="A288" s="127" t="s">
        <v>13</v>
      </c>
      <c r="B288" s="127">
        <v>43</v>
      </c>
      <c r="C288" s="127">
        <v>62</v>
      </c>
      <c r="F288" s="126">
        <f>(C288-$C$7)^2</f>
        <v>129.99298581794523</v>
      </c>
      <c r="G288" s="126"/>
      <c r="H288" s="126"/>
      <c r="I288" s="126"/>
    </row>
    <row r="289" spans="1:9" ht="16">
      <c r="A289" s="127" t="s">
        <v>13</v>
      </c>
      <c r="B289" s="127">
        <v>34</v>
      </c>
      <c r="C289" s="127">
        <v>36</v>
      </c>
      <c r="F289" s="126">
        <f>(C289-$C$7)^2</f>
        <v>213.11775977816214</v>
      </c>
      <c r="G289" s="126"/>
      <c r="H289" s="126"/>
      <c r="I289" s="126"/>
    </row>
    <row r="290" spans="1:9" ht="16">
      <c r="A290" s="127" t="s">
        <v>25</v>
      </c>
      <c r="B290" s="127">
        <v>42</v>
      </c>
      <c r="C290" s="127">
        <v>46</v>
      </c>
      <c r="F290" s="126">
        <f>(C290-$C$7)^2</f>
        <v>21.146692870386403</v>
      </c>
      <c r="G290" s="126"/>
      <c r="H290" s="126"/>
      <c r="I290" s="126"/>
    </row>
    <row r="291" spans="1:9" ht="16">
      <c r="A291" s="127" t="s">
        <v>25</v>
      </c>
      <c r="B291" s="127">
        <v>57</v>
      </c>
      <c r="C291" s="127">
        <v>58</v>
      </c>
      <c r="F291" s="126">
        <f>(C291-$C$7)^2</f>
        <v>54.78141258105552</v>
      </c>
      <c r="G291" s="126"/>
      <c r="H291" s="126"/>
      <c r="I291" s="126"/>
    </row>
    <row r="292" spans="1:9" ht="16">
      <c r="A292" s="127" t="s">
        <v>13</v>
      </c>
      <c r="B292" s="127">
        <v>43</v>
      </c>
      <c r="C292" s="127">
        <v>39</v>
      </c>
      <c r="F292" s="126">
        <f>(C292-$C$7)^2</f>
        <v>134.5264397058294</v>
      </c>
      <c r="G292" s="126"/>
      <c r="H292" s="126"/>
      <c r="I292" s="126"/>
    </row>
    <row r="293" spans="1:9" ht="16">
      <c r="A293" s="127" t="s">
        <v>13</v>
      </c>
      <c r="B293" s="127">
        <v>47</v>
      </c>
      <c r="C293" s="127">
        <v>39</v>
      </c>
      <c r="F293" s="126">
        <f>(C293-$C$7)^2</f>
        <v>134.5264397058294</v>
      </c>
      <c r="G293" s="126"/>
      <c r="H293" s="126"/>
      <c r="I293" s="126"/>
    </row>
    <row r="294" spans="1:9" ht="16">
      <c r="A294" s="127" t="s">
        <v>37</v>
      </c>
      <c r="B294" s="127">
        <v>50</v>
      </c>
      <c r="C294" s="127">
        <v>35</v>
      </c>
      <c r="F294" s="126">
        <f>(C294-$C$7)^2</f>
        <v>243.3148664689397</v>
      </c>
      <c r="G294" s="126"/>
      <c r="H294" s="126"/>
      <c r="I294" s="126"/>
    </row>
    <row r="295" spans="1:9" ht="16">
      <c r="A295" s="127" t="s">
        <v>25</v>
      </c>
      <c r="B295" s="127">
        <v>54</v>
      </c>
      <c r="C295" s="127">
        <v>50</v>
      </c>
      <c r="F295" s="126">
        <f>(C295-$C$7)^2</f>
        <v>0.3582661072761083</v>
      </c>
      <c r="G295" s="126"/>
      <c r="H295" s="126"/>
      <c r="I295" s="126"/>
    </row>
    <row r="296" spans="1:9" ht="16">
      <c r="A296" s="127" t="s">
        <v>13</v>
      </c>
      <c r="B296" s="127">
        <v>44</v>
      </c>
      <c r="C296" s="127">
        <v>45</v>
      </c>
      <c r="F296" s="126">
        <f>(C296-$C$7)^2</f>
        <v>31.343799561163976</v>
      </c>
      <c r="G296" s="126"/>
      <c r="H296" s="126"/>
      <c r="I296" s="126"/>
    </row>
    <row r="297" spans="1:9" ht="16">
      <c r="A297" s="127" t="s">
        <v>13</v>
      </c>
      <c r="B297" s="127">
        <v>49</v>
      </c>
      <c r="C297" s="127">
        <v>43</v>
      </c>
      <c r="F297" s="126">
        <f>(C297-$C$7)^2</f>
        <v>57.738012942719124</v>
      </c>
      <c r="G297" s="126"/>
      <c r="H297" s="126"/>
      <c r="I297" s="126"/>
    </row>
    <row r="298" spans="1:9" ht="16">
      <c r="A298" s="127" t="s">
        <v>13</v>
      </c>
      <c r="B298" s="127">
        <v>62</v>
      </c>
      <c r="C298" s="127">
        <v>57</v>
      </c>
      <c r="F298" s="126">
        <f>(C298-$C$7)^2</f>
        <v>40.978519271833093</v>
      </c>
      <c r="G298" s="126"/>
      <c r="H298" s="126"/>
      <c r="I298" s="126"/>
    </row>
    <row r="299" spans="1:9" ht="16">
      <c r="A299" s="127" t="s">
        <v>13</v>
      </c>
      <c r="B299" s="127">
        <v>65</v>
      </c>
      <c r="C299" s="127">
        <v>46</v>
      </c>
      <c r="F299" s="126">
        <f>(C299-$C$7)^2</f>
        <v>21.146692870386403</v>
      </c>
      <c r="G299" s="126"/>
      <c r="H299" s="126"/>
      <c r="I299" s="126"/>
    </row>
    <row r="300" spans="1:9" ht="16">
      <c r="A300" s="127" t="s">
        <v>10</v>
      </c>
      <c r="B300" s="127">
        <v>59</v>
      </c>
      <c r="C300" s="127">
        <v>61</v>
      </c>
      <c r="F300" s="126">
        <f>(C300-$C$7)^2</f>
        <v>108.1900925087228</v>
      </c>
      <c r="G300" s="126"/>
      <c r="H300" s="126"/>
      <c r="I300" s="126"/>
    </row>
    <row r="301" spans="1:9" ht="16">
      <c r="A301" s="127" t="s">
        <v>31</v>
      </c>
      <c r="B301" s="127">
        <v>43</v>
      </c>
      <c r="C301" s="127">
        <v>55</v>
      </c>
      <c r="F301" s="126">
        <f>(C301-$C$7)^2</f>
        <v>19.37273265338824</v>
      </c>
      <c r="G301" s="126"/>
      <c r="H301" s="126"/>
      <c r="I301" s="126"/>
    </row>
    <row r="302" spans="1:9" ht="16">
      <c r="A302" s="127" t="s">
        <v>10</v>
      </c>
      <c r="B302" s="127">
        <v>50</v>
      </c>
      <c r="C302" s="127">
        <v>44</v>
      </c>
      <c r="F302" s="126">
        <f>(C302-$C$7)^2</f>
        <v>43.54090625194155</v>
      </c>
      <c r="G302" s="126"/>
      <c r="H302" s="126"/>
      <c r="I302" s="126"/>
    </row>
    <row r="303" spans="1:9" ht="16">
      <c r="A303" s="127" t="s">
        <v>13</v>
      </c>
      <c r="B303" s="127">
        <v>43</v>
      </c>
      <c r="C303" s="127">
        <v>58</v>
      </c>
      <c r="F303" s="126">
        <f>(C303-$C$7)^2</f>
        <v>54.78141258105552</v>
      </c>
      <c r="G303" s="126"/>
      <c r="H303" s="126"/>
      <c r="I303" s="126"/>
    </row>
    <row r="304" spans="1:9" ht="16">
      <c r="A304" s="127" t="s">
        <v>10</v>
      </c>
      <c r="B304" s="127">
        <v>46</v>
      </c>
      <c r="C304" s="127">
        <v>45</v>
      </c>
      <c r="F304" s="126">
        <f>(C304-$C$7)^2</f>
        <v>31.343799561163976</v>
      </c>
      <c r="G304" s="126"/>
      <c r="H304" s="126"/>
      <c r="I304" s="126"/>
    </row>
    <row r="305" spans="1:9" ht="16">
      <c r="A305" s="127" t="s">
        <v>10</v>
      </c>
      <c r="B305" s="127">
        <v>49</v>
      </c>
      <c r="C305" s="127">
        <v>53</v>
      </c>
      <c r="F305" s="126">
        <f>(C305-$C$7)^2</f>
        <v>5.7669460349433876</v>
      </c>
      <c r="G305" s="126"/>
      <c r="H305" s="126"/>
      <c r="I305" s="126"/>
    </row>
    <row r="306" spans="1:9" ht="16">
      <c r="A306" s="127" t="s">
        <v>10</v>
      </c>
      <c r="B306" s="127">
        <v>27</v>
      </c>
      <c r="C306" s="127">
        <v>47</v>
      </c>
      <c r="F306" s="126">
        <f>(C306-$C$7)^2</f>
        <v>12.949586179608829</v>
      </c>
      <c r="G306" s="126"/>
      <c r="H306" s="126"/>
      <c r="I306" s="126"/>
    </row>
    <row r="307" spans="1:9" ht="16">
      <c r="A307" s="127" t="s">
        <v>13</v>
      </c>
      <c r="B307" s="127">
        <v>45</v>
      </c>
      <c r="C307" s="127">
        <v>50</v>
      </c>
      <c r="F307" s="126">
        <f>(C307-$C$7)^2</f>
        <v>0.3582661072761083</v>
      </c>
      <c r="G307" s="126"/>
      <c r="H307" s="126"/>
      <c r="I307" s="126"/>
    </row>
    <row r="308" spans="1:9" ht="16">
      <c r="A308" s="127" t="s">
        <v>22</v>
      </c>
      <c r="B308" s="127">
        <v>38</v>
      </c>
      <c r="C308" s="127">
        <v>27</v>
      </c>
      <c r="F308" s="126">
        <f>(C308-$C$7)^2</f>
        <v>556.89171999516032</v>
      </c>
      <c r="G308" s="126"/>
      <c r="H308" s="126"/>
      <c r="I308" s="126"/>
    </row>
    <row r="309" spans="1:9" ht="16">
      <c r="A309" s="127" t="s">
        <v>13</v>
      </c>
      <c r="B309" s="127">
        <v>53</v>
      </c>
      <c r="C309" s="127">
        <v>69</v>
      </c>
      <c r="F309" s="126">
        <f>(C309-$C$7)^2</f>
        <v>338.6132389825022</v>
      </c>
      <c r="G309" s="126"/>
      <c r="H309" s="126"/>
      <c r="I309" s="126"/>
    </row>
    <row r="310" spans="1:9" ht="16">
      <c r="A310" s="127" t="s">
        <v>25</v>
      </c>
      <c r="B310" s="127">
        <v>62</v>
      </c>
      <c r="C310" s="127">
        <v>59</v>
      </c>
      <c r="F310" s="126">
        <f>(C310-$C$7)^2</f>
        <v>70.584305890277946</v>
      </c>
      <c r="G310" s="126"/>
      <c r="H310" s="126"/>
      <c r="I310" s="126"/>
    </row>
    <row r="311" spans="1:9" ht="16">
      <c r="A311" s="127" t="s">
        <v>13</v>
      </c>
      <c r="B311" s="127">
        <v>46</v>
      </c>
      <c r="C311" s="127">
        <v>47</v>
      </c>
      <c r="F311" s="126">
        <f>(C311-$C$7)^2</f>
        <v>12.949586179608829</v>
      </c>
      <c r="G311" s="126"/>
      <c r="H311" s="126"/>
      <c r="I311" s="126"/>
    </row>
    <row r="312" spans="1:9" ht="16">
      <c r="A312" s="127" t="s">
        <v>20</v>
      </c>
      <c r="B312" s="127">
        <v>67</v>
      </c>
      <c r="C312" s="127">
        <v>47</v>
      </c>
      <c r="F312" s="126">
        <f>(C312-$C$7)^2</f>
        <v>12.949586179608829</v>
      </c>
      <c r="G312" s="126"/>
      <c r="H312" s="126"/>
      <c r="I312" s="126"/>
    </row>
    <row r="313" spans="1:9" ht="16">
      <c r="A313" s="127" t="s">
        <v>25</v>
      </c>
      <c r="B313" s="127">
        <v>62</v>
      </c>
      <c r="C313" s="127">
        <v>57</v>
      </c>
      <c r="F313" s="126">
        <f>(C313-$C$7)^2</f>
        <v>40.978519271833093</v>
      </c>
      <c r="G313" s="126"/>
      <c r="H313" s="126"/>
      <c r="I313" s="126"/>
    </row>
    <row r="314" spans="1:9" ht="16">
      <c r="A314" s="127" t="s">
        <v>22</v>
      </c>
      <c r="B314" s="127">
        <v>27</v>
      </c>
      <c r="C314" s="127">
        <v>57</v>
      </c>
      <c r="F314" s="126">
        <f>(C314-$C$7)^2</f>
        <v>40.978519271833093</v>
      </c>
      <c r="G314" s="126"/>
      <c r="H314" s="126"/>
      <c r="I314" s="126"/>
    </row>
    <row r="315" spans="1:9" ht="16">
      <c r="A315" s="127" t="s">
        <v>10</v>
      </c>
      <c r="B315" s="127">
        <v>49</v>
      </c>
      <c r="C315" s="127">
        <v>30</v>
      </c>
      <c r="F315" s="126">
        <f>(C315-$C$7)^2</f>
        <v>424.30039992282758</v>
      </c>
      <c r="G315" s="126"/>
      <c r="H315" s="126"/>
      <c r="I315" s="126"/>
    </row>
    <row r="316" spans="1:9" ht="16">
      <c r="A316" s="127" t="s">
        <v>22</v>
      </c>
      <c r="B316" s="127">
        <v>38</v>
      </c>
      <c r="C316" s="127">
        <v>69</v>
      </c>
      <c r="F316" s="126">
        <f>(C316-$C$7)^2</f>
        <v>338.6132389825022</v>
      </c>
      <c r="G316" s="126"/>
      <c r="H316" s="126"/>
      <c r="I316" s="126"/>
    </row>
    <row r="317" spans="1:9" ht="16">
      <c r="A317" s="127" t="s">
        <v>10</v>
      </c>
      <c r="B317" s="127">
        <v>54</v>
      </c>
      <c r="C317" s="127">
        <v>36</v>
      </c>
      <c r="F317" s="126">
        <f>(C317-$C$7)^2</f>
        <v>213.11775977816214</v>
      </c>
      <c r="G317" s="126"/>
      <c r="H317" s="126"/>
      <c r="I317" s="126"/>
    </row>
    <row r="318" spans="1:9" ht="16">
      <c r="A318" s="127" t="s">
        <v>13</v>
      </c>
      <c r="B318" s="127">
        <v>24</v>
      </c>
      <c r="C318" s="127">
        <v>49</v>
      </c>
      <c r="F318" s="126">
        <f>(C318-$C$7)^2</f>
        <v>2.555372798053682</v>
      </c>
      <c r="G318" s="126"/>
      <c r="H318" s="126"/>
      <c r="I318" s="126"/>
    </row>
    <row r="319" spans="1:9" ht="16">
      <c r="A319" s="127" t="s">
        <v>13</v>
      </c>
      <c r="B319" s="127">
        <v>45</v>
      </c>
      <c r="C319" s="127">
        <v>34</v>
      </c>
      <c r="F319" s="126">
        <f>(C319-$C$7)^2</f>
        <v>275.51197315971729</v>
      </c>
      <c r="G319" s="126"/>
      <c r="H319" s="126"/>
      <c r="I319" s="126"/>
    </row>
    <row r="320" spans="1:9" ht="16">
      <c r="A320" s="127" t="s">
        <v>13</v>
      </c>
      <c r="B320" s="127">
        <v>71</v>
      </c>
      <c r="C320" s="127">
        <v>36</v>
      </c>
      <c r="F320" s="126">
        <f>(C320-$C$7)^2</f>
        <v>213.11775977816214</v>
      </c>
      <c r="G320" s="126"/>
      <c r="H320" s="126"/>
      <c r="I320" s="126"/>
    </row>
    <row r="321" spans="1:9" ht="16">
      <c r="A321" s="127" t="s">
        <v>13</v>
      </c>
      <c r="B321" s="127">
        <v>49</v>
      </c>
      <c r="C321" s="127">
        <v>53</v>
      </c>
      <c r="F321" s="126">
        <f>(C321-$C$7)^2</f>
        <v>5.7669460349433876</v>
      </c>
      <c r="G321" s="126"/>
      <c r="H321" s="126"/>
      <c r="I321" s="126"/>
    </row>
    <row r="322" spans="1:9" ht="16">
      <c r="A322" s="127" t="s">
        <v>13</v>
      </c>
      <c r="B322" s="127">
        <v>46</v>
      </c>
      <c r="C322" s="127">
        <v>32</v>
      </c>
      <c r="F322" s="126">
        <f>(C322-$C$7)^2</f>
        <v>345.9061865412724</v>
      </c>
      <c r="G322" s="126"/>
      <c r="H322" s="126"/>
      <c r="I322" s="126"/>
    </row>
    <row r="323" spans="1:9" ht="16">
      <c r="A323" s="127" t="s">
        <v>13</v>
      </c>
      <c r="B323" s="127">
        <v>54</v>
      </c>
      <c r="C323" s="127">
        <v>57</v>
      </c>
      <c r="F323" s="126">
        <f>(C323-$C$7)^2</f>
        <v>40.978519271833093</v>
      </c>
      <c r="G323" s="126"/>
      <c r="H323" s="126"/>
      <c r="I323" s="126"/>
    </row>
    <row r="324" spans="1:9" ht="16">
      <c r="A324" s="127" t="s">
        <v>13</v>
      </c>
      <c r="B324" s="127">
        <v>68</v>
      </c>
      <c r="C324" s="127">
        <v>62</v>
      </c>
      <c r="F324" s="126">
        <f>(C324-$C$7)^2</f>
        <v>129.99298581794523</v>
      </c>
      <c r="G324" s="126"/>
      <c r="H324" s="126"/>
      <c r="I324" s="126"/>
    </row>
    <row r="325" spans="1:9" ht="16">
      <c r="A325" s="127" t="s">
        <v>13</v>
      </c>
      <c r="B325" s="127">
        <v>47</v>
      </c>
      <c r="C325" s="127">
        <v>46</v>
      </c>
      <c r="F325" s="126">
        <f>(C325-$C$7)^2</f>
        <v>21.146692870386403</v>
      </c>
      <c r="G325" s="126"/>
      <c r="H325" s="126"/>
      <c r="I325" s="126"/>
    </row>
    <row r="326" spans="1:9" ht="16">
      <c r="A326" s="127" t="s">
        <v>13</v>
      </c>
      <c r="B326" s="127">
        <v>42</v>
      </c>
      <c r="C326" s="127">
        <v>66</v>
      </c>
      <c r="F326" s="126">
        <f>(C326-$C$7)^2</f>
        <v>237.20455905483493</v>
      </c>
      <c r="G326" s="126"/>
      <c r="H326" s="126"/>
      <c r="I326" s="126"/>
    </row>
    <row r="327" spans="1:9" ht="16">
      <c r="A327" s="127" t="s">
        <v>13</v>
      </c>
      <c r="B327" s="127">
        <v>33</v>
      </c>
      <c r="C327" s="127">
        <v>39</v>
      </c>
      <c r="F327" s="126">
        <f>(C327-$C$7)^2</f>
        <v>134.5264397058294</v>
      </c>
      <c r="G327" s="126"/>
      <c r="H327" s="126"/>
      <c r="I327" s="126"/>
    </row>
    <row r="328" spans="1:9" ht="16">
      <c r="A328" s="127" t="s">
        <v>13</v>
      </c>
      <c r="B328" s="127">
        <v>56</v>
      </c>
      <c r="C328" s="127">
        <v>45</v>
      </c>
      <c r="F328" s="126">
        <f>(C328-$C$7)^2</f>
        <v>31.343799561163976</v>
      </c>
      <c r="G328" s="126"/>
      <c r="H328" s="126"/>
      <c r="I328" s="126"/>
    </row>
    <row r="329" spans="1:9" ht="16">
      <c r="A329" s="127" t="s">
        <v>29</v>
      </c>
      <c r="B329" s="127">
        <v>35</v>
      </c>
      <c r="C329" s="127">
        <v>56</v>
      </c>
      <c r="F329" s="126">
        <f>(C329-$C$7)^2</f>
        <v>29.175625962610667</v>
      </c>
      <c r="G329" s="126"/>
      <c r="H329" s="126"/>
      <c r="I329" s="126"/>
    </row>
    <row r="330" spans="1:9" ht="16">
      <c r="A330" s="127" t="s">
        <v>25</v>
      </c>
      <c r="B330" s="127">
        <v>63</v>
      </c>
      <c r="C330" s="127">
        <v>57</v>
      </c>
      <c r="F330" s="126">
        <f>(C330-$C$7)^2</f>
        <v>40.978519271833093</v>
      </c>
      <c r="G330" s="126"/>
      <c r="H330" s="126"/>
      <c r="I330" s="126"/>
    </row>
    <row r="331" spans="1:9" ht="16">
      <c r="A331" s="127" t="s">
        <v>13</v>
      </c>
      <c r="B331" s="127">
        <v>32</v>
      </c>
      <c r="C331" s="127">
        <v>68</v>
      </c>
      <c r="F331" s="126">
        <f>(C331-$C$7)^2</f>
        <v>302.81034567327976</v>
      </c>
      <c r="G331" s="126"/>
      <c r="H331" s="126"/>
      <c r="I331" s="126"/>
    </row>
    <row r="332" spans="1:9" ht="16">
      <c r="A332" s="127" t="s">
        <v>13</v>
      </c>
      <c r="B332" s="127">
        <v>44</v>
      </c>
      <c r="C332" s="127">
        <v>66</v>
      </c>
      <c r="F332" s="126">
        <f>(C332-$C$7)^2</f>
        <v>237.20455905483493</v>
      </c>
      <c r="G332" s="126"/>
      <c r="H332" s="126"/>
      <c r="I332" s="126"/>
    </row>
    <row r="333" spans="1:9" ht="16">
      <c r="A333" s="127" t="s">
        <v>13</v>
      </c>
      <c r="B333" s="127">
        <v>53</v>
      </c>
      <c r="C333" s="127">
        <v>50</v>
      </c>
      <c r="F333" s="126">
        <f>(C333-$C$7)^2</f>
        <v>0.3582661072761083</v>
      </c>
      <c r="G333" s="126"/>
      <c r="H333" s="126"/>
      <c r="I333" s="126"/>
    </row>
    <row r="334" spans="1:9" ht="16">
      <c r="A334" s="127" t="s">
        <v>10</v>
      </c>
      <c r="B334" s="127">
        <v>45</v>
      </c>
      <c r="C334" s="127">
        <v>45</v>
      </c>
      <c r="F334" s="126">
        <f>(C334-$C$7)^2</f>
        <v>31.343799561163976</v>
      </c>
      <c r="G334" s="126"/>
      <c r="H334" s="126"/>
      <c r="I334" s="126"/>
    </row>
    <row r="335" spans="1:9" ht="16">
      <c r="A335" s="127" t="s">
        <v>13</v>
      </c>
      <c r="B335" s="127">
        <v>50</v>
      </c>
      <c r="C335" s="127">
        <v>40</v>
      </c>
      <c r="F335" s="126">
        <f>(C335-$C$7)^2</f>
        <v>112.32933301505184</v>
      </c>
      <c r="G335" s="126"/>
      <c r="H335" s="126"/>
      <c r="I335" s="126"/>
    </row>
    <row r="336" spans="1:9" ht="16">
      <c r="A336" s="127" t="s">
        <v>13</v>
      </c>
      <c r="B336" s="127">
        <v>38</v>
      </c>
      <c r="C336" s="127">
        <v>62</v>
      </c>
      <c r="F336" s="126">
        <f>(C336-$C$7)^2</f>
        <v>129.99298581794523</v>
      </c>
      <c r="G336" s="126"/>
      <c r="H336" s="126"/>
      <c r="I336" s="126"/>
    </row>
    <row r="337" spans="1:9" ht="16">
      <c r="A337" s="127" t="s">
        <v>10</v>
      </c>
      <c r="B337" s="127">
        <v>44</v>
      </c>
      <c r="C337" s="127">
        <v>61</v>
      </c>
      <c r="F337" s="126">
        <f>(C337-$C$7)^2</f>
        <v>108.1900925087228</v>
      </c>
      <c r="G337" s="126"/>
      <c r="H337" s="126"/>
      <c r="I337" s="126"/>
    </row>
    <row r="338" spans="1:9" ht="16">
      <c r="A338" s="127" t="s">
        <v>13</v>
      </c>
      <c r="B338" s="127">
        <v>51</v>
      </c>
      <c r="C338" s="127">
        <v>34</v>
      </c>
      <c r="F338" s="126">
        <f>(C338-$C$7)^2</f>
        <v>275.51197315971729</v>
      </c>
      <c r="G338" s="126"/>
      <c r="H338" s="126"/>
      <c r="I338" s="126"/>
    </row>
    <row r="339" spans="1:9" ht="16">
      <c r="A339" s="127" t="s">
        <v>10</v>
      </c>
      <c r="B339" s="127">
        <v>55</v>
      </c>
      <c r="C339" s="127">
        <v>58</v>
      </c>
      <c r="F339" s="126">
        <f>(C339-$C$7)^2</f>
        <v>54.78141258105552</v>
      </c>
      <c r="G339" s="126"/>
      <c r="H339" s="126"/>
      <c r="I339" s="126"/>
    </row>
    <row r="340" spans="1:9" ht="16">
      <c r="A340" s="127" t="s">
        <v>13</v>
      </c>
      <c r="B340" s="127">
        <v>45</v>
      </c>
      <c r="C340" s="127">
        <v>45</v>
      </c>
      <c r="F340" s="126">
        <f>(C340-$C$7)^2</f>
        <v>31.343799561163976</v>
      </c>
      <c r="G340" s="126"/>
      <c r="H340" s="126"/>
      <c r="I340" s="126"/>
    </row>
    <row r="341" spans="1:9" ht="16">
      <c r="A341" s="127" t="s">
        <v>13</v>
      </c>
      <c r="B341" s="127">
        <v>71</v>
      </c>
      <c r="C341" s="127">
        <v>31</v>
      </c>
      <c r="F341" s="126">
        <f>(C341-$C$7)^2</f>
        <v>384.10329323205002</v>
      </c>
      <c r="G341" s="126"/>
      <c r="H341" s="126"/>
      <c r="I341" s="126"/>
    </row>
    <row r="342" spans="1:9" ht="16">
      <c r="A342" s="127" t="s">
        <v>13</v>
      </c>
      <c r="B342" s="127">
        <v>49</v>
      </c>
      <c r="C342" s="127">
        <v>44</v>
      </c>
      <c r="F342" s="126">
        <f>(C342-$C$7)^2</f>
        <v>43.54090625194155</v>
      </c>
      <c r="G342" s="126"/>
      <c r="H342" s="126"/>
      <c r="I342" s="126"/>
    </row>
    <row r="343" spans="1:9" ht="16">
      <c r="A343" s="127" t="s">
        <v>20</v>
      </c>
      <c r="B343" s="127">
        <v>58</v>
      </c>
      <c r="C343" s="127">
        <v>40</v>
      </c>
      <c r="F343" s="126">
        <f>(C343-$C$7)^2</f>
        <v>112.32933301505184</v>
      </c>
      <c r="G343" s="126"/>
      <c r="H343" s="126"/>
      <c r="I343" s="126"/>
    </row>
    <row r="344" spans="1:9" ht="16">
      <c r="A344" s="127" t="s">
        <v>13</v>
      </c>
      <c r="B344" s="127">
        <v>58</v>
      </c>
      <c r="C344" s="127">
        <v>55</v>
      </c>
      <c r="F344" s="126">
        <f>(C344-$C$7)^2</f>
        <v>19.37273265338824</v>
      </c>
      <c r="G344" s="126"/>
      <c r="H344" s="126"/>
      <c r="I344" s="126"/>
    </row>
    <row r="345" spans="1:9" ht="16">
      <c r="A345" s="127" t="s">
        <v>10</v>
      </c>
      <c r="B345" s="127">
        <v>53</v>
      </c>
      <c r="C345" s="127">
        <v>58</v>
      </c>
      <c r="F345" s="126">
        <f>(C345-$C$7)^2</f>
        <v>54.78141258105552</v>
      </c>
      <c r="G345" s="126"/>
      <c r="H345" s="126"/>
      <c r="I345" s="126"/>
    </row>
    <row r="346" spans="1:9" ht="16">
      <c r="A346" s="127" t="s">
        <v>13</v>
      </c>
      <c r="B346" s="127">
        <v>46</v>
      </c>
      <c r="C346" s="127">
        <v>57</v>
      </c>
      <c r="F346" s="126">
        <f>(C346-$C$7)^2</f>
        <v>40.978519271833093</v>
      </c>
      <c r="G346" s="126"/>
      <c r="H346" s="126"/>
      <c r="I346" s="126"/>
    </row>
    <row r="347" spans="1:9" ht="16">
      <c r="A347" s="127" t="s">
        <v>25</v>
      </c>
      <c r="B347" s="127">
        <v>19</v>
      </c>
      <c r="C347" s="127">
        <v>62</v>
      </c>
      <c r="F347" s="126">
        <f>(C347-$C$7)^2</f>
        <v>129.99298581794523</v>
      </c>
      <c r="G347" s="126"/>
      <c r="H347" s="126"/>
      <c r="I347" s="126"/>
    </row>
    <row r="348" spans="1:9" ht="16">
      <c r="A348" s="127" t="s">
        <v>22</v>
      </c>
      <c r="B348" s="127">
        <v>61</v>
      </c>
      <c r="C348" s="127">
        <v>43</v>
      </c>
      <c r="F348" s="126">
        <f>(C348-$C$7)^2</f>
        <v>57.738012942719124</v>
      </c>
      <c r="G348" s="126"/>
      <c r="H348" s="126"/>
      <c r="I348" s="126"/>
    </row>
    <row r="349" spans="1:9" ht="16">
      <c r="A349" s="127" t="s">
        <v>13</v>
      </c>
      <c r="B349" s="127">
        <v>59</v>
      </c>
      <c r="C349" s="127">
        <v>50</v>
      </c>
      <c r="F349" s="126">
        <f>(C349-$C$7)^2</f>
        <v>0.3582661072761083</v>
      </c>
      <c r="G349" s="126"/>
      <c r="H349" s="126"/>
      <c r="I349" s="126"/>
    </row>
    <row r="350" spans="1:9" ht="16">
      <c r="A350" s="127" t="s">
        <v>10</v>
      </c>
      <c r="B350" s="127">
        <v>41</v>
      </c>
      <c r="C350" s="127">
        <v>38</v>
      </c>
      <c r="F350" s="126">
        <f>(C350-$C$7)^2</f>
        <v>158.72354639660699</v>
      </c>
      <c r="G350" s="126"/>
      <c r="H350" s="126"/>
      <c r="I350" s="126"/>
    </row>
    <row r="351" spans="1:9" ht="16">
      <c r="A351" s="127" t="s">
        <v>13</v>
      </c>
      <c r="B351" s="127">
        <v>56</v>
      </c>
      <c r="C351" s="127">
        <v>35</v>
      </c>
      <c r="F351" s="126">
        <f>(C351-$C$7)^2</f>
        <v>243.3148664689397</v>
      </c>
      <c r="G351" s="126"/>
      <c r="H351" s="126"/>
      <c r="I351" s="126"/>
    </row>
    <row r="352" spans="1:9" ht="16">
      <c r="A352" s="127" t="s">
        <v>13</v>
      </c>
      <c r="B352" s="127">
        <v>57</v>
      </c>
      <c r="C352" s="127">
        <v>34</v>
      </c>
      <c r="F352" s="126">
        <f>(C352-$C$7)^2</f>
        <v>275.51197315971729</v>
      </c>
      <c r="G352" s="126"/>
      <c r="H352" s="126"/>
      <c r="I352" s="126"/>
    </row>
    <row r="353" spans="1:9" ht="16">
      <c r="A353" s="127" t="s">
        <v>13</v>
      </c>
      <c r="B353" s="127">
        <v>47</v>
      </c>
      <c r="C353" s="127">
        <v>51</v>
      </c>
      <c r="F353" s="126">
        <f>(C353-$C$7)^2</f>
        <v>0.16115941649853471</v>
      </c>
      <c r="G353" s="126"/>
      <c r="H353" s="126"/>
      <c r="I353" s="126"/>
    </row>
    <row r="354" spans="1:9" ht="16">
      <c r="A354" s="127" t="s">
        <v>13</v>
      </c>
      <c r="B354" s="127">
        <v>42</v>
      </c>
      <c r="C354" s="127">
        <v>39</v>
      </c>
      <c r="F354" s="126">
        <f>(C354-$C$7)^2</f>
        <v>134.5264397058294</v>
      </c>
      <c r="G354" s="126"/>
      <c r="H354" s="126"/>
      <c r="I354" s="126"/>
    </row>
    <row r="355" spans="1:9" ht="16">
      <c r="A355" s="127" t="s">
        <v>25</v>
      </c>
      <c r="B355" s="127">
        <v>57</v>
      </c>
      <c r="C355" s="127">
        <v>73</v>
      </c>
      <c r="F355" s="126">
        <f>(C355-$C$7)^2</f>
        <v>501.8248122193919</v>
      </c>
      <c r="G355" s="126"/>
      <c r="H355" s="126"/>
      <c r="I355" s="126"/>
    </row>
    <row r="356" spans="1:9" ht="16">
      <c r="A356" s="127" t="s">
        <v>13</v>
      </c>
      <c r="B356" s="127">
        <v>54</v>
      </c>
      <c r="C356" s="127">
        <v>44</v>
      </c>
      <c r="F356" s="126">
        <f>(C356-$C$7)^2</f>
        <v>43.54090625194155</v>
      </c>
      <c r="G356" s="126"/>
      <c r="H356" s="126"/>
      <c r="I356" s="126"/>
    </row>
    <row r="357" spans="1:9" ht="16">
      <c r="A357" s="127" t="s">
        <v>13</v>
      </c>
      <c r="B357" s="127">
        <v>52</v>
      </c>
      <c r="C357" s="127">
        <v>53</v>
      </c>
      <c r="F357" s="126">
        <f>(C357-$C$7)^2</f>
        <v>5.7669460349433876</v>
      </c>
      <c r="G357" s="126"/>
      <c r="H357" s="126"/>
      <c r="I357" s="126"/>
    </row>
    <row r="358" spans="1:9" ht="16">
      <c r="A358" s="127" t="s">
        <v>25</v>
      </c>
      <c r="B358" s="127">
        <v>44</v>
      </c>
      <c r="C358" s="127">
        <v>58</v>
      </c>
      <c r="F358" s="126">
        <f>(C358-$C$7)^2</f>
        <v>54.78141258105552</v>
      </c>
      <c r="G358" s="126"/>
      <c r="H358" s="126"/>
      <c r="I358" s="126"/>
    </row>
    <row r="359" spans="1:9" ht="16">
      <c r="A359" s="127" t="s">
        <v>13</v>
      </c>
      <c r="B359" s="127">
        <v>46</v>
      </c>
      <c r="C359" s="127">
        <v>52</v>
      </c>
      <c r="F359" s="126">
        <f>(C359-$C$7)^2</f>
        <v>1.964052725720961</v>
      </c>
      <c r="G359" s="126"/>
      <c r="H359" s="126"/>
      <c r="I359" s="126"/>
    </row>
    <row r="360" spans="1:9" ht="16">
      <c r="A360" s="127" t="s">
        <v>13</v>
      </c>
      <c r="B360" s="127">
        <v>55</v>
      </c>
      <c r="C360" s="127">
        <v>55</v>
      </c>
      <c r="F360" s="126">
        <f>(C360-$C$7)^2</f>
        <v>19.37273265338824</v>
      </c>
      <c r="G360" s="126"/>
      <c r="H360" s="126"/>
      <c r="I360" s="126"/>
    </row>
    <row r="361" spans="1:9" ht="16">
      <c r="A361" s="127" t="s">
        <v>13</v>
      </c>
      <c r="B361" s="127">
        <v>58</v>
      </c>
      <c r="C361" s="127">
        <v>52</v>
      </c>
      <c r="F361" s="126">
        <f>(C361-$C$7)^2</f>
        <v>1.964052725720961</v>
      </c>
      <c r="G361" s="126"/>
      <c r="H361" s="126"/>
      <c r="I361" s="126"/>
    </row>
    <row r="362" spans="1:9" ht="16">
      <c r="A362" s="127" t="s">
        <v>13</v>
      </c>
      <c r="B362" s="127">
        <v>60</v>
      </c>
      <c r="C362" s="127">
        <v>43</v>
      </c>
      <c r="F362" s="126">
        <f>(C362-$C$7)^2</f>
        <v>57.738012942719124</v>
      </c>
      <c r="G362" s="126"/>
      <c r="H362" s="126"/>
      <c r="I362" s="126"/>
    </row>
    <row r="363" spans="1:9" ht="16">
      <c r="A363" s="127" t="s">
        <v>10</v>
      </c>
      <c r="B363" s="127">
        <v>74</v>
      </c>
      <c r="C363" s="127">
        <v>35</v>
      </c>
      <c r="F363" s="126">
        <f>(C363-$C$7)^2</f>
        <v>243.3148664689397</v>
      </c>
      <c r="G363" s="126"/>
      <c r="H363" s="126"/>
      <c r="I363" s="126"/>
    </row>
    <row r="364" spans="1:9" ht="16">
      <c r="A364" s="127" t="s">
        <v>13</v>
      </c>
      <c r="B364" s="127">
        <v>64</v>
      </c>
      <c r="C364" s="127">
        <v>37</v>
      </c>
      <c r="F364" s="126">
        <f>(C364-$C$7)^2</f>
        <v>184.92065308738455</v>
      </c>
      <c r="G364" s="126"/>
      <c r="H364" s="126"/>
      <c r="I364" s="126"/>
    </row>
    <row r="365" spans="1:9" ht="16">
      <c r="A365" s="127" t="s">
        <v>13</v>
      </c>
      <c r="B365" s="127">
        <v>45</v>
      </c>
      <c r="C365" s="127">
        <v>58</v>
      </c>
      <c r="F365" s="126">
        <f>(C365-$C$7)^2</f>
        <v>54.78141258105552</v>
      </c>
      <c r="G365" s="126"/>
      <c r="H365" s="126"/>
      <c r="I365" s="126"/>
    </row>
    <row r="366" spans="1:9" ht="16">
      <c r="A366" s="127" t="s">
        <v>13</v>
      </c>
      <c r="B366" s="127">
        <v>45</v>
      </c>
      <c r="C366" s="127">
        <v>38</v>
      </c>
      <c r="F366" s="126">
        <f>(C366-$C$7)^2</f>
        <v>158.72354639660699</v>
      </c>
      <c r="G366" s="126"/>
      <c r="H366" s="126"/>
      <c r="I366" s="126"/>
    </row>
    <row r="367" spans="1:9" ht="16">
      <c r="A367" s="127" t="s">
        <v>25</v>
      </c>
      <c r="B367" s="127">
        <v>65</v>
      </c>
      <c r="C367" s="127">
        <v>42</v>
      </c>
      <c r="F367" s="126">
        <f>(C367-$C$7)^2</f>
        <v>73.935119633496697</v>
      </c>
      <c r="G367" s="126"/>
      <c r="H367" s="126"/>
      <c r="I367" s="126"/>
    </row>
    <row r="368" spans="1:9" ht="16">
      <c r="A368" s="127" t="s">
        <v>13</v>
      </c>
      <c r="B368" s="127">
        <v>33</v>
      </c>
      <c r="C368" s="127">
        <v>50</v>
      </c>
      <c r="F368" s="126">
        <f>(C368-$C$7)^2</f>
        <v>0.3582661072761083</v>
      </c>
      <c r="G368" s="126"/>
      <c r="H368" s="126"/>
      <c r="I368" s="126"/>
    </row>
    <row r="369" spans="1:9" ht="16">
      <c r="A369" s="127" t="s">
        <v>13</v>
      </c>
      <c r="B369" s="127">
        <v>42</v>
      </c>
      <c r="C369" s="127">
        <v>56</v>
      </c>
      <c r="F369" s="126">
        <f>(C369-$C$7)^2</f>
        <v>29.175625962610667</v>
      </c>
      <c r="G369" s="126"/>
      <c r="H369" s="126"/>
      <c r="I369" s="126"/>
    </row>
    <row r="370" spans="1:9" ht="16">
      <c r="A370" s="127" t="s">
        <v>13</v>
      </c>
      <c r="B370" s="127">
        <v>37</v>
      </c>
      <c r="C370" s="127">
        <v>55</v>
      </c>
      <c r="F370" s="126">
        <f>(C370-$C$7)^2</f>
        <v>19.37273265338824</v>
      </c>
      <c r="G370" s="126"/>
      <c r="H370" s="126"/>
      <c r="I370" s="126"/>
    </row>
    <row r="371" spans="1:9" ht="16">
      <c r="A371" s="127" t="s">
        <v>13</v>
      </c>
      <c r="B371" s="127">
        <v>49</v>
      </c>
      <c r="C371" s="127">
        <v>64</v>
      </c>
      <c r="F371" s="126">
        <f>(C371-$C$7)^2</f>
        <v>179.59877243639008</v>
      </c>
      <c r="G371" s="126"/>
      <c r="H371" s="126"/>
      <c r="I371" s="126"/>
    </row>
    <row r="372" spans="1:9" ht="16">
      <c r="A372" s="127" t="s">
        <v>10</v>
      </c>
      <c r="B372" s="127">
        <v>47</v>
      </c>
      <c r="C372" s="127">
        <v>68</v>
      </c>
      <c r="F372" s="126">
        <f>(C372-$C$7)^2</f>
        <v>302.81034567327976</v>
      </c>
      <c r="G372" s="126"/>
      <c r="H372" s="126"/>
      <c r="I372" s="126"/>
    </row>
    <row r="373" spans="1:9" ht="16">
      <c r="A373" s="127" t="s">
        <v>22</v>
      </c>
      <c r="B373" s="127">
        <v>37</v>
      </c>
      <c r="C373" s="127">
        <v>67</v>
      </c>
      <c r="F373" s="126">
        <f>(C373-$C$7)^2</f>
        <v>269.00745236405737</v>
      </c>
      <c r="G373" s="126"/>
      <c r="H373" s="126"/>
      <c r="I373" s="126"/>
    </row>
    <row r="374" spans="1:9" ht="16">
      <c r="A374" s="127" t="s">
        <v>13</v>
      </c>
      <c r="B374" s="127">
        <v>35</v>
      </c>
      <c r="C374" s="127">
        <v>55</v>
      </c>
      <c r="F374" s="126">
        <f>(C374-$C$7)^2</f>
        <v>19.37273265338824</v>
      </c>
      <c r="G374" s="126"/>
      <c r="H374" s="126"/>
      <c r="I374" s="126"/>
    </row>
    <row r="375" spans="1:9" ht="16">
      <c r="A375" s="127" t="s">
        <v>10</v>
      </c>
      <c r="B375" s="127">
        <v>70</v>
      </c>
      <c r="C375" s="127">
        <v>37</v>
      </c>
      <c r="F375" s="126">
        <f>(C375-$C$7)^2</f>
        <v>184.92065308738455</v>
      </c>
      <c r="G375" s="126"/>
      <c r="H375" s="126"/>
      <c r="I375" s="126"/>
    </row>
    <row r="376" spans="1:9" ht="16">
      <c r="A376" s="127" t="s">
        <v>25</v>
      </c>
      <c r="B376" s="127">
        <v>56</v>
      </c>
      <c r="C376" s="127">
        <v>62</v>
      </c>
      <c r="F376" s="126">
        <f>(C376-$C$7)^2</f>
        <v>129.99298581794523</v>
      </c>
      <c r="G376" s="126"/>
      <c r="H376" s="126"/>
      <c r="I376" s="126"/>
    </row>
    <row r="377" spans="1:9" ht="16">
      <c r="A377" s="127" t="s">
        <v>22</v>
      </c>
      <c r="B377" s="127">
        <v>62</v>
      </c>
      <c r="C377" s="127">
        <v>57</v>
      </c>
      <c r="F377" s="126">
        <f>(C377-$C$7)^2</f>
        <v>40.978519271833093</v>
      </c>
      <c r="G377" s="126"/>
      <c r="H377" s="126"/>
      <c r="I377" s="126"/>
    </row>
    <row r="378" spans="1:9" ht="16">
      <c r="A378" s="127" t="s">
        <v>13</v>
      </c>
      <c r="B378" s="127">
        <v>53</v>
      </c>
      <c r="C378" s="127">
        <v>57</v>
      </c>
      <c r="F378" s="126">
        <f>(C378-$C$7)^2</f>
        <v>40.978519271833093</v>
      </c>
      <c r="G378" s="126"/>
      <c r="H378" s="126"/>
      <c r="I378" s="126"/>
    </row>
    <row r="379" spans="1:9" ht="16">
      <c r="A379" s="127" t="s">
        <v>13</v>
      </c>
      <c r="B379" s="127">
        <v>50</v>
      </c>
      <c r="C379" s="127">
        <v>46</v>
      </c>
      <c r="F379" s="126">
        <f>(C379-$C$7)^2</f>
        <v>21.146692870386403</v>
      </c>
      <c r="G379" s="126"/>
      <c r="H379" s="126"/>
      <c r="I379" s="126"/>
    </row>
    <row r="380" spans="1:9" ht="16">
      <c r="A380" s="127" t="s">
        <v>22</v>
      </c>
      <c r="B380" s="127">
        <v>57</v>
      </c>
      <c r="C380" s="127">
        <v>61</v>
      </c>
      <c r="F380" s="126">
        <f>(C380-$C$7)^2</f>
        <v>108.1900925087228</v>
      </c>
      <c r="G380" s="126"/>
      <c r="H380" s="126"/>
      <c r="I380" s="126"/>
    </row>
    <row r="381" spans="1:9" ht="16">
      <c r="A381" s="127" t="s">
        <v>22</v>
      </c>
      <c r="B381" s="127">
        <v>51</v>
      </c>
      <c r="C381" s="127">
        <v>50</v>
      </c>
      <c r="F381" s="126">
        <f>(C381-$C$7)^2</f>
        <v>0.3582661072761083</v>
      </c>
      <c r="G381" s="126"/>
      <c r="H381" s="126"/>
      <c r="I381" s="126"/>
    </row>
    <row r="382" spans="1:9" ht="16">
      <c r="A382" s="127" t="s">
        <v>25</v>
      </c>
      <c r="B382" s="127">
        <v>36</v>
      </c>
      <c r="C382" s="127">
        <v>54</v>
      </c>
      <c r="F382" s="126">
        <f>(C382-$C$7)^2</f>
        <v>11.569839344165814</v>
      </c>
      <c r="G382" s="126"/>
      <c r="H382" s="126"/>
      <c r="I382" s="126"/>
    </row>
    <row r="383" spans="1:9" ht="16">
      <c r="A383" s="127" t="s">
        <v>25</v>
      </c>
      <c r="B383" s="127">
        <v>62</v>
      </c>
      <c r="C383" s="127">
        <v>45</v>
      </c>
      <c r="F383" s="126">
        <f>(C383-$C$7)^2</f>
        <v>31.343799561163976</v>
      </c>
      <c r="G383" s="126"/>
      <c r="H383" s="126"/>
      <c r="I383" s="126"/>
    </row>
    <row r="384" spans="1:9" ht="16">
      <c r="A384" s="127" t="s">
        <v>10</v>
      </c>
      <c r="B384" s="127">
        <v>56</v>
      </c>
      <c r="C384" s="127">
        <v>54</v>
      </c>
      <c r="F384" s="126">
        <f>(C384-$C$7)^2</f>
        <v>11.569839344165814</v>
      </c>
      <c r="G384" s="126"/>
      <c r="H384" s="126"/>
      <c r="I384" s="126"/>
    </row>
    <row r="385" spans="1:9" ht="16">
      <c r="A385" s="127" t="s">
        <v>10</v>
      </c>
      <c r="B385" s="127">
        <v>44</v>
      </c>
      <c r="C385" s="127">
        <v>47</v>
      </c>
      <c r="F385" s="126">
        <f>(C385-$C$7)^2</f>
        <v>12.949586179608829</v>
      </c>
      <c r="G385" s="126"/>
      <c r="H385" s="126"/>
      <c r="I385" s="126"/>
    </row>
    <row r="386" spans="1:9" ht="16">
      <c r="A386" s="127" t="s">
        <v>22</v>
      </c>
      <c r="B386" s="127">
        <v>45</v>
      </c>
      <c r="C386" s="127">
        <v>48</v>
      </c>
      <c r="F386" s="126">
        <f>(C386-$C$7)^2</f>
        <v>6.7524794888312556</v>
      </c>
      <c r="G386" s="126"/>
      <c r="H386" s="126"/>
      <c r="I386" s="126"/>
    </row>
    <row r="387" spans="1:9" ht="16">
      <c r="A387" s="127" t="s">
        <v>13</v>
      </c>
      <c r="B387" s="127">
        <v>41</v>
      </c>
      <c r="C387" s="127">
        <v>61</v>
      </c>
      <c r="F387" s="126">
        <f>(C387-$C$7)^2</f>
        <v>108.1900925087228</v>
      </c>
      <c r="G387" s="126"/>
      <c r="H387" s="126"/>
      <c r="I387" s="126"/>
    </row>
    <row r="388" spans="1:9" ht="16">
      <c r="A388" s="127" t="s">
        <v>25</v>
      </c>
      <c r="B388" s="127">
        <v>49</v>
      </c>
      <c r="C388" s="127">
        <v>41</v>
      </c>
      <c r="F388" s="126">
        <f>(C388-$C$7)^2</f>
        <v>92.132226324274271</v>
      </c>
      <c r="G388" s="126"/>
      <c r="H388" s="126"/>
      <c r="I388" s="126"/>
    </row>
    <row r="389" spans="1:9" ht="16">
      <c r="A389" s="127" t="s">
        <v>13</v>
      </c>
      <c r="B389" s="127">
        <v>50</v>
      </c>
      <c r="C389" s="127">
        <v>31</v>
      </c>
      <c r="F389" s="126">
        <f>(C389-$C$7)^2</f>
        <v>384.10329323205002</v>
      </c>
      <c r="G389" s="126"/>
      <c r="H389" s="126"/>
      <c r="I389" s="126"/>
    </row>
    <row r="390" spans="1:9" ht="16">
      <c r="A390" s="127" t="s">
        <v>13</v>
      </c>
      <c r="B390" s="127">
        <v>53</v>
      </c>
      <c r="C390" s="127">
        <v>43</v>
      </c>
      <c r="F390" s="126">
        <f>(C390-$C$7)^2</f>
        <v>57.738012942719124</v>
      </c>
      <c r="G390" s="126"/>
      <c r="H390" s="126"/>
      <c r="I390" s="126"/>
    </row>
    <row r="391" spans="1:9" ht="16">
      <c r="A391" s="127" t="s">
        <v>25</v>
      </c>
      <c r="B391" s="127">
        <v>53</v>
      </c>
      <c r="C391" s="127">
        <v>43</v>
      </c>
      <c r="F391" s="126">
        <f>(C391-$C$7)^2</f>
        <v>57.738012942719124</v>
      </c>
      <c r="G391" s="126"/>
      <c r="H391" s="126"/>
      <c r="I391" s="126"/>
    </row>
    <row r="392" spans="1:9" ht="16">
      <c r="A392" s="127" t="s">
        <v>22</v>
      </c>
      <c r="B392" s="127">
        <v>45</v>
      </c>
      <c r="C392" s="127">
        <v>47</v>
      </c>
      <c r="F392" s="126">
        <f>(C392-$C$7)^2</f>
        <v>12.949586179608829</v>
      </c>
      <c r="G392" s="126"/>
      <c r="H392" s="126"/>
      <c r="I392" s="126"/>
    </row>
    <row r="393" spans="1:9" ht="16">
      <c r="A393" s="127" t="s">
        <v>13</v>
      </c>
      <c r="B393" s="127">
        <v>45</v>
      </c>
      <c r="C393" s="127">
        <v>59</v>
      </c>
      <c r="F393" s="126">
        <f>(C393-$C$7)^2</f>
        <v>70.584305890277946</v>
      </c>
      <c r="G393" s="126"/>
      <c r="H393" s="126"/>
      <c r="I393" s="126"/>
    </row>
    <row r="394" spans="1:9" ht="16">
      <c r="A394" s="127" t="s">
        <v>13</v>
      </c>
      <c r="B394" s="127">
        <v>44</v>
      </c>
      <c r="C394" s="127">
        <v>61</v>
      </c>
      <c r="F394" s="126">
        <f>(C394-$C$7)^2</f>
        <v>108.1900925087228</v>
      </c>
      <c r="G394" s="126"/>
      <c r="H394" s="126"/>
      <c r="I394" s="126"/>
    </row>
    <row r="395" spans="1:9" ht="16">
      <c r="A395" s="127" t="s">
        <v>13</v>
      </c>
      <c r="B395" s="127">
        <v>61</v>
      </c>
      <c r="C395" s="127">
        <v>47</v>
      </c>
      <c r="F395" s="126">
        <f>(C395-$C$7)^2</f>
        <v>12.949586179608829</v>
      </c>
      <c r="G395" s="126"/>
      <c r="H395" s="126"/>
      <c r="I395" s="126"/>
    </row>
    <row r="396" spans="1:9" ht="16">
      <c r="A396" s="127" t="s">
        <v>13</v>
      </c>
      <c r="B396" s="127">
        <v>45</v>
      </c>
      <c r="C396" s="127">
        <v>66</v>
      </c>
      <c r="F396" s="126">
        <f>(C396-$C$7)^2</f>
        <v>237.20455905483493</v>
      </c>
      <c r="G396" s="126"/>
      <c r="H396" s="126"/>
      <c r="I396" s="126"/>
    </row>
    <row r="397" spans="1:9" ht="16">
      <c r="A397" s="127" t="s">
        <v>25</v>
      </c>
      <c r="B397" s="127">
        <v>42</v>
      </c>
      <c r="C397" s="127">
        <v>49</v>
      </c>
      <c r="F397" s="126">
        <f>(C397-$C$7)^2</f>
        <v>2.555372798053682</v>
      </c>
      <c r="G397" s="126"/>
      <c r="H397" s="126"/>
      <c r="I397" s="126"/>
    </row>
    <row r="398" spans="1:9" ht="16">
      <c r="A398" s="127" t="s">
        <v>13</v>
      </c>
      <c r="B398" s="127">
        <v>39</v>
      </c>
      <c r="C398" s="127">
        <v>58</v>
      </c>
      <c r="F398" s="126">
        <f>(C398-$C$7)^2</f>
        <v>54.78141258105552</v>
      </c>
      <c r="G398" s="126"/>
      <c r="H398" s="126"/>
      <c r="I398" s="126"/>
    </row>
    <row r="399" spans="1:9" ht="16">
      <c r="A399" s="127" t="s">
        <v>13</v>
      </c>
      <c r="B399" s="127">
        <v>53</v>
      </c>
      <c r="C399" s="127">
        <v>33</v>
      </c>
      <c r="F399" s="126">
        <f>(C399-$C$7)^2</f>
        <v>309.70907985049485</v>
      </c>
      <c r="G399" s="126"/>
      <c r="H399" s="126"/>
      <c r="I399" s="126"/>
    </row>
    <row r="400" spans="1:9" ht="16">
      <c r="A400" s="127" t="s">
        <v>13</v>
      </c>
      <c r="B400" s="127">
        <v>46</v>
      </c>
      <c r="C400" s="127">
        <v>46</v>
      </c>
      <c r="F400" s="126">
        <f>(C400-$C$7)^2</f>
        <v>21.146692870386403</v>
      </c>
      <c r="G400" s="126"/>
      <c r="H400" s="126"/>
      <c r="I400" s="126"/>
    </row>
    <row r="401" spans="1:9" ht="16">
      <c r="A401" s="127" t="s">
        <v>13</v>
      </c>
      <c r="B401" s="127">
        <v>61</v>
      </c>
      <c r="C401" s="127">
        <v>35</v>
      </c>
      <c r="F401" s="126">
        <f>(C401-$C$7)^2</f>
        <v>243.3148664689397</v>
      </c>
      <c r="G401" s="126"/>
      <c r="H401" s="126"/>
      <c r="I401" s="126"/>
    </row>
    <row r="402" spans="1:9" ht="16">
      <c r="A402" s="127" t="s">
        <v>25</v>
      </c>
      <c r="B402" s="127">
        <v>38</v>
      </c>
      <c r="C402" s="127">
        <v>51</v>
      </c>
      <c r="F402" s="126">
        <f>(C402-$C$7)^2</f>
        <v>0.16115941649853471</v>
      </c>
      <c r="G402" s="126"/>
      <c r="H402" s="126"/>
      <c r="I402" s="126"/>
    </row>
    <row r="403" spans="1:9" ht="16">
      <c r="A403" s="127" t="s">
        <v>13</v>
      </c>
      <c r="B403" s="127">
        <v>56</v>
      </c>
      <c r="C403" s="127">
        <v>44</v>
      </c>
      <c r="F403" s="126">
        <f>(C403-$C$7)^2</f>
        <v>43.54090625194155</v>
      </c>
      <c r="G403" s="126"/>
      <c r="H403" s="126"/>
      <c r="I403" s="126"/>
    </row>
    <row r="404" spans="1:9" ht="16">
      <c r="A404" s="127" t="s">
        <v>13</v>
      </c>
      <c r="B404" s="127">
        <v>52</v>
      </c>
      <c r="C404" s="127">
        <v>47</v>
      </c>
      <c r="F404" s="126">
        <f>(C404-$C$7)^2</f>
        <v>12.949586179608829</v>
      </c>
      <c r="G404" s="126"/>
      <c r="H404" s="126"/>
      <c r="I404" s="126"/>
    </row>
    <row r="405" spans="1:9" ht="16">
      <c r="A405" s="127" t="s">
        <v>10</v>
      </c>
      <c r="B405" s="127">
        <v>47</v>
      </c>
      <c r="C405" s="127">
        <v>41</v>
      </c>
      <c r="F405" s="126">
        <f>(C405-$C$7)^2</f>
        <v>92.132226324274271</v>
      </c>
      <c r="G405" s="126"/>
      <c r="H405" s="126"/>
      <c r="I405" s="126"/>
    </row>
    <row r="406" spans="1:9" ht="16">
      <c r="A406" s="127" t="s">
        <v>13</v>
      </c>
      <c r="B406" s="127">
        <v>36</v>
      </c>
      <c r="C406" s="127">
        <v>50</v>
      </c>
      <c r="F406" s="126">
        <f>(C406-$C$7)^2</f>
        <v>0.3582661072761083</v>
      </c>
      <c r="G406" s="126"/>
      <c r="H406" s="126"/>
      <c r="I406" s="126"/>
    </row>
    <row r="407" spans="1:9" ht="16">
      <c r="A407" s="127" t="s">
        <v>22</v>
      </c>
      <c r="B407" s="127">
        <v>46</v>
      </c>
      <c r="C407" s="127">
        <v>60</v>
      </c>
      <c r="F407" s="126">
        <f>(C407-$C$7)^2</f>
        <v>88.387199199500373</v>
      </c>
      <c r="G407" s="126"/>
      <c r="H407" s="126"/>
      <c r="I407" s="126"/>
    </row>
    <row r="408" spans="1:9" ht="16">
      <c r="A408" s="127" t="s">
        <v>13</v>
      </c>
      <c r="B408" s="127">
        <v>69</v>
      </c>
      <c r="C408" s="127">
        <v>56</v>
      </c>
      <c r="F408" s="126">
        <f>(C408-$C$7)^2</f>
        <v>29.175625962610667</v>
      </c>
      <c r="G408" s="126"/>
      <c r="H408" s="126"/>
      <c r="I408" s="126"/>
    </row>
    <row r="409" spans="1:9" ht="16">
      <c r="A409" s="127" t="s">
        <v>22</v>
      </c>
      <c r="B409" s="127">
        <v>58</v>
      </c>
      <c r="C409" s="127">
        <v>47</v>
      </c>
      <c r="F409" s="126">
        <f>(C409-$C$7)^2</f>
        <v>12.949586179608829</v>
      </c>
      <c r="G409" s="126"/>
      <c r="H409" s="126"/>
      <c r="I409" s="126"/>
    </row>
    <row r="410" spans="1:9" ht="16">
      <c r="A410" s="127" t="s">
        <v>20</v>
      </c>
      <c r="B410" s="127">
        <v>54</v>
      </c>
      <c r="C410" s="127">
        <v>58</v>
      </c>
      <c r="F410" s="126">
        <f>(C410-$C$7)^2</f>
        <v>54.78141258105552</v>
      </c>
      <c r="G410" s="126"/>
      <c r="H410" s="126"/>
      <c r="I410" s="126"/>
    </row>
    <row r="411" spans="1:9" ht="16">
      <c r="A411" s="127" t="s">
        <v>13</v>
      </c>
      <c r="B411" s="127">
        <v>59</v>
      </c>
      <c r="C411" s="127">
        <v>68</v>
      </c>
      <c r="F411" s="126">
        <f>(C411-$C$7)^2</f>
        <v>302.81034567327976</v>
      </c>
      <c r="G411" s="126"/>
      <c r="H411" s="126"/>
      <c r="I411" s="126"/>
    </row>
    <row r="412" spans="1:9" ht="16">
      <c r="A412" s="127" t="s">
        <v>13</v>
      </c>
      <c r="B412" s="127">
        <v>37</v>
      </c>
      <c r="C412" s="127">
        <v>64</v>
      </c>
      <c r="F412" s="126">
        <f>(C412-$C$7)^2</f>
        <v>179.59877243639008</v>
      </c>
      <c r="G412" s="126"/>
      <c r="H412" s="126"/>
      <c r="I412" s="126"/>
    </row>
    <row r="413" spans="1:9" ht="16">
      <c r="A413" s="127" t="s">
        <v>10</v>
      </c>
      <c r="B413" s="127">
        <v>62</v>
      </c>
      <c r="C413" s="127">
        <v>46</v>
      </c>
      <c r="F413" s="126">
        <f>(C413-$C$7)^2</f>
        <v>21.146692870386403</v>
      </c>
      <c r="G413" s="126"/>
      <c r="H413" s="126"/>
      <c r="I413" s="126"/>
    </row>
    <row r="414" spans="1:9" ht="16">
      <c r="A414" s="127" t="s">
        <v>13</v>
      </c>
      <c r="B414" s="127">
        <v>55</v>
      </c>
      <c r="C414" s="127">
        <v>58</v>
      </c>
      <c r="F414" s="126">
        <f>(C414-$C$7)^2</f>
        <v>54.78141258105552</v>
      </c>
      <c r="G414" s="126"/>
      <c r="H414" s="126"/>
      <c r="I414" s="126"/>
    </row>
    <row r="415" spans="1:9" ht="16">
      <c r="A415" s="127" t="s">
        <v>25</v>
      </c>
      <c r="B415" s="127">
        <v>62</v>
      </c>
      <c r="C415" s="127">
        <v>59</v>
      </c>
      <c r="F415" s="126">
        <f>(C415-$C$7)^2</f>
        <v>70.584305890277946</v>
      </c>
      <c r="G415" s="126"/>
      <c r="H415" s="126"/>
      <c r="I415" s="126"/>
    </row>
    <row r="416" spans="1:9" ht="16">
      <c r="A416" s="127" t="s">
        <v>10</v>
      </c>
      <c r="B416" s="127">
        <v>47</v>
      </c>
      <c r="C416" s="127">
        <v>60</v>
      </c>
      <c r="F416" s="126">
        <f>(C416-$C$7)^2</f>
        <v>88.387199199500373</v>
      </c>
      <c r="G416" s="126"/>
      <c r="H416" s="126"/>
      <c r="I416" s="126"/>
    </row>
    <row r="417" spans="1:9" ht="16">
      <c r="A417" s="127" t="s">
        <v>13</v>
      </c>
      <c r="B417" s="127">
        <v>66</v>
      </c>
      <c r="C417" s="127">
        <v>52</v>
      </c>
      <c r="F417" s="126">
        <f>(C417-$C$7)^2</f>
        <v>1.964052725720961</v>
      </c>
      <c r="G417" s="126"/>
      <c r="H417" s="126"/>
      <c r="I417" s="126"/>
    </row>
    <row r="418" spans="1:9" ht="16">
      <c r="A418" s="127" t="s">
        <v>13</v>
      </c>
      <c r="B418" s="127">
        <v>46</v>
      </c>
      <c r="C418" s="127">
        <v>42</v>
      </c>
      <c r="F418" s="126">
        <f>(C418-$C$7)^2</f>
        <v>73.935119633496697</v>
      </c>
      <c r="G418" s="126"/>
      <c r="H418" s="126"/>
      <c r="I418" s="126"/>
    </row>
    <row r="419" spans="1:9" ht="16">
      <c r="A419" s="127" t="s">
        <v>13</v>
      </c>
      <c r="B419" s="127">
        <v>41</v>
      </c>
      <c r="C419" s="127">
        <v>70</v>
      </c>
      <c r="F419" s="126">
        <f>(C419-$C$7)^2</f>
        <v>376.41613229172464</v>
      </c>
      <c r="G419" s="126"/>
      <c r="H419" s="126"/>
      <c r="I419" s="126"/>
    </row>
    <row r="420" spans="1:9" ht="16">
      <c r="A420" s="127" t="s">
        <v>10</v>
      </c>
      <c r="B420" s="127">
        <v>38</v>
      </c>
      <c r="C420" s="127">
        <v>43</v>
      </c>
      <c r="F420" s="126">
        <f>(C420-$C$7)^2</f>
        <v>57.738012942719124</v>
      </c>
      <c r="G420" s="126"/>
      <c r="H420" s="126"/>
      <c r="I420" s="126"/>
    </row>
    <row r="421" spans="1:9" ht="16">
      <c r="A421" s="127" t="s">
        <v>13</v>
      </c>
      <c r="B421" s="127">
        <v>59</v>
      </c>
      <c r="C421" s="127">
        <v>49</v>
      </c>
      <c r="F421" s="126">
        <f>(C421-$C$7)^2</f>
        <v>2.555372798053682</v>
      </c>
      <c r="G421" s="126"/>
      <c r="H421" s="126"/>
      <c r="I421" s="126"/>
    </row>
    <row r="422" spans="1:9" ht="16">
      <c r="A422" s="127" t="s">
        <v>13</v>
      </c>
      <c r="B422" s="127">
        <v>50</v>
      </c>
      <c r="C422" s="127">
        <v>54</v>
      </c>
      <c r="F422" s="126">
        <f>(C422-$C$7)^2</f>
        <v>11.569839344165814</v>
      </c>
      <c r="G422" s="126"/>
      <c r="H422" s="126"/>
      <c r="I422" s="126"/>
    </row>
    <row r="423" spans="1:9" ht="16">
      <c r="A423" s="127" t="s">
        <v>13</v>
      </c>
      <c r="B423" s="127">
        <v>44</v>
      </c>
      <c r="C423" s="127">
        <v>50</v>
      </c>
      <c r="F423" s="126">
        <f>(C423-$C$7)^2</f>
        <v>0.3582661072761083</v>
      </c>
      <c r="G423" s="126"/>
      <c r="H423" s="126"/>
      <c r="I423" s="126"/>
    </row>
    <row r="424" spans="1:9" ht="16">
      <c r="A424" s="127" t="s">
        <v>10</v>
      </c>
      <c r="B424" s="127">
        <v>40</v>
      </c>
      <c r="C424" s="127">
        <v>65</v>
      </c>
      <c r="F424" s="126">
        <f>(C424-$C$7)^2</f>
        <v>207.40166574561249</v>
      </c>
      <c r="G424" s="126"/>
      <c r="H424" s="126"/>
      <c r="I424" s="126"/>
    </row>
    <row r="425" spans="1:9" ht="16">
      <c r="A425" s="127" t="s">
        <v>13</v>
      </c>
      <c r="B425" s="127">
        <v>52</v>
      </c>
      <c r="C425" s="127">
        <v>56</v>
      </c>
      <c r="F425" s="126">
        <f>(C425-$C$7)^2</f>
        <v>29.175625962610667</v>
      </c>
      <c r="G425" s="126"/>
      <c r="H425" s="126"/>
      <c r="I425" s="126"/>
    </row>
    <row r="426" spans="1:9" ht="16">
      <c r="A426" s="127" t="s">
        <v>13</v>
      </c>
      <c r="B426" s="127">
        <v>43</v>
      </c>
      <c r="C426" s="127">
        <v>38</v>
      </c>
      <c r="F426" s="126">
        <f>(C426-$C$7)^2</f>
        <v>158.72354639660699</v>
      </c>
      <c r="G426" s="126"/>
      <c r="H426" s="126"/>
      <c r="I426" s="126"/>
    </row>
    <row r="427" spans="1:9" ht="16">
      <c r="A427" s="127" t="s">
        <v>13</v>
      </c>
      <c r="B427" s="127">
        <v>53</v>
      </c>
      <c r="C427" s="127">
        <v>44</v>
      </c>
      <c r="F427" s="126">
        <f>(C427-$C$7)^2</f>
        <v>43.54090625194155</v>
      </c>
      <c r="G427" s="126"/>
      <c r="H427" s="126"/>
      <c r="I427" s="126"/>
    </row>
    <row r="428" spans="1:9" ht="16">
      <c r="A428" s="127" t="s">
        <v>10</v>
      </c>
      <c r="B428" s="127">
        <v>35</v>
      </c>
      <c r="C428" s="127">
        <v>64</v>
      </c>
      <c r="F428" s="126">
        <f>(C428-$C$7)^2</f>
        <v>179.59877243639008</v>
      </c>
      <c r="G428" s="126"/>
      <c r="H428" s="126"/>
      <c r="I428" s="126"/>
    </row>
    <row r="429" spans="1:9" ht="16">
      <c r="A429" s="127" t="s">
        <v>25</v>
      </c>
      <c r="B429" s="127">
        <v>33</v>
      </c>
      <c r="C429" s="127">
        <v>60</v>
      </c>
      <c r="F429" s="126">
        <f>(C429-$C$7)^2</f>
        <v>88.387199199500373</v>
      </c>
      <c r="G429" s="126"/>
      <c r="H429" s="126"/>
      <c r="I429" s="126"/>
    </row>
    <row r="430" spans="1:9" ht="16">
      <c r="A430" s="127" t="s">
        <v>25</v>
      </c>
      <c r="B430" s="127">
        <v>65</v>
      </c>
      <c r="C430" s="127">
        <v>67</v>
      </c>
      <c r="F430" s="126">
        <f>(C430-$C$7)^2</f>
        <v>269.00745236405737</v>
      </c>
      <c r="G430" s="126"/>
      <c r="H430" s="126"/>
      <c r="I430" s="126"/>
    </row>
    <row r="431" spans="1:9" ht="16">
      <c r="A431" s="127" t="s">
        <v>25</v>
      </c>
      <c r="B431" s="127">
        <v>27</v>
      </c>
      <c r="C431" s="127">
        <v>42</v>
      </c>
      <c r="F431" s="126">
        <f>(C431-$C$7)^2</f>
        <v>73.935119633496697</v>
      </c>
      <c r="G431" s="126"/>
      <c r="H431" s="126"/>
      <c r="I431" s="126"/>
    </row>
    <row r="432" spans="1:9" ht="16">
      <c r="A432" s="127" t="s">
        <v>13</v>
      </c>
      <c r="B432" s="127">
        <v>38</v>
      </c>
      <c r="C432" s="127">
        <v>66</v>
      </c>
      <c r="F432" s="126">
        <f>(C432-$C$7)^2</f>
        <v>237.20455905483493</v>
      </c>
      <c r="G432" s="126"/>
      <c r="H432" s="126"/>
      <c r="I432" s="126"/>
    </row>
    <row r="433" spans="1:9" ht="16">
      <c r="A433" s="127" t="s">
        <v>13</v>
      </c>
      <c r="B433" s="127">
        <v>48</v>
      </c>
      <c r="C433" s="127">
        <v>37</v>
      </c>
      <c r="F433" s="126">
        <f>(C433-$C$7)^2</f>
        <v>184.92065308738455</v>
      </c>
      <c r="G433" s="126"/>
      <c r="H433" s="126"/>
      <c r="I433" s="126"/>
    </row>
    <row r="434" spans="1:9" ht="16">
      <c r="A434" s="127" t="s">
        <v>22</v>
      </c>
      <c r="B434" s="127">
        <v>44</v>
      </c>
      <c r="C434" s="127">
        <v>57</v>
      </c>
      <c r="F434" s="126">
        <f>(C434-$C$7)^2</f>
        <v>40.978519271833093</v>
      </c>
      <c r="G434" s="126"/>
      <c r="H434" s="126"/>
      <c r="I434" s="126"/>
    </row>
    <row r="435" spans="1:9" ht="16">
      <c r="A435" s="127" t="s">
        <v>13</v>
      </c>
      <c r="B435" s="127">
        <v>23</v>
      </c>
      <c r="C435" s="127">
        <v>62</v>
      </c>
      <c r="F435" s="126">
        <f>(C435-$C$7)^2</f>
        <v>129.99298581794523</v>
      </c>
      <c r="G435" s="126"/>
      <c r="H435" s="126"/>
      <c r="I435" s="126"/>
    </row>
    <row r="436" spans="1:9" ht="16">
      <c r="A436" s="127" t="s">
        <v>13</v>
      </c>
      <c r="B436" s="127">
        <v>52</v>
      </c>
      <c r="C436" s="127">
        <v>46</v>
      </c>
      <c r="F436" s="126">
        <f>(C436-$C$7)^2</f>
        <v>21.146692870386403</v>
      </c>
      <c r="G436" s="126"/>
      <c r="H436" s="126"/>
      <c r="I436" s="126"/>
    </row>
    <row r="437" spans="1:9" ht="16">
      <c r="A437" s="127" t="s">
        <v>13</v>
      </c>
      <c r="B437" s="127">
        <v>46</v>
      </c>
      <c r="C437" s="127">
        <v>42</v>
      </c>
      <c r="F437" s="126">
        <f>(C437-$C$7)^2</f>
        <v>73.935119633496697</v>
      </c>
      <c r="G437" s="126"/>
      <c r="H437" s="126"/>
      <c r="I437" s="126"/>
    </row>
    <row r="438" spans="1:9" ht="16">
      <c r="A438" s="127" t="s">
        <v>22</v>
      </c>
      <c r="B438" s="127">
        <v>21</v>
      </c>
      <c r="C438" s="127">
        <v>47</v>
      </c>
      <c r="F438" s="126">
        <f>(C438-$C$7)^2</f>
        <v>12.949586179608829</v>
      </c>
      <c r="G438" s="126"/>
      <c r="H438" s="126"/>
      <c r="I438" s="126"/>
    </row>
    <row r="439" spans="1:9" ht="16">
      <c r="A439" s="127" t="s">
        <v>13</v>
      </c>
      <c r="B439" s="127">
        <v>53</v>
      </c>
      <c r="C439" s="127">
        <v>28</v>
      </c>
      <c r="F439" s="126">
        <f>(C439-$C$7)^2</f>
        <v>510.6946133043827</v>
      </c>
      <c r="G439" s="126"/>
      <c r="H439" s="126"/>
      <c r="I439" s="126"/>
    </row>
    <row r="440" spans="1:9" ht="16">
      <c r="A440" s="127" t="s">
        <v>22</v>
      </c>
      <c r="B440" s="127">
        <v>58</v>
      </c>
      <c r="C440" s="127">
        <v>40</v>
      </c>
      <c r="F440" s="126">
        <f>(C440-$C$7)^2</f>
        <v>112.32933301505184</v>
      </c>
      <c r="G440" s="126"/>
      <c r="H440" s="126"/>
      <c r="I440" s="126"/>
    </row>
    <row r="441" spans="1:9" ht="16">
      <c r="A441" s="127" t="s">
        <v>22</v>
      </c>
      <c r="B441" s="127">
        <v>63</v>
      </c>
      <c r="C441" s="127">
        <v>43</v>
      </c>
      <c r="F441" s="126">
        <f>(C441-$C$7)^2</f>
        <v>57.738012942719124</v>
      </c>
      <c r="G441" s="126"/>
      <c r="H441" s="126"/>
      <c r="I441" s="126"/>
    </row>
    <row r="442" spans="1:9" ht="16">
      <c r="A442" s="127" t="s">
        <v>22</v>
      </c>
      <c r="B442" s="127">
        <v>49</v>
      </c>
      <c r="C442" s="127">
        <v>54</v>
      </c>
      <c r="F442" s="126">
        <f>(C442-$C$7)^2</f>
        <v>11.569839344165814</v>
      </c>
      <c r="G442" s="126"/>
      <c r="H442" s="126"/>
      <c r="I442" s="126"/>
    </row>
    <row r="443" spans="1:9" ht="16">
      <c r="A443" s="127" t="s">
        <v>25</v>
      </c>
      <c r="B443" s="127">
        <v>56</v>
      </c>
      <c r="C443" s="127">
        <v>70</v>
      </c>
      <c r="F443" s="126">
        <f>(C443-$C$7)^2</f>
        <v>376.41613229172464</v>
      </c>
      <c r="G443" s="126"/>
      <c r="H443" s="126"/>
      <c r="I443" s="126"/>
    </row>
    <row r="444" spans="1:9" ht="16">
      <c r="A444" s="127" t="s">
        <v>13</v>
      </c>
      <c r="B444" s="127">
        <v>62</v>
      </c>
      <c r="C444" s="127">
        <v>58</v>
      </c>
      <c r="F444" s="126">
        <f>(C444-$C$7)^2</f>
        <v>54.78141258105552</v>
      </c>
      <c r="G444" s="126"/>
      <c r="H444" s="126"/>
      <c r="I444" s="126"/>
    </row>
    <row r="445" spans="1:9" ht="16">
      <c r="A445" s="127" t="s">
        <v>10</v>
      </c>
      <c r="B445" s="127">
        <v>54</v>
      </c>
      <c r="C445" s="127">
        <v>51</v>
      </c>
      <c r="F445" s="126">
        <f>(C445-$C$7)^2</f>
        <v>0.16115941649853471</v>
      </c>
      <c r="G445" s="126"/>
      <c r="H445" s="126"/>
      <c r="I445" s="126"/>
    </row>
    <row r="446" spans="1:9" ht="16">
      <c r="A446" s="127" t="s">
        <v>13</v>
      </c>
      <c r="B446" s="127">
        <v>54</v>
      </c>
      <c r="C446" s="127">
        <v>53</v>
      </c>
      <c r="F446" s="126">
        <f>(C446-$C$7)^2</f>
        <v>5.7669460349433876</v>
      </c>
      <c r="G446" s="126"/>
      <c r="H446" s="126"/>
      <c r="I446" s="126"/>
    </row>
    <row r="447" spans="1:9" ht="16">
      <c r="A447" s="127" t="s">
        <v>29</v>
      </c>
      <c r="B447" s="127">
        <v>68</v>
      </c>
      <c r="C447" s="127">
        <v>57</v>
      </c>
      <c r="F447" s="126">
        <f>(C447-$C$7)^2</f>
        <v>40.978519271833093</v>
      </c>
      <c r="G447" s="126"/>
      <c r="H447" s="126"/>
      <c r="I447" s="126"/>
    </row>
    <row r="448" spans="1:9" ht="16">
      <c r="A448" s="127" t="s">
        <v>13</v>
      </c>
      <c r="B448" s="127">
        <v>46</v>
      </c>
      <c r="C448" s="127">
        <v>55</v>
      </c>
      <c r="F448" s="126">
        <f>(C448-$C$7)^2</f>
        <v>19.37273265338824</v>
      </c>
      <c r="G448" s="126"/>
      <c r="H448" s="126"/>
      <c r="I448" s="126"/>
    </row>
    <row r="449" spans="1:9" ht="16">
      <c r="A449" s="127" t="s">
        <v>13</v>
      </c>
      <c r="B449" s="127">
        <v>42</v>
      </c>
      <c r="C449" s="127">
        <v>60</v>
      </c>
      <c r="F449" s="126">
        <f>(C449-$C$7)^2</f>
        <v>88.387199199500373</v>
      </c>
      <c r="G449" s="126"/>
      <c r="H449" s="126"/>
      <c r="I449" s="126"/>
    </row>
    <row r="450" spans="1:9" ht="16">
      <c r="A450" s="127" t="s">
        <v>13</v>
      </c>
      <c r="B450" s="127">
        <v>61</v>
      </c>
      <c r="C450" s="127">
        <v>34</v>
      </c>
      <c r="F450" s="126">
        <f>(C450-$C$7)^2</f>
        <v>275.51197315971729</v>
      </c>
      <c r="G450" s="126"/>
      <c r="H450" s="126"/>
      <c r="I450" s="126"/>
    </row>
    <row r="451" spans="1:9" ht="16">
      <c r="A451" s="127" t="s">
        <v>22</v>
      </c>
      <c r="B451" s="127">
        <v>43</v>
      </c>
      <c r="C451" s="127">
        <v>56</v>
      </c>
      <c r="F451" s="126">
        <f>(C451-$C$7)^2</f>
        <v>29.175625962610667</v>
      </c>
      <c r="G451" s="126"/>
      <c r="H451" s="126"/>
      <c r="I451" s="126"/>
    </row>
    <row r="452" spans="1:9" ht="16">
      <c r="A452" s="127" t="s">
        <v>13</v>
      </c>
      <c r="B452" s="127">
        <v>45</v>
      </c>
      <c r="C452" s="127">
        <v>45</v>
      </c>
      <c r="F452" s="126">
        <f>(C452-$C$7)^2</f>
        <v>31.343799561163976</v>
      </c>
      <c r="G452" s="126"/>
      <c r="H452" s="126"/>
      <c r="I452" s="126"/>
    </row>
    <row r="453" spans="1:9" ht="16">
      <c r="A453" s="127" t="s">
        <v>13</v>
      </c>
      <c r="B453" s="127">
        <v>60</v>
      </c>
      <c r="C453" s="127">
        <v>55</v>
      </c>
      <c r="F453" s="126">
        <f>(C453-$C$7)^2</f>
        <v>19.37273265338824</v>
      </c>
      <c r="G453" s="126"/>
      <c r="H453" s="126"/>
      <c r="I453" s="126"/>
    </row>
    <row r="454" spans="1:9" ht="16">
      <c r="A454" s="127" t="s">
        <v>10</v>
      </c>
      <c r="B454" s="127">
        <v>50</v>
      </c>
      <c r="C454" s="127">
        <v>44</v>
      </c>
      <c r="F454" s="126">
        <f>(C454-$C$7)^2</f>
        <v>43.54090625194155</v>
      </c>
      <c r="G454" s="126"/>
      <c r="H454" s="126"/>
      <c r="I454" s="126"/>
    </row>
    <row r="455" spans="1:9" ht="16">
      <c r="A455" s="127" t="s">
        <v>13</v>
      </c>
      <c r="B455" s="127">
        <v>50</v>
      </c>
      <c r="C455" s="127">
        <v>49</v>
      </c>
      <c r="F455" s="126">
        <f>(C455-$C$7)^2</f>
        <v>2.555372798053682</v>
      </c>
      <c r="G455" s="126"/>
      <c r="H455" s="126"/>
      <c r="I455" s="126"/>
    </row>
    <row r="456" spans="1:9" ht="16">
      <c r="A456" s="127" t="s">
        <v>29</v>
      </c>
      <c r="B456" s="127">
        <v>51</v>
      </c>
      <c r="C456" s="127">
        <v>45</v>
      </c>
      <c r="F456" s="126">
        <f>(C456-$C$7)^2</f>
        <v>31.343799561163976</v>
      </c>
      <c r="G456" s="126"/>
      <c r="H456" s="126"/>
      <c r="I456" s="126"/>
    </row>
    <row r="457" spans="1:9" ht="16">
      <c r="A457" s="127" t="s">
        <v>10</v>
      </c>
      <c r="B457" s="127">
        <v>32</v>
      </c>
      <c r="C457" s="127">
        <v>50</v>
      </c>
      <c r="F457" s="126">
        <f>(C457-$C$7)^2</f>
        <v>0.3582661072761083</v>
      </c>
      <c r="G457" s="126"/>
      <c r="H457" s="126"/>
      <c r="I457" s="126"/>
    </row>
    <row r="458" spans="1:9" ht="16">
      <c r="A458" s="127" t="s">
        <v>29</v>
      </c>
      <c r="B458" s="127">
        <v>60</v>
      </c>
      <c r="C458" s="127">
        <v>45</v>
      </c>
      <c r="F458" s="126">
        <f>(C458-$C$7)^2</f>
        <v>31.343799561163976</v>
      </c>
      <c r="G458" s="126"/>
      <c r="H458" s="126"/>
      <c r="I458" s="126"/>
    </row>
    <row r="459" spans="1:9" ht="16">
      <c r="A459" s="127" t="s">
        <v>13</v>
      </c>
      <c r="B459" s="127">
        <v>38</v>
      </c>
      <c r="C459" s="127">
        <v>25</v>
      </c>
      <c r="F459" s="126">
        <f>(C459-$C$7)^2</f>
        <v>655.28593337671543</v>
      </c>
      <c r="G459" s="126"/>
      <c r="H459" s="126"/>
      <c r="I459" s="126"/>
    </row>
    <row r="460" spans="1:9" ht="16">
      <c r="A460" s="127" t="s">
        <v>10</v>
      </c>
      <c r="B460" s="127">
        <v>66</v>
      </c>
      <c r="C460" s="127">
        <v>58</v>
      </c>
      <c r="F460" s="126">
        <f>(C460-$C$7)^2</f>
        <v>54.78141258105552</v>
      </c>
      <c r="G460" s="126"/>
      <c r="H460" s="126"/>
      <c r="I460" s="126"/>
    </row>
    <row r="461" spans="1:9" ht="16">
      <c r="A461" s="127" t="s">
        <v>22</v>
      </c>
      <c r="B461" s="127">
        <v>47</v>
      </c>
      <c r="C461" s="127">
        <v>46</v>
      </c>
      <c r="F461" s="126">
        <f>(C461-$C$7)^2</f>
        <v>21.146692870386403</v>
      </c>
      <c r="G461" s="126"/>
      <c r="H461" s="126"/>
      <c r="I461" s="126"/>
    </row>
    <row r="462" spans="1:9" ht="16">
      <c r="A462" s="127" t="s">
        <v>13</v>
      </c>
      <c r="B462" s="127">
        <v>36</v>
      </c>
      <c r="C462" s="127">
        <v>57</v>
      </c>
      <c r="F462" s="126">
        <f>(C462-$C$7)^2</f>
        <v>40.978519271833093</v>
      </c>
      <c r="G462" s="126"/>
      <c r="H462" s="126"/>
      <c r="I462" s="126"/>
    </row>
    <row r="463" spans="1:9" ht="16">
      <c r="A463" s="127" t="s">
        <v>13</v>
      </c>
      <c r="B463" s="127">
        <v>61</v>
      </c>
      <c r="C463" s="127">
        <v>57</v>
      </c>
      <c r="F463" s="126">
        <f>(C463-$C$7)^2</f>
        <v>40.978519271833093</v>
      </c>
      <c r="G463" s="126"/>
      <c r="H463" s="126"/>
      <c r="I463" s="126"/>
    </row>
    <row r="464" spans="1:9" ht="16">
      <c r="A464" s="127" t="s">
        <v>25</v>
      </c>
      <c r="B464" s="127">
        <v>68</v>
      </c>
      <c r="C464" s="127">
        <v>59</v>
      </c>
      <c r="F464" s="126">
        <f>(C464-$C$7)^2</f>
        <v>70.584305890277946</v>
      </c>
      <c r="G464" s="126"/>
      <c r="H464" s="126"/>
      <c r="I464" s="126"/>
    </row>
    <row r="465" spans="1:9" ht="16">
      <c r="A465" s="127" t="s">
        <v>22</v>
      </c>
      <c r="B465" s="127">
        <v>40</v>
      </c>
      <c r="C465" s="127">
        <v>47</v>
      </c>
      <c r="F465" s="126">
        <f>(C465-$C$7)^2</f>
        <v>12.949586179608829</v>
      </c>
      <c r="G465" s="126"/>
      <c r="H465" s="126"/>
      <c r="I465" s="126"/>
    </row>
    <row r="466" spans="1:9" ht="16">
      <c r="A466" s="127" t="s">
        <v>10</v>
      </c>
      <c r="B466" s="127">
        <v>39</v>
      </c>
      <c r="C466" s="127">
        <v>45</v>
      </c>
      <c r="F466" s="126">
        <f>(C466-$C$7)^2</f>
        <v>31.343799561163976</v>
      </c>
      <c r="G466" s="126"/>
      <c r="H466" s="126"/>
      <c r="I466" s="126"/>
    </row>
    <row r="467" spans="1:9" ht="16">
      <c r="A467" s="127" t="s">
        <v>13</v>
      </c>
      <c r="B467" s="127">
        <v>55</v>
      </c>
      <c r="C467" s="127">
        <v>57</v>
      </c>
      <c r="F467" s="126">
        <f>(C467-$C$7)^2</f>
        <v>40.978519271833093</v>
      </c>
      <c r="G467" s="126"/>
      <c r="H467" s="126"/>
      <c r="I467" s="126"/>
    </row>
    <row r="468" spans="1:9" ht="16">
      <c r="A468" s="127" t="s">
        <v>13</v>
      </c>
      <c r="B468" s="127">
        <v>48</v>
      </c>
      <c r="C468" s="127">
        <v>70</v>
      </c>
      <c r="F468" s="126">
        <f>(C468-$C$7)^2</f>
        <v>376.41613229172464</v>
      </c>
      <c r="G468" s="126"/>
      <c r="H468" s="126"/>
      <c r="I468" s="126"/>
    </row>
    <row r="469" spans="1:9" ht="16">
      <c r="A469" s="127" t="s">
        <v>31</v>
      </c>
      <c r="B469" s="127">
        <v>42</v>
      </c>
      <c r="C469" s="127">
        <v>48</v>
      </c>
      <c r="F469" s="126">
        <f>(C469-$C$7)^2</f>
        <v>6.7524794888312556</v>
      </c>
      <c r="G469" s="126"/>
      <c r="H469" s="126"/>
      <c r="I469" s="126"/>
    </row>
    <row r="470" spans="1:9" ht="16">
      <c r="A470" s="127" t="s">
        <v>13</v>
      </c>
      <c r="B470" s="127">
        <v>31</v>
      </c>
      <c r="C470" s="127">
        <v>50</v>
      </c>
      <c r="F470" s="126">
        <f>(C470-$C$7)^2</f>
        <v>0.3582661072761083</v>
      </c>
      <c r="G470" s="126"/>
      <c r="H470" s="126"/>
      <c r="I470" s="126"/>
    </row>
    <row r="471" spans="1:9" ht="16">
      <c r="A471" s="127" t="s">
        <v>13</v>
      </c>
      <c r="B471" s="127">
        <v>51</v>
      </c>
      <c r="C471" s="127">
        <v>46</v>
      </c>
      <c r="F471" s="126">
        <f>(C471-$C$7)^2</f>
        <v>21.146692870386403</v>
      </c>
      <c r="G471" s="126"/>
      <c r="H471" s="126"/>
      <c r="I471" s="126"/>
    </row>
    <row r="472" spans="1:9" ht="16">
      <c r="A472" s="127" t="s">
        <v>10</v>
      </c>
      <c r="B472" s="127">
        <v>67</v>
      </c>
      <c r="C472" s="127">
        <v>58</v>
      </c>
      <c r="F472" s="126">
        <f>(C472-$C$7)^2</f>
        <v>54.78141258105552</v>
      </c>
      <c r="G472" s="126"/>
      <c r="H472" s="126"/>
      <c r="I472" s="126"/>
    </row>
    <row r="473" spans="1:9" ht="16">
      <c r="A473" s="127" t="s">
        <v>10</v>
      </c>
      <c r="B473" s="127">
        <v>46</v>
      </c>
      <c r="C473" s="127">
        <v>36</v>
      </c>
      <c r="F473" s="126">
        <f>(C473-$C$7)^2</f>
        <v>213.11775977816214</v>
      </c>
      <c r="G473" s="126"/>
      <c r="H473" s="126"/>
      <c r="I473" s="126"/>
    </row>
    <row r="474" spans="1:9" ht="16">
      <c r="A474" s="127" t="s">
        <v>13</v>
      </c>
      <c r="B474" s="127">
        <v>48</v>
      </c>
      <c r="C474" s="127">
        <v>47</v>
      </c>
      <c r="F474" s="126">
        <f>(C474-$C$7)^2</f>
        <v>12.949586179608829</v>
      </c>
      <c r="G474" s="126"/>
      <c r="H474" s="126"/>
      <c r="I474" s="126"/>
    </row>
    <row r="475" spans="1:9" ht="16">
      <c r="A475" s="127" t="s">
        <v>13</v>
      </c>
      <c r="B475" s="127">
        <v>46</v>
      </c>
      <c r="C475" s="127">
        <v>56</v>
      </c>
      <c r="F475" s="126">
        <f>(C475-$C$7)^2</f>
        <v>29.175625962610667</v>
      </c>
      <c r="G475" s="126"/>
      <c r="H475" s="126"/>
      <c r="I475" s="126"/>
    </row>
    <row r="476" spans="1:9" ht="16">
      <c r="A476" s="127" t="s">
        <v>10</v>
      </c>
      <c r="B476" s="127">
        <v>55</v>
      </c>
      <c r="C476" s="127">
        <v>49</v>
      </c>
      <c r="F476" s="126">
        <f>(C476-$C$7)^2</f>
        <v>2.555372798053682</v>
      </c>
      <c r="G476" s="126"/>
      <c r="H476" s="126"/>
      <c r="I476" s="126"/>
    </row>
    <row r="477" spans="1:9" ht="16">
      <c r="A477" s="127" t="s">
        <v>13</v>
      </c>
      <c r="B477" s="127">
        <v>44</v>
      </c>
      <c r="C477" s="127">
        <v>63</v>
      </c>
      <c r="F477" s="126">
        <f>(C477-$C$7)^2</f>
        <v>153.79587912716764</v>
      </c>
      <c r="G477" s="126"/>
      <c r="H477" s="126"/>
      <c r="I477" s="126"/>
    </row>
    <row r="478" spans="1:9" ht="16">
      <c r="A478" s="127" t="s">
        <v>25</v>
      </c>
      <c r="B478" s="127">
        <v>59</v>
      </c>
      <c r="C478" s="127">
        <v>43</v>
      </c>
      <c r="F478" s="126">
        <f>(C478-$C$7)^2</f>
        <v>57.738012942719124</v>
      </c>
      <c r="G478" s="126"/>
      <c r="H478" s="126"/>
      <c r="I478" s="126"/>
    </row>
    <row r="479" spans="1:9" ht="16">
      <c r="A479" s="127" t="s">
        <v>13</v>
      </c>
      <c r="B479" s="127">
        <v>44</v>
      </c>
      <c r="C479" s="127">
        <v>39</v>
      </c>
      <c r="F479" s="126">
        <f>(C479-$C$7)^2</f>
        <v>134.5264397058294</v>
      </c>
      <c r="G479" s="126"/>
      <c r="H479" s="126"/>
      <c r="I479" s="126"/>
    </row>
    <row r="480" spans="1:9" ht="16">
      <c r="A480" s="127" t="s">
        <v>13</v>
      </c>
      <c r="B480" s="127">
        <v>40</v>
      </c>
      <c r="C480" s="127">
        <v>38</v>
      </c>
      <c r="F480" s="126">
        <f>(C480-$C$7)^2</f>
        <v>158.72354639660699</v>
      </c>
      <c r="G480" s="126"/>
      <c r="H480" s="126"/>
      <c r="I480" s="126"/>
    </row>
    <row r="481" spans="1:9" ht="16">
      <c r="A481" s="127" t="s">
        <v>13</v>
      </c>
      <c r="B481" s="127">
        <v>45</v>
      </c>
      <c r="C481" s="127">
        <v>40</v>
      </c>
      <c r="F481" s="126">
        <f>(C481-$C$7)^2</f>
        <v>112.32933301505184</v>
      </c>
      <c r="G481" s="126"/>
      <c r="H481" s="126"/>
      <c r="I481" s="126"/>
    </row>
    <row r="482" spans="1:9" ht="16">
      <c r="A482" s="127" t="s">
        <v>10</v>
      </c>
      <c r="B482" s="127">
        <v>60</v>
      </c>
      <c r="C482" s="127">
        <v>58</v>
      </c>
      <c r="F482" s="126">
        <f>(C482-$C$7)^2</f>
        <v>54.78141258105552</v>
      </c>
      <c r="G482" s="126"/>
      <c r="H482" s="126"/>
      <c r="I482" s="126"/>
    </row>
    <row r="483" spans="1:9" ht="16">
      <c r="A483" s="127" t="s">
        <v>10</v>
      </c>
      <c r="B483" s="127">
        <v>58</v>
      </c>
      <c r="C483" s="127">
        <v>48</v>
      </c>
      <c r="F483" s="126">
        <f>(C483-$C$7)^2</f>
        <v>6.7524794888312556</v>
      </c>
      <c r="G483" s="126"/>
      <c r="H483" s="126"/>
      <c r="I483" s="126"/>
    </row>
    <row r="484" spans="1:9" ht="16">
      <c r="A484" s="127" t="s">
        <v>13</v>
      </c>
      <c r="B484" s="127">
        <v>40</v>
      </c>
      <c r="C484" s="127">
        <v>63</v>
      </c>
      <c r="F484" s="126">
        <f>(C484-$C$7)^2</f>
        <v>153.79587912716764</v>
      </c>
      <c r="G484" s="126"/>
      <c r="H484" s="126"/>
      <c r="I484" s="126"/>
    </row>
    <row r="485" spans="1:9" ht="16">
      <c r="A485" s="127" t="s">
        <v>13</v>
      </c>
      <c r="B485" s="127">
        <v>55</v>
      </c>
      <c r="C485" s="127">
        <v>54</v>
      </c>
      <c r="F485" s="126">
        <f>(C485-$C$7)^2</f>
        <v>11.569839344165814</v>
      </c>
      <c r="G485" s="126"/>
      <c r="H485" s="126"/>
      <c r="I485" s="126"/>
    </row>
    <row r="486" spans="1:9" ht="16">
      <c r="A486" s="127" t="s">
        <v>20</v>
      </c>
      <c r="B486" s="127">
        <v>48</v>
      </c>
      <c r="C486" s="127">
        <v>48</v>
      </c>
      <c r="F486" s="126">
        <f>(C486-$C$7)^2</f>
        <v>6.7524794888312556</v>
      </c>
      <c r="G486" s="126"/>
      <c r="H486" s="126"/>
      <c r="I486" s="126"/>
    </row>
    <row r="487" spans="1:9" ht="16">
      <c r="A487" s="127" t="s">
        <v>25</v>
      </c>
      <c r="B487" s="127">
        <v>58</v>
      </c>
      <c r="C487" s="127">
        <v>49</v>
      </c>
      <c r="F487" s="126">
        <f>(C487-$C$7)^2</f>
        <v>2.555372798053682</v>
      </c>
      <c r="G487" s="126"/>
      <c r="H487" s="126"/>
      <c r="I487" s="126"/>
    </row>
    <row r="488" spans="1:9" ht="16">
      <c r="A488" s="127" t="s">
        <v>13</v>
      </c>
      <c r="B488" s="127">
        <v>46</v>
      </c>
      <c r="C488" s="127">
        <v>56</v>
      </c>
      <c r="F488" s="126">
        <f>(C488-$C$7)^2</f>
        <v>29.175625962610667</v>
      </c>
      <c r="G488" s="126"/>
      <c r="H488" s="126"/>
      <c r="I488" s="126"/>
    </row>
    <row r="489" spans="1:9" ht="16">
      <c r="A489" s="127" t="s">
        <v>13</v>
      </c>
      <c r="B489" s="127">
        <v>62</v>
      </c>
      <c r="C489" s="127">
        <v>47</v>
      </c>
      <c r="F489" s="126">
        <f>(C489-$C$7)^2</f>
        <v>12.949586179608829</v>
      </c>
      <c r="G489" s="126"/>
      <c r="H489" s="126"/>
      <c r="I489" s="126"/>
    </row>
    <row r="490" spans="1:9" ht="16">
      <c r="A490" s="127" t="s">
        <v>20</v>
      </c>
      <c r="B490" s="127">
        <v>49</v>
      </c>
      <c r="C490" s="127">
        <v>61</v>
      </c>
      <c r="F490" s="126">
        <f>(C490-$C$7)^2</f>
        <v>108.1900925087228</v>
      </c>
      <c r="G490" s="126"/>
      <c r="H490" s="126"/>
      <c r="I490" s="126"/>
    </row>
    <row r="491" spans="1:9" ht="16">
      <c r="A491" s="127" t="s">
        <v>13</v>
      </c>
      <c r="B491" s="127">
        <v>36</v>
      </c>
      <c r="C491" s="127">
        <v>60</v>
      </c>
      <c r="F491" s="126">
        <f>(C491-$C$7)^2</f>
        <v>88.387199199500373</v>
      </c>
      <c r="G491" s="126"/>
      <c r="H491" s="126"/>
      <c r="I491" s="126"/>
    </row>
    <row r="492" spans="1:9" ht="16">
      <c r="A492" s="127" t="s">
        <v>13</v>
      </c>
      <c r="B492" s="127">
        <v>46</v>
      </c>
      <c r="C492" s="127">
        <v>37</v>
      </c>
      <c r="F492" s="126">
        <f>(C492-$C$7)^2</f>
        <v>184.92065308738455</v>
      </c>
      <c r="G492" s="126"/>
      <c r="H492" s="126"/>
      <c r="I492" s="126"/>
    </row>
    <row r="493" spans="1:9" ht="16">
      <c r="A493" s="127" t="s">
        <v>13</v>
      </c>
      <c r="B493" s="127">
        <v>58</v>
      </c>
      <c r="C493" s="127">
        <v>38</v>
      </c>
      <c r="F493" s="126">
        <f>(C493-$C$7)^2</f>
        <v>158.72354639660699</v>
      </c>
      <c r="G493" s="126"/>
      <c r="H493" s="126"/>
      <c r="I493" s="126"/>
    </row>
    <row r="494" spans="1:9" ht="16">
      <c r="A494" s="127" t="s">
        <v>13</v>
      </c>
      <c r="B494" s="127">
        <v>39</v>
      </c>
      <c r="C494" s="127">
        <v>33</v>
      </c>
      <c r="F494" s="126">
        <f>(C494-$C$7)^2</f>
        <v>309.70907985049485</v>
      </c>
      <c r="G494" s="126"/>
      <c r="H494" s="126"/>
      <c r="I494" s="126"/>
    </row>
    <row r="495" spans="1:9" ht="16">
      <c r="A495" s="127" t="s">
        <v>10</v>
      </c>
      <c r="B495" s="127">
        <v>52</v>
      </c>
      <c r="C495" s="127">
        <v>66</v>
      </c>
      <c r="F495" s="126">
        <f>(C495-$C$7)^2</f>
        <v>237.20455905483493</v>
      </c>
      <c r="G495" s="126"/>
      <c r="H495" s="126"/>
      <c r="I495" s="126"/>
    </row>
    <row r="496" spans="1:9" ht="16">
      <c r="A496" s="127" t="s">
        <v>13</v>
      </c>
      <c r="B496" s="127">
        <v>39</v>
      </c>
      <c r="C496" s="127">
        <v>46</v>
      </c>
      <c r="F496" s="126">
        <f>(C496-$C$7)^2</f>
        <v>21.146692870386403</v>
      </c>
      <c r="G496" s="126"/>
      <c r="H496" s="126"/>
      <c r="I496" s="126"/>
    </row>
    <row r="497" spans="1:9" ht="16">
      <c r="A497" s="127" t="s">
        <v>25</v>
      </c>
      <c r="B497" s="127">
        <v>45</v>
      </c>
      <c r="C497" s="127">
        <v>46</v>
      </c>
      <c r="F497" s="126">
        <f>(C497-$C$7)^2</f>
        <v>21.146692870386403</v>
      </c>
      <c r="G497" s="126"/>
      <c r="H497" s="126"/>
      <c r="I497" s="126"/>
    </row>
    <row r="498" spans="1:9" ht="16">
      <c r="A498" s="127" t="s">
        <v>29</v>
      </c>
      <c r="B498" s="127">
        <v>52</v>
      </c>
      <c r="C498" s="127">
        <v>55</v>
      </c>
      <c r="F498" s="126">
        <f>(C498-$C$7)^2</f>
        <v>19.37273265338824</v>
      </c>
      <c r="G498" s="126"/>
      <c r="H498" s="126"/>
      <c r="I498" s="126"/>
    </row>
    <row r="499" spans="1:9" ht="16">
      <c r="A499" s="127" t="s">
        <v>20</v>
      </c>
      <c r="B499" s="127">
        <v>49</v>
      </c>
      <c r="C499" s="127">
        <v>58</v>
      </c>
      <c r="F499" s="126">
        <f>(C499-$C$7)^2</f>
        <v>54.78141258105552</v>
      </c>
      <c r="G499" s="126"/>
      <c r="H499" s="126"/>
      <c r="I499" s="126"/>
    </row>
    <row r="500" spans="1:9" ht="16">
      <c r="A500" s="127" t="s">
        <v>31</v>
      </c>
      <c r="B500" s="127">
        <v>46</v>
      </c>
      <c r="C500" s="127">
        <v>65</v>
      </c>
      <c r="F500" s="126">
        <f>(C500-$C$7)^2</f>
        <v>207.40166574561249</v>
      </c>
      <c r="G500" s="126"/>
      <c r="H500" s="126"/>
      <c r="I500" s="126"/>
    </row>
    <row r="501" spans="1:9" ht="16">
      <c r="A501" s="127" t="s">
        <v>13</v>
      </c>
      <c r="B501" s="127">
        <v>35</v>
      </c>
      <c r="C501" s="127">
        <v>36</v>
      </c>
      <c r="F501" s="126">
        <f>(C501-$C$7)^2</f>
        <v>213.11775977816214</v>
      </c>
      <c r="G501" s="126"/>
      <c r="H501" s="126"/>
      <c r="I501" s="126"/>
    </row>
    <row r="502" spans="1:9" ht="16">
      <c r="A502" s="127" t="s">
        <v>13</v>
      </c>
      <c r="B502" s="127">
        <v>50</v>
      </c>
      <c r="C502" s="127">
        <v>34</v>
      </c>
      <c r="F502" s="126">
        <f>(C502-$C$7)^2</f>
        <v>275.51197315971729</v>
      </c>
      <c r="G502" s="126"/>
      <c r="H502" s="126"/>
      <c r="I502" s="126"/>
    </row>
    <row r="503" spans="1:9" ht="16">
      <c r="A503" s="127" t="s">
        <v>37</v>
      </c>
      <c r="B503" s="127">
        <v>38</v>
      </c>
      <c r="C503" s="127">
        <v>61</v>
      </c>
      <c r="F503" s="126">
        <f>(C503-$C$7)^2</f>
        <v>108.1900925087228</v>
      </c>
      <c r="G503" s="126"/>
      <c r="H503" s="126"/>
      <c r="I503" s="126"/>
    </row>
    <row r="504" spans="1:9" ht="16">
      <c r="A504" s="127" t="s">
        <v>13</v>
      </c>
      <c r="B504" s="127">
        <v>45</v>
      </c>
      <c r="C504" s="127">
        <v>53</v>
      </c>
      <c r="F504" s="126">
        <f>(C504-$C$7)^2</f>
        <v>5.7669460349433876</v>
      </c>
      <c r="G504" s="126"/>
      <c r="H504" s="126"/>
      <c r="I504" s="126"/>
    </row>
    <row r="505" spans="1:9" ht="16">
      <c r="A505" s="127" t="s">
        <v>31</v>
      </c>
      <c r="B505" s="127">
        <v>43</v>
      </c>
      <c r="C505" s="127">
        <v>54</v>
      </c>
      <c r="F505" s="126">
        <f>(C505-$C$7)^2</f>
        <v>11.569839344165814</v>
      </c>
      <c r="G505" s="126"/>
      <c r="H505" s="126"/>
      <c r="I505" s="126"/>
    </row>
    <row r="506" spans="1:9" ht="16">
      <c r="A506" s="127" t="s">
        <v>22</v>
      </c>
      <c r="B506" s="127">
        <v>55</v>
      </c>
      <c r="C506" s="127">
        <v>47</v>
      </c>
      <c r="F506" s="126">
        <f>(C506-$C$7)^2</f>
        <v>12.949586179608829</v>
      </c>
      <c r="G506" s="126"/>
      <c r="H506" s="126"/>
      <c r="I506" s="126"/>
    </row>
    <row r="507" spans="1:9" ht="16">
      <c r="A507" s="127" t="s">
        <v>13</v>
      </c>
      <c r="B507" s="127">
        <v>43</v>
      </c>
      <c r="C507" s="127">
        <v>67</v>
      </c>
      <c r="F507" s="126">
        <f>(C507-$C$7)^2</f>
        <v>269.00745236405737</v>
      </c>
      <c r="G507" s="126"/>
      <c r="H507" s="126"/>
      <c r="I507" s="126"/>
    </row>
    <row r="508" spans="1:9" ht="16">
      <c r="A508" s="127" t="s">
        <v>10</v>
      </c>
      <c r="B508" s="127">
        <v>43</v>
      </c>
      <c r="C508" s="127">
        <v>35</v>
      </c>
      <c r="F508" s="126">
        <f>(C508-$C$7)^2</f>
        <v>243.3148664689397</v>
      </c>
      <c r="G508" s="126"/>
      <c r="H508" s="126"/>
      <c r="I508" s="126"/>
    </row>
    <row r="509" spans="1:9" ht="16">
      <c r="A509" s="127" t="s">
        <v>13</v>
      </c>
      <c r="B509" s="127">
        <v>57</v>
      </c>
      <c r="C509" s="127">
        <v>34</v>
      </c>
      <c r="F509" s="126">
        <f>(C509-$C$7)^2</f>
        <v>275.51197315971729</v>
      </c>
      <c r="G509" s="126"/>
      <c r="H509" s="126"/>
      <c r="I509" s="126"/>
    </row>
    <row r="510" spans="1:9" ht="16">
      <c r="A510" s="127" t="s">
        <v>13</v>
      </c>
      <c r="B510" s="127">
        <v>46</v>
      </c>
      <c r="C510" s="127">
        <v>48</v>
      </c>
      <c r="F510" s="126">
        <f>(C510-$C$7)^2</f>
        <v>6.7524794888312556</v>
      </c>
      <c r="G510" s="126"/>
      <c r="H510" s="126"/>
      <c r="I510" s="126"/>
    </row>
    <row r="511" spans="1:9" ht="16">
      <c r="A511" s="127" t="s">
        <v>22</v>
      </c>
      <c r="B511" s="127">
        <v>45</v>
      </c>
      <c r="C511" s="127">
        <v>74</v>
      </c>
      <c r="F511" s="126">
        <f>(C511-$C$7)^2</f>
        <v>547.62770552861434</v>
      </c>
      <c r="G511" s="126"/>
      <c r="H511" s="126"/>
      <c r="I511" s="126"/>
    </row>
    <row r="512" spans="1:9" ht="16">
      <c r="A512" s="127" t="s">
        <v>13</v>
      </c>
      <c r="B512" s="127">
        <v>61</v>
      </c>
      <c r="C512" s="127">
        <v>46</v>
      </c>
      <c r="F512" s="126">
        <f>(C512-$C$7)^2</f>
        <v>21.146692870386403</v>
      </c>
      <c r="G512" s="126"/>
      <c r="H512" s="126"/>
      <c r="I512" s="126"/>
    </row>
    <row r="513" spans="1:9" ht="16">
      <c r="A513" s="127" t="s">
        <v>22</v>
      </c>
      <c r="B513" s="127">
        <v>45</v>
      </c>
      <c r="C513" s="127">
        <v>61</v>
      </c>
      <c r="F513" s="126">
        <f>(C513-$C$7)^2</f>
        <v>108.1900925087228</v>
      </c>
      <c r="G513" s="126"/>
      <c r="H513" s="126"/>
      <c r="I513" s="126"/>
    </row>
    <row r="514" spans="1:9" ht="16">
      <c r="A514" s="127" t="s">
        <v>22</v>
      </c>
      <c r="B514" s="127">
        <v>60</v>
      </c>
      <c r="C514" s="127">
        <v>57</v>
      </c>
      <c r="F514" s="126">
        <f>(C514-$C$7)^2</f>
        <v>40.978519271833093</v>
      </c>
      <c r="G514" s="126"/>
      <c r="H514" s="126"/>
      <c r="I514" s="126"/>
    </row>
    <row r="515" spans="1:9" ht="16">
      <c r="A515" s="127" t="s">
        <v>13</v>
      </c>
      <c r="B515" s="127">
        <v>55</v>
      </c>
      <c r="C515" s="127">
        <v>45</v>
      </c>
      <c r="F515" s="126">
        <f>(C515-$C$7)^2</f>
        <v>31.343799561163976</v>
      </c>
      <c r="G515" s="126"/>
      <c r="H515" s="126"/>
      <c r="I515" s="126"/>
    </row>
    <row r="516" spans="1:9" ht="16">
      <c r="A516" s="127" t="s">
        <v>13</v>
      </c>
      <c r="B516" s="127">
        <v>44</v>
      </c>
      <c r="C516" s="127">
        <v>56</v>
      </c>
      <c r="F516" s="126">
        <f>(C516-$C$7)^2</f>
        <v>29.175625962610667</v>
      </c>
      <c r="G516" s="126"/>
      <c r="H516" s="126"/>
      <c r="I516" s="126"/>
    </row>
    <row r="517" spans="1:9" ht="16">
      <c r="A517" s="127" t="s">
        <v>25</v>
      </c>
      <c r="B517" s="127">
        <v>46</v>
      </c>
      <c r="C517" s="127">
        <v>54</v>
      </c>
      <c r="F517" s="126">
        <f>(C517-$C$7)^2</f>
        <v>11.569839344165814</v>
      </c>
      <c r="G517" s="126"/>
      <c r="H517" s="126"/>
      <c r="I517" s="126"/>
    </row>
    <row r="518" spans="1:9" ht="16">
      <c r="A518" s="127" t="s">
        <v>13</v>
      </c>
      <c r="B518" s="127">
        <v>58</v>
      </c>
      <c r="C518" s="127">
        <v>62</v>
      </c>
      <c r="F518" s="126">
        <f>(C518-$C$7)^2</f>
        <v>129.99298581794523</v>
      </c>
      <c r="G518" s="126"/>
      <c r="H518" s="126"/>
      <c r="I518" s="126"/>
    </row>
    <row r="519" spans="1:9" ht="16">
      <c r="A519" s="127" t="s">
        <v>13</v>
      </c>
      <c r="B519" s="127">
        <v>45</v>
      </c>
      <c r="C519" s="127">
        <v>77</v>
      </c>
      <c r="F519" s="126">
        <f>(C519-$C$7)^2</f>
        <v>697.03638545628166</v>
      </c>
      <c r="G519" s="126"/>
      <c r="H519" s="126"/>
      <c r="I519" s="126"/>
    </row>
    <row r="520" spans="1:9" ht="16">
      <c r="A520" s="127" t="s">
        <v>13</v>
      </c>
      <c r="B520" s="127">
        <v>53</v>
      </c>
      <c r="C520" s="127">
        <v>50</v>
      </c>
      <c r="F520" s="126">
        <f>(C520-$C$7)^2</f>
        <v>0.3582661072761083</v>
      </c>
      <c r="G520" s="126"/>
      <c r="H520" s="126"/>
      <c r="I520" s="126"/>
    </row>
    <row r="521" spans="1:9" ht="16">
      <c r="A521" s="127" t="s">
        <v>25</v>
      </c>
      <c r="B521" s="127">
        <v>35</v>
      </c>
      <c r="C521" s="127">
        <v>41</v>
      </c>
      <c r="F521" s="126">
        <f>(C521-$C$7)^2</f>
        <v>92.132226324274271</v>
      </c>
      <c r="G521" s="126"/>
      <c r="H521" s="126"/>
      <c r="I521" s="126"/>
    </row>
    <row r="522" spans="1:9" ht="16">
      <c r="A522" s="127" t="s">
        <v>13</v>
      </c>
      <c r="B522" s="127">
        <v>47</v>
      </c>
      <c r="C522" s="127">
        <v>60</v>
      </c>
      <c r="F522" s="126">
        <f>(C522-$C$7)^2</f>
        <v>88.387199199500373</v>
      </c>
      <c r="G522" s="126"/>
      <c r="H522" s="126"/>
      <c r="I522" s="126"/>
    </row>
    <row r="523" spans="1:9" ht="16">
      <c r="A523" s="127" t="s">
        <v>13</v>
      </c>
      <c r="B523" s="127">
        <v>50</v>
      </c>
      <c r="C523" s="127">
        <v>37</v>
      </c>
      <c r="F523" s="126">
        <f>(C523-$C$7)^2</f>
        <v>184.92065308738455</v>
      </c>
      <c r="G523" s="126"/>
      <c r="H523" s="126"/>
      <c r="I523" s="126"/>
    </row>
    <row r="524" spans="1:9" ht="16">
      <c r="A524" s="127" t="s">
        <v>13</v>
      </c>
      <c r="B524" s="127">
        <v>27</v>
      </c>
      <c r="C524" s="127">
        <v>50</v>
      </c>
      <c r="F524" s="126">
        <f>(C524-$C$7)^2</f>
        <v>0.3582661072761083</v>
      </c>
      <c r="G524" s="126"/>
      <c r="H524" s="126"/>
      <c r="I524" s="126"/>
    </row>
    <row r="525" spans="1:9" ht="16">
      <c r="A525" s="127" t="s">
        <v>13</v>
      </c>
      <c r="B525" s="127">
        <v>69</v>
      </c>
      <c r="C525" s="127">
        <v>43</v>
      </c>
      <c r="F525" s="126">
        <f>(C525-$C$7)^2</f>
        <v>57.738012942719124</v>
      </c>
      <c r="G525" s="126"/>
      <c r="H525" s="126"/>
      <c r="I525" s="126"/>
    </row>
    <row r="526" spans="1:9" ht="16">
      <c r="A526" s="127" t="s">
        <v>29</v>
      </c>
      <c r="B526" s="127">
        <v>49</v>
      </c>
      <c r="C526" s="127">
        <v>43</v>
      </c>
      <c r="F526" s="126">
        <f>(C526-$C$7)^2</f>
        <v>57.738012942719124</v>
      </c>
      <c r="G526" s="126"/>
      <c r="H526" s="126"/>
      <c r="I526" s="126"/>
    </row>
    <row r="527" spans="1:9" ht="16">
      <c r="A527" s="127" t="s">
        <v>25</v>
      </c>
      <c r="B527" s="127">
        <v>51</v>
      </c>
      <c r="C527" s="127">
        <v>49</v>
      </c>
      <c r="F527" s="126">
        <f>(C527-$C$7)^2</f>
        <v>2.555372798053682</v>
      </c>
      <c r="G527" s="126"/>
      <c r="H527" s="126"/>
      <c r="I527" s="126"/>
    </row>
    <row r="528" spans="1:9" ht="16">
      <c r="A528" s="127" t="s">
        <v>37</v>
      </c>
      <c r="B528" s="127">
        <v>40</v>
      </c>
      <c r="C528" s="127">
        <v>55</v>
      </c>
      <c r="F528" s="126">
        <f>(C528-$C$7)^2</f>
        <v>19.37273265338824</v>
      </c>
      <c r="G528" s="126"/>
      <c r="H528" s="126"/>
      <c r="I528" s="126"/>
    </row>
    <row r="529" spans="1:9" ht="16">
      <c r="A529" s="127" t="s">
        <v>22</v>
      </c>
      <c r="B529" s="127">
        <v>49</v>
      </c>
      <c r="C529" s="127">
        <v>49</v>
      </c>
      <c r="F529" s="126">
        <f>(C529-$C$7)^2</f>
        <v>2.555372798053682</v>
      </c>
      <c r="G529" s="126"/>
      <c r="H529" s="126"/>
      <c r="I529" s="126"/>
    </row>
    <row r="530" spans="1:9" ht="16">
      <c r="A530" s="127" t="s">
        <v>25</v>
      </c>
      <c r="B530" s="127">
        <v>54</v>
      </c>
      <c r="C530" s="127">
        <v>47</v>
      </c>
      <c r="F530" s="126">
        <f>(C530-$C$7)^2</f>
        <v>12.949586179608829</v>
      </c>
      <c r="G530" s="126"/>
      <c r="H530" s="126"/>
      <c r="I530" s="126"/>
    </row>
    <row r="531" spans="1:9" ht="16">
      <c r="A531" s="127" t="s">
        <v>10</v>
      </c>
      <c r="B531" s="127">
        <v>53</v>
      </c>
      <c r="C531" s="127">
        <v>48</v>
      </c>
      <c r="F531" s="126">
        <f>(C531-$C$7)^2</f>
        <v>6.7524794888312556</v>
      </c>
      <c r="G531" s="126"/>
      <c r="H531" s="126"/>
      <c r="I531" s="126"/>
    </row>
    <row r="532" spans="1:9" ht="16">
      <c r="A532" s="127" t="s">
        <v>13</v>
      </c>
      <c r="B532" s="127">
        <v>59</v>
      </c>
      <c r="C532" s="127">
        <v>67</v>
      </c>
      <c r="F532" s="126">
        <f>(C532-$C$7)^2</f>
        <v>269.00745236405737</v>
      </c>
      <c r="G532" s="126"/>
      <c r="H532" s="126"/>
      <c r="I532" s="126"/>
    </row>
    <row r="533" spans="1:9" ht="16">
      <c r="A533" s="127" t="s">
        <v>13</v>
      </c>
      <c r="B533" s="127">
        <v>47</v>
      </c>
      <c r="C533" s="127">
        <v>53</v>
      </c>
      <c r="F533" s="126">
        <f>(C533-$C$7)^2</f>
        <v>5.7669460349433876</v>
      </c>
      <c r="G533" s="126"/>
      <c r="H533" s="126"/>
      <c r="I533" s="126"/>
    </row>
    <row r="534" spans="1:9" ht="16">
      <c r="A534" s="127" t="s">
        <v>13</v>
      </c>
      <c r="B534" s="127">
        <v>47</v>
      </c>
      <c r="C534" s="127">
        <v>50</v>
      </c>
      <c r="F534" s="126">
        <f>(C534-$C$7)^2</f>
        <v>0.3582661072761083</v>
      </c>
      <c r="G534" s="126"/>
      <c r="H534" s="126"/>
      <c r="I534" s="126"/>
    </row>
    <row r="535" spans="1:9" ht="16">
      <c r="A535" s="127" t="s">
        <v>13</v>
      </c>
      <c r="B535" s="127">
        <v>57</v>
      </c>
      <c r="C535" s="127">
        <v>64</v>
      </c>
      <c r="F535" s="126">
        <f>(C535-$C$7)^2</f>
        <v>179.59877243639008</v>
      </c>
      <c r="G535" s="126"/>
      <c r="H535" s="126"/>
      <c r="I535" s="126"/>
    </row>
    <row r="536" spans="1:9" ht="16">
      <c r="A536" s="127" t="s">
        <v>13</v>
      </c>
      <c r="B536" s="127">
        <v>57</v>
      </c>
      <c r="C536" s="127">
        <v>63</v>
      </c>
      <c r="F536" s="126">
        <f>(C536-$C$7)^2</f>
        <v>153.79587912716764</v>
      </c>
      <c r="G536" s="126"/>
      <c r="H536" s="126"/>
      <c r="I536" s="126"/>
    </row>
    <row r="537" spans="1:9" ht="16">
      <c r="A537" s="127" t="s">
        <v>10</v>
      </c>
      <c r="B537" s="127">
        <v>50</v>
      </c>
      <c r="C537" s="127">
        <v>56</v>
      </c>
      <c r="F537" s="126">
        <f>(C537-$C$7)^2</f>
        <v>29.175625962610667</v>
      </c>
      <c r="G537" s="126"/>
      <c r="H537" s="126"/>
      <c r="I537" s="126"/>
    </row>
    <row r="538" spans="1:9" ht="16">
      <c r="A538" s="127" t="s">
        <v>13</v>
      </c>
      <c r="B538" s="127">
        <v>30</v>
      </c>
      <c r="C538" s="127">
        <v>57</v>
      </c>
      <c r="F538" s="126">
        <f>(C538-$C$7)^2</f>
        <v>40.978519271833093</v>
      </c>
      <c r="G538" s="126"/>
      <c r="H538" s="126"/>
      <c r="I538" s="126"/>
    </row>
    <row r="539" spans="1:9" ht="16">
      <c r="A539" s="127" t="s">
        <v>25</v>
      </c>
      <c r="B539" s="127">
        <v>61</v>
      </c>
      <c r="C539" s="127">
        <v>56</v>
      </c>
      <c r="F539" s="126">
        <f>(C539-$C$7)^2</f>
        <v>29.175625962610667</v>
      </c>
      <c r="G539" s="126"/>
      <c r="H539" s="126"/>
      <c r="I539" s="126"/>
    </row>
    <row r="540" spans="1:9" ht="16">
      <c r="A540" s="127" t="s">
        <v>13</v>
      </c>
      <c r="B540" s="127">
        <v>69</v>
      </c>
      <c r="C540" s="127">
        <v>61</v>
      </c>
      <c r="F540" s="126">
        <f>(C540-$C$7)^2</f>
        <v>108.1900925087228</v>
      </c>
      <c r="G540" s="126"/>
      <c r="H540" s="126"/>
      <c r="I540" s="126"/>
    </row>
    <row r="541" spans="1:9" ht="16">
      <c r="A541" s="127" t="s">
        <v>22</v>
      </c>
      <c r="B541" s="127">
        <v>43</v>
      </c>
      <c r="C541" s="127">
        <v>67</v>
      </c>
      <c r="F541" s="126">
        <f>(C541-$C$7)^2</f>
        <v>269.00745236405737</v>
      </c>
      <c r="G541" s="126"/>
      <c r="H541" s="126"/>
      <c r="I541" s="126"/>
    </row>
    <row r="542" spans="1:9" ht="16">
      <c r="A542" s="127" t="s">
        <v>13</v>
      </c>
      <c r="B542" s="127">
        <v>36</v>
      </c>
      <c r="C542" s="127">
        <v>62</v>
      </c>
      <c r="F542" s="126">
        <f>(C542-$C$7)^2</f>
        <v>129.99298581794523</v>
      </c>
      <c r="G542" s="126"/>
      <c r="H542" s="126"/>
      <c r="I542" s="126"/>
    </row>
    <row r="543" spans="1:9" ht="16">
      <c r="A543" s="127" t="s">
        <v>10</v>
      </c>
      <c r="B543" s="127">
        <v>58</v>
      </c>
      <c r="C543" s="127">
        <v>50</v>
      </c>
      <c r="F543" s="126">
        <f>(C543-$C$7)^2</f>
        <v>0.3582661072761083</v>
      </c>
      <c r="G543" s="126"/>
      <c r="H543" s="126"/>
      <c r="I543" s="126"/>
    </row>
    <row r="544" spans="1:9" ht="16">
      <c r="A544" s="127" t="s">
        <v>13</v>
      </c>
      <c r="B544" s="127">
        <v>49</v>
      </c>
      <c r="C544" s="127">
        <v>53</v>
      </c>
      <c r="F544" s="126">
        <f>(C544-$C$7)^2</f>
        <v>5.7669460349433876</v>
      </c>
      <c r="G544" s="126"/>
      <c r="H544" s="126"/>
      <c r="I544" s="126"/>
    </row>
    <row r="545" spans="1:9" ht="16">
      <c r="A545" s="127" t="s">
        <v>10</v>
      </c>
      <c r="B545" s="127">
        <v>47</v>
      </c>
      <c r="C545" s="127">
        <v>50</v>
      </c>
      <c r="F545" s="126">
        <f>(C545-$C$7)^2</f>
        <v>0.3582661072761083</v>
      </c>
      <c r="G545" s="126"/>
      <c r="H545" s="126"/>
      <c r="I545" s="126"/>
    </row>
    <row r="546" spans="1:9" ht="16">
      <c r="A546" s="127" t="s">
        <v>25</v>
      </c>
      <c r="B546" s="127">
        <v>69</v>
      </c>
      <c r="C546" s="127">
        <v>42</v>
      </c>
      <c r="F546" s="126">
        <f>(C546-$C$7)^2</f>
        <v>73.935119633496697</v>
      </c>
      <c r="G546" s="126"/>
      <c r="H546" s="126"/>
      <c r="I546" s="126"/>
    </row>
    <row r="547" spans="1:9" ht="16">
      <c r="A547" s="127" t="s">
        <v>13</v>
      </c>
      <c r="B547" s="127">
        <v>34</v>
      </c>
      <c r="C547" s="127">
        <v>39</v>
      </c>
      <c r="F547" s="126">
        <f>(C547-$C$7)^2</f>
        <v>134.5264397058294</v>
      </c>
      <c r="G547" s="126"/>
      <c r="H547" s="126"/>
      <c r="I547" s="126"/>
    </row>
    <row r="548" spans="1:9" ht="16">
      <c r="A548" s="127" t="s">
        <v>22</v>
      </c>
      <c r="B548" s="127">
        <v>46</v>
      </c>
      <c r="C548" s="127">
        <v>66</v>
      </c>
      <c r="F548" s="126">
        <f>(C548-$C$7)^2</f>
        <v>237.20455905483493</v>
      </c>
      <c r="G548" s="126"/>
      <c r="H548" s="126"/>
      <c r="I548" s="126"/>
    </row>
    <row r="549" spans="1:9" ht="16">
      <c r="A549" s="127" t="s">
        <v>13</v>
      </c>
      <c r="B549" s="127">
        <v>36</v>
      </c>
      <c r="C549" s="127">
        <v>36</v>
      </c>
      <c r="F549" s="126">
        <f>(C549-$C$7)^2</f>
        <v>213.11775977816214</v>
      </c>
      <c r="G549" s="126"/>
      <c r="H549" s="126"/>
      <c r="I549" s="126"/>
    </row>
    <row r="550" spans="1:9" ht="16">
      <c r="A550" s="127" t="s">
        <v>13</v>
      </c>
      <c r="B550" s="127">
        <v>53</v>
      </c>
      <c r="C550" s="127">
        <v>48</v>
      </c>
      <c r="F550" s="126">
        <f>(C550-$C$7)^2</f>
        <v>6.7524794888312556</v>
      </c>
      <c r="G550" s="126"/>
      <c r="H550" s="126"/>
      <c r="I550" s="126"/>
    </row>
    <row r="551" spans="1:9" ht="16">
      <c r="A551" s="127" t="s">
        <v>13</v>
      </c>
      <c r="B551" s="127">
        <v>32</v>
      </c>
      <c r="C551" s="127">
        <v>44</v>
      </c>
      <c r="F551" s="126">
        <f>(C551-$C$7)^2</f>
        <v>43.54090625194155</v>
      </c>
      <c r="G551" s="126"/>
      <c r="H551" s="126"/>
      <c r="I551" s="126"/>
    </row>
    <row r="552" spans="1:9" ht="16">
      <c r="A552" s="127" t="s">
        <v>13</v>
      </c>
      <c r="B552" s="127">
        <v>57</v>
      </c>
      <c r="C552" s="127">
        <v>51</v>
      </c>
      <c r="F552" s="126">
        <f>(C552-$C$7)^2</f>
        <v>0.16115941649853471</v>
      </c>
      <c r="G552" s="126"/>
      <c r="H552" s="126"/>
      <c r="I552" s="126"/>
    </row>
    <row r="553" spans="1:9" ht="16">
      <c r="A553" s="127" t="s">
        <v>13</v>
      </c>
      <c r="B553" s="127">
        <v>62</v>
      </c>
      <c r="C553" s="127">
        <v>55</v>
      </c>
      <c r="F553" s="126">
        <f>(C553-$C$7)^2</f>
        <v>19.37273265338824</v>
      </c>
      <c r="G553" s="126"/>
      <c r="H553" s="126"/>
      <c r="I553" s="126"/>
    </row>
    <row r="554" spans="1:9" ht="16">
      <c r="A554" s="127" t="s">
        <v>13</v>
      </c>
      <c r="B554" s="127">
        <v>46</v>
      </c>
      <c r="C554" s="127">
        <v>66</v>
      </c>
      <c r="F554" s="126">
        <f>(C554-$C$7)^2</f>
        <v>237.20455905483493</v>
      </c>
      <c r="G554" s="126"/>
      <c r="H554" s="126"/>
      <c r="I554" s="126"/>
    </row>
    <row r="555" spans="1:9" ht="16">
      <c r="A555" s="127" t="s">
        <v>22</v>
      </c>
      <c r="B555" s="127">
        <v>36</v>
      </c>
      <c r="C555" s="127">
        <v>60</v>
      </c>
      <c r="F555" s="126">
        <f>(C555-$C$7)^2</f>
        <v>88.387199199500373</v>
      </c>
      <c r="G555" s="126"/>
      <c r="H555" s="126"/>
      <c r="I555" s="126"/>
    </row>
    <row r="556" spans="1:9" ht="16">
      <c r="A556" s="127" t="s">
        <v>10</v>
      </c>
      <c r="B556" s="127">
        <v>49</v>
      </c>
      <c r="C556" s="127">
        <v>28</v>
      </c>
      <c r="F556" s="126">
        <f>(C556-$C$7)^2</f>
        <v>510.6946133043827</v>
      </c>
      <c r="G556" s="126"/>
      <c r="H556" s="126"/>
      <c r="I556" s="126"/>
    </row>
    <row r="557" spans="1:9" ht="16">
      <c r="A557" s="127" t="s">
        <v>13</v>
      </c>
      <c r="B557" s="127">
        <v>66</v>
      </c>
      <c r="C557" s="127">
        <v>57</v>
      </c>
      <c r="F557" s="126">
        <f>(C557-$C$7)^2</f>
        <v>40.978519271833093</v>
      </c>
      <c r="G557" s="126"/>
      <c r="H557" s="126"/>
      <c r="I557" s="126"/>
    </row>
    <row r="558" spans="1:9" ht="16">
      <c r="A558" s="127" t="s">
        <v>13</v>
      </c>
      <c r="B558" s="127">
        <v>39</v>
      </c>
      <c r="C558" s="127">
        <v>42</v>
      </c>
      <c r="F558" s="126">
        <f>(C558-$C$7)^2</f>
        <v>73.935119633496697</v>
      </c>
      <c r="G558" s="126"/>
      <c r="H558" s="126"/>
      <c r="I558" s="126"/>
    </row>
    <row r="559" spans="1:9" ht="16">
      <c r="A559" s="127" t="s">
        <v>10</v>
      </c>
      <c r="B559" s="127">
        <v>55</v>
      </c>
      <c r="C559" s="127">
        <v>33</v>
      </c>
      <c r="F559" s="126">
        <f>(C559-$C$7)^2</f>
        <v>309.70907985049485</v>
      </c>
      <c r="G559" s="126"/>
      <c r="H559" s="126"/>
      <c r="I559" s="126"/>
    </row>
    <row r="560" spans="1:9" ht="16">
      <c r="A560" s="127" t="s">
        <v>13</v>
      </c>
      <c r="B560" s="127">
        <v>45</v>
      </c>
      <c r="C560" s="127">
        <v>58</v>
      </c>
      <c r="F560" s="126">
        <f>(C560-$C$7)^2</f>
        <v>54.78141258105552</v>
      </c>
      <c r="G560" s="126"/>
      <c r="H560" s="126"/>
      <c r="I560" s="126"/>
    </row>
    <row r="561" spans="1:9" ht="16">
      <c r="A561" s="127" t="s">
        <v>22</v>
      </c>
      <c r="B561" s="127">
        <v>45</v>
      </c>
      <c r="C561" s="127">
        <v>56</v>
      </c>
      <c r="F561" s="126">
        <f>(C561-$C$7)^2</f>
        <v>29.175625962610667</v>
      </c>
      <c r="G561" s="126"/>
      <c r="H561" s="126"/>
      <c r="I561" s="126"/>
    </row>
    <row r="562" spans="1:9" ht="16">
      <c r="A562" s="127" t="s">
        <v>13</v>
      </c>
      <c r="B562" s="127">
        <v>56</v>
      </c>
      <c r="F562" s="126"/>
      <c r="G562" s="126"/>
      <c r="H562" s="126"/>
      <c r="I562" s="126"/>
    </row>
    <row r="563" spans="1:9" ht="16">
      <c r="A563" s="127" t="s">
        <v>13</v>
      </c>
      <c r="B563" s="127">
        <v>57</v>
      </c>
      <c r="F563" s="126"/>
      <c r="G563" s="126"/>
      <c r="H563" s="126"/>
      <c r="I563" s="126"/>
    </row>
    <row r="564" spans="1:9" ht="16">
      <c r="A564" s="127" t="s">
        <v>13</v>
      </c>
      <c r="B564" s="127">
        <v>68</v>
      </c>
      <c r="F564" s="126"/>
      <c r="G564" s="126"/>
      <c r="H564" s="126"/>
      <c r="I564" s="126"/>
    </row>
    <row r="565" spans="1:9" ht="16">
      <c r="A565" s="127" t="s">
        <v>10</v>
      </c>
      <c r="B565" s="127">
        <v>78</v>
      </c>
      <c r="F565" s="126"/>
      <c r="G565" s="126"/>
      <c r="H565" s="126"/>
      <c r="I565" s="126"/>
    </row>
    <row r="566" spans="1:9" ht="16">
      <c r="A566" s="127" t="s">
        <v>13</v>
      </c>
      <c r="B566" s="127">
        <v>66</v>
      </c>
      <c r="F566" s="126"/>
      <c r="G566" s="126"/>
      <c r="H566" s="126"/>
      <c r="I566" s="126"/>
    </row>
    <row r="567" spans="1:9" ht="16">
      <c r="A567" s="127" t="s">
        <v>10</v>
      </c>
      <c r="B567" s="127">
        <v>52</v>
      </c>
      <c r="F567" s="126"/>
      <c r="G567" s="126"/>
      <c r="H567" s="126"/>
      <c r="I567" s="126"/>
    </row>
    <row r="568" spans="1:9" ht="16">
      <c r="A568" s="127" t="s">
        <v>13</v>
      </c>
      <c r="B568" s="127">
        <v>50</v>
      </c>
      <c r="F568" s="126"/>
      <c r="G568" s="126"/>
      <c r="H568" s="126"/>
      <c r="I568" s="126"/>
    </row>
    <row r="569" spans="1:9" ht="16">
      <c r="A569" s="127" t="s">
        <v>13</v>
      </c>
      <c r="B569" s="127">
        <v>45</v>
      </c>
      <c r="F569" s="126"/>
      <c r="G569" s="126"/>
      <c r="H569" s="126"/>
      <c r="I569" s="126"/>
    </row>
    <row r="570" spans="1:9" ht="16">
      <c r="A570" s="127" t="s">
        <v>13</v>
      </c>
      <c r="B570" s="127">
        <v>40</v>
      </c>
      <c r="F570" s="126"/>
      <c r="G570" s="126"/>
      <c r="H570" s="126"/>
      <c r="I570" s="126"/>
    </row>
    <row r="571" spans="1:9" ht="16">
      <c r="A571" s="127" t="s">
        <v>29</v>
      </c>
      <c r="B571" s="127">
        <v>56</v>
      </c>
      <c r="F571" s="126"/>
      <c r="G571" s="126"/>
      <c r="H571" s="126"/>
      <c r="I571" s="126"/>
    </row>
    <row r="572" spans="1:9" ht="16">
      <c r="A572" s="127" t="s">
        <v>13</v>
      </c>
      <c r="B572" s="127">
        <v>62</v>
      </c>
      <c r="F572" s="126"/>
      <c r="G572" s="126"/>
      <c r="H572" s="126"/>
      <c r="I572" s="126"/>
    </row>
    <row r="573" spans="1:9" ht="16">
      <c r="A573" s="127" t="s">
        <v>13</v>
      </c>
      <c r="B573" s="127">
        <v>61</v>
      </c>
      <c r="F573" s="126"/>
      <c r="G573" s="126"/>
      <c r="H573" s="126"/>
      <c r="I573" s="126"/>
    </row>
    <row r="574" spans="1:9" ht="16">
      <c r="A574" s="127" t="s">
        <v>25</v>
      </c>
      <c r="B574" s="127">
        <v>53</v>
      </c>
      <c r="F574" s="126"/>
      <c r="G574" s="126"/>
      <c r="H574" s="126"/>
      <c r="I574" s="126"/>
    </row>
    <row r="575" spans="1:9" ht="16">
      <c r="A575" s="127" t="s">
        <v>22</v>
      </c>
      <c r="B575" s="127">
        <v>52</v>
      </c>
      <c r="F575" s="126"/>
      <c r="G575" s="126"/>
      <c r="H575" s="126"/>
      <c r="I575" s="126"/>
    </row>
    <row r="576" spans="1:9" ht="16">
      <c r="A576" s="127" t="s">
        <v>13</v>
      </c>
      <c r="B576" s="127">
        <v>34</v>
      </c>
      <c r="F576" s="126"/>
      <c r="G576" s="126"/>
      <c r="H576" s="126"/>
      <c r="I576" s="126"/>
    </row>
    <row r="577" spans="1:9" ht="16">
      <c r="A577" s="127" t="s">
        <v>37</v>
      </c>
      <c r="B577" s="127">
        <v>51</v>
      </c>
      <c r="F577" s="126"/>
      <c r="G577" s="126"/>
      <c r="H577" s="126"/>
      <c r="I577" s="126"/>
    </row>
    <row r="578" spans="1:9" ht="16">
      <c r="A578" s="127" t="s">
        <v>13</v>
      </c>
      <c r="B578" s="127">
        <v>58</v>
      </c>
      <c r="F578" s="126"/>
      <c r="G578" s="126"/>
      <c r="H578" s="126"/>
      <c r="I578" s="126"/>
    </row>
    <row r="579" spans="1:9" ht="16">
      <c r="A579" s="127" t="s">
        <v>10</v>
      </c>
      <c r="B579" s="127">
        <v>48</v>
      </c>
      <c r="F579" s="126"/>
      <c r="G579" s="126"/>
      <c r="H579" s="126"/>
      <c r="I579" s="126"/>
    </row>
    <row r="580" spans="1:9" ht="16">
      <c r="A580" s="127" t="s">
        <v>13</v>
      </c>
      <c r="B580" s="127">
        <v>45</v>
      </c>
      <c r="F580" s="126"/>
      <c r="G580" s="126"/>
      <c r="H580" s="126"/>
      <c r="I580" s="126"/>
    </row>
    <row r="581" spans="1:9" ht="16">
      <c r="A581" s="127" t="s">
        <v>13</v>
      </c>
      <c r="B581" s="127">
        <v>31</v>
      </c>
      <c r="F581" s="126"/>
      <c r="G581" s="126"/>
      <c r="H581" s="126"/>
      <c r="I581" s="126"/>
    </row>
    <row r="582" spans="1:9" ht="16">
      <c r="A582" s="127" t="s">
        <v>13</v>
      </c>
      <c r="B582" s="127">
        <v>44</v>
      </c>
      <c r="F582" s="126"/>
      <c r="G582" s="126"/>
      <c r="H582" s="126"/>
      <c r="I582" s="126"/>
    </row>
    <row r="583" spans="1:9" ht="16">
      <c r="A583" s="127" t="s">
        <v>10</v>
      </c>
      <c r="B583" s="127">
        <v>54</v>
      </c>
      <c r="F583" s="126"/>
      <c r="G583" s="126"/>
      <c r="H583" s="126"/>
      <c r="I583" s="126"/>
    </row>
    <row r="584" spans="1:9" ht="16">
      <c r="A584" s="127" t="s">
        <v>10</v>
      </c>
      <c r="B584" s="127">
        <v>66</v>
      </c>
      <c r="F584" s="126"/>
      <c r="G584" s="126"/>
      <c r="H584" s="126"/>
      <c r="I584" s="126"/>
    </row>
    <row r="585" spans="1:9" ht="16">
      <c r="A585" s="127" t="s">
        <v>13</v>
      </c>
      <c r="B585" s="127">
        <v>40</v>
      </c>
      <c r="F585" s="126"/>
      <c r="G585" s="126"/>
      <c r="H585" s="126"/>
      <c r="I585" s="126"/>
    </row>
    <row r="586" spans="1:9" ht="16">
      <c r="A586" s="127" t="s">
        <v>25</v>
      </c>
      <c r="B586" s="127">
        <v>60</v>
      </c>
      <c r="F586" s="126"/>
      <c r="G586" s="126"/>
      <c r="H586" s="126"/>
      <c r="I586" s="126"/>
    </row>
    <row r="587" spans="1:9" ht="16">
      <c r="A587" s="127" t="s">
        <v>25</v>
      </c>
      <c r="B587" s="127">
        <v>47</v>
      </c>
      <c r="F587" s="126"/>
      <c r="G587" s="126"/>
      <c r="H587" s="126"/>
      <c r="I587" s="126"/>
    </row>
    <row r="588" spans="1:9" ht="16">
      <c r="A588" s="127" t="s">
        <v>13</v>
      </c>
      <c r="B588" s="127">
        <v>55</v>
      </c>
      <c r="F588" s="126"/>
      <c r="G588" s="126"/>
      <c r="H588" s="126"/>
      <c r="I588" s="126"/>
    </row>
    <row r="589" spans="1:9" ht="16">
      <c r="A589" s="127" t="s">
        <v>13</v>
      </c>
      <c r="B589" s="127">
        <v>58</v>
      </c>
      <c r="F589" s="126"/>
      <c r="G589" s="126"/>
      <c r="H589" s="126"/>
      <c r="I589" s="126"/>
    </row>
    <row r="590" spans="1:9" ht="16">
      <c r="A590" s="127" t="s">
        <v>13</v>
      </c>
      <c r="B590" s="127">
        <v>57</v>
      </c>
      <c r="F590" s="126"/>
      <c r="G590" s="126"/>
      <c r="H590" s="126"/>
      <c r="I590" s="126"/>
    </row>
    <row r="591" spans="1:9" ht="16">
      <c r="A591" s="127" t="s">
        <v>13</v>
      </c>
      <c r="B591" s="127">
        <v>62</v>
      </c>
      <c r="F591" s="126"/>
      <c r="G591" s="126"/>
      <c r="H591" s="126"/>
      <c r="I591" s="126"/>
    </row>
    <row r="592" spans="1:9" ht="16">
      <c r="A592" s="127" t="s">
        <v>13</v>
      </c>
      <c r="B592" s="127">
        <v>43</v>
      </c>
      <c r="F592" s="126"/>
      <c r="G592" s="126"/>
      <c r="H592" s="126"/>
      <c r="I592" s="126"/>
    </row>
    <row r="593" spans="1:9" ht="16">
      <c r="A593" s="127" t="s">
        <v>13</v>
      </c>
      <c r="B593" s="127">
        <v>50</v>
      </c>
      <c r="F593" s="126"/>
      <c r="G593" s="126"/>
      <c r="H593" s="126"/>
      <c r="I593" s="126"/>
    </row>
    <row r="594" spans="1:9" ht="16">
      <c r="A594" s="127" t="s">
        <v>25</v>
      </c>
      <c r="B594" s="127">
        <v>64</v>
      </c>
      <c r="F594" s="126"/>
      <c r="G594" s="126"/>
      <c r="H594" s="126"/>
      <c r="I594" s="126"/>
    </row>
    <row r="595" spans="1:9" ht="16">
      <c r="A595" s="127" t="s">
        <v>13</v>
      </c>
      <c r="B595" s="127">
        <v>38</v>
      </c>
      <c r="F595" s="126"/>
      <c r="G595" s="126"/>
      <c r="H595" s="126"/>
      <c r="I595" s="126"/>
    </row>
    <row r="596" spans="1:9" ht="16">
      <c r="A596" s="127" t="s">
        <v>13</v>
      </c>
      <c r="B596" s="127">
        <v>35</v>
      </c>
      <c r="F596" s="126"/>
      <c r="G596" s="126"/>
      <c r="H596" s="126"/>
      <c r="I596" s="126"/>
    </row>
    <row r="597" spans="1:9" ht="16">
      <c r="A597" s="127" t="s">
        <v>13</v>
      </c>
      <c r="B597" s="127">
        <v>34</v>
      </c>
      <c r="F597" s="126"/>
      <c r="G597" s="126"/>
      <c r="H597" s="126"/>
      <c r="I597" s="126"/>
    </row>
    <row r="598" spans="1:9" ht="16">
      <c r="A598" s="127" t="s">
        <v>13</v>
      </c>
      <c r="B598" s="127">
        <v>51</v>
      </c>
      <c r="F598" s="126"/>
      <c r="G598" s="126"/>
      <c r="H598" s="126"/>
      <c r="I598" s="126"/>
    </row>
    <row r="599" spans="1:9" ht="16">
      <c r="A599" s="127" t="s">
        <v>13</v>
      </c>
      <c r="B599" s="127">
        <v>39</v>
      </c>
      <c r="F599" s="126"/>
      <c r="G599" s="126"/>
      <c r="H599" s="126"/>
      <c r="I599" s="126"/>
    </row>
    <row r="600" spans="1:9" ht="16">
      <c r="A600" s="127" t="s">
        <v>13</v>
      </c>
      <c r="B600" s="127">
        <v>73</v>
      </c>
      <c r="F600" s="126"/>
      <c r="G600" s="126"/>
      <c r="H600" s="126"/>
      <c r="I600" s="126"/>
    </row>
    <row r="601" spans="1:9" ht="16">
      <c r="A601" s="127" t="s">
        <v>13</v>
      </c>
      <c r="B601" s="127">
        <v>44</v>
      </c>
      <c r="F601" s="126"/>
      <c r="G601" s="126"/>
      <c r="H601" s="126"/>
      <c r="I601" s="126"/>
    </row>
    <row r="602" spans="1:9" ht="16">
      <c r="A602" s="127" t="s">
        <v>13</v>
      </c>
      <c r="B602" s="127">
        <v>53</v>
      </c>
      <c r="F602" s="126"/>
      <c r="G602" s="126"/>
      <c r="H602" s="126"/>
      <c r="I602" s="126"/>
    </row>
    <row r="603" spans="1:9" ht="16">
      <c r="A603" s="127" t="s">
        <v>13</v>
      </c>
      <c r="B603" s="127">
        <v>58</v>
      </c>
      <c r="F603" s="126"/>
      <c r="G603" s="126"/>
      <c r="H603" s="126"/>
      <c r="I603" s="126"/>
    </row>
    <row r="604" spans="1:9" ht="16">
      <c r="A604" s="127" t="s">
        <v>13</v>
      </c>
      <c r="B604" s="127">
        <v>52</v>
      </c>
      <c r="F604" s="126"/>
      <c r="G604" s="126"/>
      <c r="H604" s="126"/>
      <c r="I604" s="126"/>
    </row>
    <row r="605" spans="1:9" ht="16">
      <c r="A605" s="127" t="s">
        <v>22</v>
      </c>
      <c r="B605" s="127">
        <v>45</v>
      </c>
      <c r="F605" s="126"/>
      <c r="G605" s="126"/>
      <c r="H605" s="126"/>
      <c r="I605" s="126"/>
    </row>
    <row r="606" spans="1:9" ht="16">
      <c r="A606" s="127" t="s">
        <v>10</v>
      </c>
      <c r="B606" s="127">
        <v>24</v>
      </c>
      <c r="F606" s="126"/>
      <c r="G606" s="126"/>
      <c r="H606" s="126"/>
      <c r="I606" s="126"/>
    </row>
    <row r="607" spans="1:9" ht="16">
      <c r="A607" s="127" t="s">
        <v>13</v>
      </c>
      <c r="B607" s="127">
        <v>55</v>
      </c>
      <c r="F607" s="126"/>
      <c r="G607" s="126"/>
      <c r="H607" s="126"/>
      <c r="I607" s="126"/>
    </row>
    <row r="608" spans="1:9" ht="16">
      <c r="A608" s="127" t="s">
        <v>13</v>
      </c>
      <c r="B608" s="127">
        <v>52</v>
      </c>
      <c r="F608" s="126"/>
      <c r="G608" s="126"/>
      <c r="H608" s="126"/>
      <c r="I608" s="126"/>
    </row>
    <row r="609" spans="1:9" ht="16">
      <c r="A609" s="127" t="s">
        <v>10</v>
      </c>
      <c r="B609" s="127">
        <v>43</v>
      </c>
      <c r="F609" s="126"/>
      <c r="G609" s="126"/>
      <c r="H609" s="126"/>
      <c r="I609" s="126"/>
    </row>
    <row r="610" spans="1:9" ht="16">
      <c r="A610" s="127" t="s">
        <v>25</v>
      </c>
      <c r="B610" s="127">
        <v>69</v>
      </c>
      <c r="F610" s="126"/>
      <c r="G610" s="126"/>
      <c r="H610" s="126"/>
      <c r="I610" s="126"/>
    </row>
    <row r="611" spans="1:9" ht="16">
      <c r="A611" s="127" t="s">
        <v>13</v>
      </c>
      <c r="B611" s="127">
        <v>43</v>
      </c>
      <c r="F611" s="126"/>
      <c r="G611" s="126"/>
      <c r="H611" s="126"/>
      <c r="I611" s="126"/>
    </row>
    <row r="612" spans="1:9" ht="16">
      <c r="A612" s="127" t="s">
        <v>13</v>
      </c>
      <c r="B612" s="127">
        <v>35</v>
      </c>
      <c r="F612" s="126"/>
      <c r="G612" s="126"/>
      <c r="H612" s="126"/>
      <c r="I612" s="126"/>
    </row>
    <row r="613" spans="1:9" ht="16">
      <c r="A613" s="127" t="s">
        <v>13</v>
      </c>
      <c r="B613" s="127">
        <v>37</v>
      </c>
      <c r="F613" s="126"/>
      <c r="G613" s="126"/>
      <c r="H613" s="126"/>
      <c r="I613" s="126"/>
    </row>
    <row r="614" spans="1:9" ht="16">
      <c r="A614" s="127" t="s">
        <v>13</v>
      </c>
      <c r="B614" s="127">
        <v>58</v>
      </c>
      <c r="F614" s="126"/>
      <c r="G614" s="126"/>
      <c r="H614" s="126"/>
      <c r="I614" s="126"/>
    </row>
    <row r="615" spans="1:9" ht="16">
      <c r="A615" s="127" t="s">
        <v>25</v>
      </c>
      <c r="B615" s="127">
        <v>43</v>
      </c>
      <c r="F615" s="126"/>
      <c r="G615" s="126"/>
      <c r="H615" s="126"/>
      <c r="I615" s="126"/>
    </row>
    <row r="616" spans="1:9" ht="16">
      <c r="A616" s="127" t="s">
        <v>29</v>
      </c>
      <c r="B616" s="127">
        <v>54</v>
      </c>
      <c r="F616" s="126"/>
      <c r="G616" s="126"/>
      <c r="H616" s="126"/>
      <c r="I616" s="126"/>
    </row>
    <row r="617" spans="1:9" ht="16">
      <c r="A617" s="127" t="s">
        <v>13</v>
      </c>
      <c r="B617" s="127">
        <v>38</v>
      </c>
      <c r="F617" s="126"/>
      <c r="G617" s="126"/>
      <c r="H617" s="126"/>
      <c r="I617" s="126"/>
    </row>
    <row r="618" spans="1:9" ht="16">
      <c r="A618" s="127" t="s">
        <v>13</v>
      </c>
      <c r="B618" s="127">
        <v>42</v>
      </c>
      <c r="F618" s="126"/>
      <c r="G618" s="126"/>
      <c r="H618" s="126"/>
      <c r="I618" s="126"/>
    </row>
    <row r="619" spans="1:9" ht="16">
      <c r="A619" s="127" t="s">
        <v>13</v>
      </c>
      <c r="B619" s="127">
        <v>50</v>
      </c>
      <c r="F619" s="126"/>
      <c r="G619" s="126"/>
      <c r="H619" s="126"/>
      <c r="I619" s="126"/>
    </row>
    <row r="620" spans="1:9" ht="16">
      <c r="A620" s="127" t="s">
        <v>20</v>
      </c>
      <c r="B620" s="127">
        <v>52</v>
      </c>
      <c r="F620" s="126"/>
      <c r="G620" s="126"/>
      <c r="H620" s="126"/>
      <c r="I620" s="126"/>
    </row>
    <row r="621" spans="1:9" ht="16">
      <c r="A621" s="127" t="s">
        <v>13</v>
      </c>
      <c r="B621" s="127">
        <v>56</v>
      </c>
      <c r="F621" s="126"/>
      <c r="G621" s="126"/>
      <c r="H621" s="126"/>
      <c r="I621" s="126"/>
    </row>
    <row r="622" spans="1:9" ht="16">
      <c r="A622" s="127" t="s">
        <v>10</v>
      </c>
      <c r="B622" s="127">
        <v>49</v>
      </c>
      <c r="F622" s="126"/>
      <c r="G622" s="126"/>
      <c r="H622" s="126"/>
      <c r="I622" s="126"/>
    </row>
    <row r="623" spans="1:9" ht="16">
      <c r="A623" s="127" t="s">
        <v>13</v>
      </c>
      <c r="B623" s="127">
        <v>55</v>
      </c>
      <c r="F623" s="126"/>
      <c r="G623" s="126"/>
      <c r="H623" s="126"/>
      <c r="I623" s="126"/>
    </row>
    <row r="624" spans="1:9" ht="16">
      <c r="A624" s="127" t="s">
        <v>10</v>
      </c>
      <c r="B624" s="127">
        <v>50</v>
      </c>
      <c r="F624" s="126"/>
      <c r="G624" s="126"/>
      <c r="H624" s="126"/>
      <c r="I624" s="126"/>
    </row>
    <row r="625" spans="1:9" ht="16">
      <c r="A625" s="127" t="s">
        <v>22</v>
      </c>
      <c r="B625" s="127">
        <v>61</v>
      </c>
      <c r="F625" s="126"/>
      <c r="G625" s="126"/>
      <c r="H625" s="126"/>
      <c r="I625" s="126"/>
    </row>
    <row r="626" spans="1:9" ht="16">
      <c r="A626" s="127" t="s">
        <v>13</v>
      </c>
      <c r="B626" s="127">
        <v>64</v>
      </c>
      <c r="F626" s="126"/>
      <c r="G626" s="126"/>
      <c r="H626" s="126"/>
      <c r="I626" s="126"/>
    </row>
    <row r="627" spans="1:9" ht="16">
      <c r="A627" s="127" t="s">
        <v>13</v>
      </c>
      <c r="B627" s="127">
        <v>68</v>
      </c>
      <c r="F627" s="126"/>
      <c r="G627" s="126"/>
      <c r="H627" s="126"/>
      <c r="I627" s="126"/>
    </row>
    <row r="628" spans="1:9" ht="16">
      <c r="A628" s="127" t="s">
        <v>25</v>
      </c>
      <c r="B628" s="127">
        <v>46</v>
      </c>
      <c r="F628" s="126"/>
      <c r="G628" s="126"/>
      <c r="H628" s="126"/>
      <c r="I628" s="126"/>
    </row>
    <row r="629" spans="1:9" ht="16">
      <c r="A629" s="127" t="s">
        <v>29</v>
      </c>
      <c r="B629" s="127">
        <v>52</v>
      </c>
      <c r="F629" s="126"/>
      <c r="G629" s="126"/>
      <c r="H629" s="126"/>
      <c r="I629" s="126"/>
    </row>
    <row r="630" spans="1:9" ht="16">
      <c r="A630" s="127" t="s">
        <v>13</v>
      </c>
      <c r="B630" s="127">
        <v>67</v>
      </c>
      <c r="F630" s="126"/>
      <c r="G630" s="126"/>
      <c r="H630" s="126"/>
      <c r="I630" s="126"/>
    </row>
    <row r="631" spans="1:9" ht="16">
      <c r="A631" s="127" t="s">
        <v>10</v>
      </c>
      <c r="B631" s="127">
        <v>42</v>
      </c>
      <c r="F631" s="126"/>
      <c r="G631" s="126"/>
      <c r="H631" s="126"/>
      <c r="I631" s="126"/>
    </row>
    <row r="632" spans="1:9" ht="16">
      <c r="A632" s="127" t="s">
        <v>13</v>
      </c>
      <c r="B632" s="127">
        <v>55</v>
      </c>
      <c r="F632" s="126"/>
      <c r="G632" s="126"/>
      <c r="H632" s="126"/>
      <c r="I632" s="126"/>
    </row>
    <row r="633" spans="1:9" ht="16">
      <c r="A633" s="127" t="s">
        <v>37</v>
      </c>
      <c r="B633" s="127">
        <v>49</v>
      </c>
      <c r="F633" s="126"/>
      <c r="G633" s="126"/>
      <c r="H633" s="126"/>
      <c r="I633" s="126"/>
    </row>
    <row r="634" spans="1:9" ht="16">
      <c r="A634" s="127" t="s">
        <v>25</v>
      </c>
      <c r="B634" s="127">
        <v>46</v>
      </c>
      <c r="F634" s="126"/>
      <c r="G634" s="126"/>
      <c r="H634" s="126"/>
      <c r="I634" s="126"/>
    </row>
    <row r="635" spans="1:9" ht="16">
      <c r="A635" s="127" t="s">
        <v>13</v>
      </c>
      <c r="B635" s="127">
        <v>37</v>
      </c>
      <c r="F635" s="126"/>
      <c r="G635" s="126"/>
      <c r="H635" s="126"/>
      <c r="I635" s="126"/>
    </row>
    <row r="636" spans="1:9" ht="16">
      <c r="A636" s="127" t="s">
        <v>13</v>
      </c>
      <c r="B636" s="127">
        <v>62</v>
      </c>
      <c r="F636" s="126"/>
      <c r="G636" s="126"/>
      <c r="H636" s="126"/>
      <c r="I636" s="126"/>
    </row>
    <row r="637" spans="1:9" ht="16">
      <c r="A637" s="127" t="s">
        <v>22</v>
      </c>
      <c r="B637" s="127">
        <v>62</v>
      </c>
      <c r="F637" s="126"/>
      <c r="G637" s="126"/>
      <c r="H637" s="126"/>
      <c r="I637" s="126"/>
    </row>
    <row r="638" spans="1:9" ht="16">
      <c r="A638" s="127" t="s">
        <v>22</v>
      </c>
      <c r="B638" s="127">
        <v>50</v>
      </c>
      <c r="F638" s="126"/>
      <c r="G638" s="126"/>
      <c r="H638" s="126"/>
      <c r="I638" s="126"/>
    </row>
    <row r="639" spans="1:9" ht="16">
      <c r="A639" s="127" t="s">
        <v>13</v>
      </c>
      <c r="B639" s="127">
        <v>57</v>
      </c>
      <c r="F639" s="126"/>
      <c r="G639" s="126"/>
      <c r="H639" s="126"/>
      <c r="I639" s="126"/>
    </row>
    <row r="640" spans="1:9" ht="16">
      <c r="A640" s="127" t="s">
        <v>25</v>
      </c>
      <c r="B640" s="127">
        <v>54</v>
      </c>
      <c r="F640" s="126"/>
      <c r="G640" s="126"/>
      <c r="H640" s="126"/>
      <c r="I640" s="126"/>
    </row>
    <row r="641" spans="1:9" ht="16">
      <c r="A641" s="127" t="s">
        <v>13</v>
      </c>
      <c r="B641" s="127">
        <v>57</v>
      </c>
      <c r="F641" s="126"/>
      <c r="G641" s="126"/>
      <c r="H641" s="126"/>
      <c r="I641" s="126"/>
    </row>
    <row r="642" spans="1:9" ht="16">
      <c r="A642" s="127" t="s">
        <v>10</v>
      </c>
      <c r="B642" s="127">
        <v>52</v>
      </c>
      <c r="F642" s="126"/>
      <c r="G642" s="126"/>
      <c r="H642" s="126"/>
      <c r="I642" s="126"/>
    </row>
    <row r="643" spans="1:9" ht="16">
      <c r="A643" s="127" t="s">
        <v>20</v>
      </c>
      <c r="B643" s="127">
        <v>64</v>
      </c>
      <c r="F643" s="126"/>
      <c r="G643" s="126"/>
      <c r="H643" s="126"/>
      <c r="I643" s="126"/>
    </row>
    <row r="644" spans="1:9" ht="16">
      <c r="A644" s="127" t="s">
        <v>29</v>
      </c>
      <c r="B644" s="127">
        <v>54</v>
      </c>
      <c r="F644" s="126"/>
      <c r="G644" s="126"/>
      <c r="H644" s="126"/>
      <c r="I644" s="126"/>
    </row>
    <row r="645" spans="1:9" ht="16">
      <c r="A645" s="127" t="s">
        <v>13</v>
      </c>
      <c r="B645" s="127">
        <v>46</v>
      </c>
      <c r="F645" s="126"/>
      <c r="G645" s="126"/>
      <c r="H645" s="126"/>
      <c r="I645" s="126"/>
    </row>
    <row r="646" spans="1:9" ht="16">
      <c r="A646" s="127" t="s">
        <v>10</v>
      </c>
      <c r="B646" s="127">
        <v>37</v>
      </c>
      <c r="F646" s="126"/>
      <c r="G646" s="126"/>
      <c r="H646" s="126"/>
      <c r="I646" s="126"/>
    </row>
    <row r="647" spans="1:9" ht="16">
      <c r="A647" s="127" t="s">
        <v>13</v>
      </c>
      <c r="B647" s="127">
        <v>61</v>
      </c>
      <c r="F647" s="126"/>
      <c r="G647" s="126"/>
      <c r="H647" s="126"/>
      <c r="I647" s="126"/>
    </row>
    <row r="648" spans="1:9" ht="16">
      <c r="A648" s="127" t="s">
        <v>10</v>
      </c>
      <c r="B648" s="127">
        <v>49</v>
      </c>
      <c r="F648" s="126"/>
      <c r="G648" s="126"/>
      <c r="H648" s="126"/>
      <c r="I648" s="126"/>
    </row>
    <row r="649" spans="1:9" ht="16">
      <c r="A649" s="127" t="s">
        <v>13</v>
      </c>
      <c r="B649" s="127">
        <v>50</v>
      </c>
      <c r="F649" s="126"/>
      <c r="G649" s="126"/>
      <c r="H649" s="126"/>
      <c r="I649" s="126"/>
    </row>
    <row r="650" spans="1:9" ht="16">
      <c r="A650" s="127" t="s">
        <v>31</v>
      </c>
      <c r="B650" s="127">
        <v>57</v>
      </c>
      <c r="F650" s="126"/>
      <c r="G650" s="126"/>
      <c r="H650" s="126"/>
      <c r="I650" s="126"/>
    </row>
    <row r="651" spans="1:9" ht="16">
      <c r="A651" s="127" t="s">
        <v>10</v>
      </c>
      <c r="B651" s="127">
        <v>44</v>
      </c>
      <c r="F651" s="126"/>
      <c r="G651" s="126"/>
      <c r="H651" s="126"/>
      <c r="I651" s="126"/>
    </row>
    <row r="652" spans="1:9" ht="16">
      <c r="A652" s="127" t="s">
        <v>22</v>
      </c>
      <c r="B652" s="127">
        <v>59</v>
      </c>
      <c r="F652" s="126"/>
      <c r="G652" s="126"/>
      <c r="H652" s="126"/>
      <c r="I652" s="126"/>
    </row>
    <row r="653" spans="1:9" ht="16">
      <c r="A653" s="127" t="s">
        <v>10</v>
      </c>
      <c r="B653" s="127">
        <v>52</v>
      </c>
      <c r="F653" s="126"/>
      <c r="G653" s="126"/>
      <c r="H653" s="126"/>
      <c r="I653" s="126"/>
    </row>
    <row r="654" spans="1:9" ht="16">
      <c r="A654" s="127" t="s">
        <v>13</v>
      </c>
      <c r="B654" s="127">
        <v>54</v>
      </c>
      <c r="F654" s="126"/>
      <c r="G654" s="126"/>
      <c r="H654" s="126"/>
      <c r="I654" s="126"/>
    </row>
    <row r="655" spans="1:9" ht="16">
      <c r="A655" s="127" t="s">
        <v>13</v>
      </c>
      <c r="B655" s="127">
        <v>45</v>
      </c>
      <c r="F655" s="126"/>
      <c r="G655" s="126"/>
      <c r="H655" s="126"/>
      <c r="I655" s="126"/>
    </row>
    <row r="656" spans="1:9" ht="16">
      <c r="A656" s="127" t="s">
        <v>10</v>
      </c>
      <c r="B656" s="127">
        <v>45</v>
      </c>
      <c r="F656" s="126"/>
      <c r="G656" s="126"/>
      <c r="H656" s="126"/>
      <c r="I656" s="126"/>
    </row>
    <row r="657" spans="1:9" ht="16">
      <c r="A657" s="127" t="s">
        <v>29</v>
      </c>
      <c r="B657" s="127">
        <v>72</v>
      </c>
      <c r="F657" s="126"/>
      <c r="G657" s="126"/>
      <c r="H657" s="126"/>
      <c r="I657" s="126"/>
    </row>
    <row r="658" spans="1:9" ht="16">
      <c r="A658" s="127" t="s">
        <v>10</v>
      </c>
      <c r="B658" s="127">
        <v>62</v>
      </c>
      <c r="F658" s="126"/>
      <c r="G658" s="126"/>
      <c r="H658" s="126"/>
      <c r="I658" s="126"/>
    </row>
    <row r="659" spans="1:9" ht="16">
      <c r="A659" s="127" t="s">
        <v>13</v>
      </c>
      <c r="B659" s="127">
        <v>54</v>
      </c>
      <c r="F659" s="126"/>
      <c r="G659" s="126"/>
      <c r="H659" s="126"/>
      <c r="I659" s="126"/>
    </row>
    <row r="660" spans="1:9" ht="16">
      <c r="A660" s="127" t="s">
        <v>13</v>
      </c>
      <c r="B660" s="127">
        <v>47</v>
      </c>
      <c r="F660" s="126"/>
      <c r="G660" s="126"/>
      <c r="H660" s="126"/>
      <c r="I660" s="126"/>
    </row>
    <row r="661" spans="1:9" ht="16">
      <c r="A661" s="127" t="s">
        <v>22</v>
      </c>
      <c r="B661" s="127">
        <v>42</v>
      </c>
      <c r="F661" s="126"/>
      <c r="G661" s="126"/>
      <c r="H661" s="126"/>
      <c r="I661" s="126"/>
    </row>
    <row r="662" spans="1:9" ht="16">
      <c r="A662" s="127" t="s">
        <v>25</v>
      </c>
      <c r="B662" s="127">
        <v>63</v>
      </c>
      <c r="F662" s="126"/>
      <c r="G662" s="126"/>
      <c r="H662" s="126"/>
      <c r="I662" s="126"/>
    </row>
    <row r="663" spans="1:9" ht="16">
      <c r="A663" s="127" t="s">
        <v>37</v>
      </c>
      <c r="B663" s="127">
        <v>55</v>
      </c>
      <c r="F663" s="126"/>
      <c r="G663" s="126"/>
      <c r="H663" s="126"/>
      <c r="I663" s="126"/>
    </row>
    <row r="664" spans="1:9" ht="16">
      <c r="A664" s="127" t="s">
        <v>13</v>
      </c>
      <c r="B664" s="127">
        <v>48</v>
      </c>
      <c r="F664" s="126"/>
      <c r="G664" s="126"/>
      <c r="H664" s="126"/>
      <c r="I664" s="126"/>
    </row>
    <row r="665" spans="1:9" ht="16">
      <c r="A665" s="127" t="s">
        <v>31</v>
      </c>
      <c r="B665" s="127">
        <v>48</v>
      </c>
      <c r="F665" s="126"/>
      <c r="G665" s="126"/>
      <c r="H665" s="126"/>
      <c r="I665" s="126"/>
    </row>
    <row r="666" spans="1:9" ht="16">
      <c r="A666" s="127" t="s">
        <v>10</v>
      </c>
      <c r="B666" s="127">
        <v>45</v>
      </c>
      <c r="F666" s="126"/>
      <c r="G666" s="126"/>
      <c r="H666" s="126"/>
      <c r="I666" s="126"/>
    </row>
    <row r="667" spans="1:9" ht="16">
      <c r="A667" s="127" t="s">
        <v>25</v>
      </c>
      <c r="B667" s="127">
        <v>53</v>
      </c>
      <c r="F667" s="126"/>
      <c r="G667" s="126"/>
      <c r="H667" s="126"/>
      <c r="I667" s="126"/>
    </row>
    <row r="668" spans="1:9" ht="16">
      <c r="A668" s="127" t="s">
        <v>13</v>
      </c>
      <c r="B668" s="127">
        <v>61</v>
      </c>
      <c r="F668" s="126"/>
      <c r="G668" s="126"/>
      <c r="H668" s="126"/>
      <c r="I668" s="126"/>
    </row>
    <row r="669" spans="1:9" ht="16">
      <c r="A669" s="127" t="s">
        <v>22</v>
      </c>
      <c r="B669" s="127">
        <v>65</v>
      </c>
      <c r="F669" s="126"/>
      <c r="G669" s="126"/>
      <c r="H669" s="126"/>
      <c r="I669" s="126"/>
    </row>
    <row r="670" spans="1:9" ht="16">
      <c r="A670" s="127" t="s">
        <v>10</v>
      </c>
      <c r="B670" s="127">
        <v>29</v>
      </c>
      <c r="F670" s="126"/>
      <c r="G670" s="126"/>
      <c r="H670" s="126"/>
      <c r="I670" s="126"/>
    </row>
    <row r="671" spans="1:9" ht="16">
      <c r="A671" s="127" t="s">
        <v>22</v>
      </c>
      <c r="B671" s="127">
        <v>49</v>
      </c>
      <c r="F671" s="126"/>
      <c r="G671" s="126"/>
      <c r="H671" s="126"/>
      <c r="I671" s="126"/>
    </row>
    <row r="672" spans="1:9" ht="16">
      <c r="A672" s="127" t="s">
        <v>13</v>
      </c>
      <c r="B672" s="127">
        <v>41</v>
      </c>
      <c r="F672" s="126"/>
      <c r="G672" s="126"/>
      <c r="H672" s="126"/>
      <c r="I672" s="126"/>
    </row>
    <row r="673" spans="1:9" ht="16">
      <c r="A673" s="127" t="s">
        <v>25</v>
      </c>
      <c r="B673" s="127">
        <v>27</v>
      </c>
      <c r="F673" s="126"/>
      <c r="G673" s="126"/>
      <c r="H673" s="126"/>
      <c r="I673" s="126"/>
    </row>
    <row r="674" spans="1:9" ht="16">
      <c r="A674" s="127" t="s">
        <v>10</v>
      </c>
      <c r="B674" s="127">
        <v>61</v>
      </c>
      <c r="F674" s="126"/>
      <c r="G674" s="126"/>
      <c r="H674" s="126"/>
      <c r="I674" s="126"/>
    </row>
    <row r="675" spans="1:9" ht="16">
      <c r="A675" s="127" t="s">
        <v>13</v>
      </c>
      <c r="B675" s="127">
        <v>31</v>
      </c>
      <c r="F675" s="126"/>
      <c r="G675" s="126"/>
      <c r="H675" s="126"/>
      <c r="I675" s="126"/>
    </row>
    <row r="676" spans="1:9" ht="16">
      <c r="A676" s="127" t="s">
        <v>13</v>
      </c>
      <c r="B676" s="127">
        <v>43</v>
      </c>
      <c r="F676" s="126"/>
      <c r="G676" s="126"/>
      <c r="H676" s="126"/>
      <c r="I676" s="126"/>
    </row>
    <row r="677" spans="1:9" ht="16">
      <c r="A677" s="127" t="s">
        <v>10</v>
      </c>
      <c r="B677" s="127">
        <v>44</v>
      </c>
      <c r="F677" s="126"/>
      <c r="G677" s="126"/>
      <c r="H677" s="126"/>
      <c r="I677" s="126"/>
    </row>
    <row r="678" spans="1:9" ht="16">
      <c r="A678" s="127" t="s">
        <v>13</v>
      </c>
      <c r="B678" s="127">
        <v>43</v>
      </c>
      <c r="F678" s="126"/>
      <c r="G678" s="126"/>
      <c r="H678" s="126"/>
      <c r="I678" s="126"/>
    </row>
    <row r="679" spans="1:9" ht="16">
      <c r="A679" s="127" t="s">
        <v>13</v>
      </c>
      <c r="B679" s="127">
        <v>47</v>
      </c>
      <c r="F679" s="126"/>
      <c r="G679" s="126"/>
      <c r="H679" s="126"/>
      <c r="I679" s="126"/>
    </row>
    <row r="680" spans="1:9" ht="16">
      <c r="A680" s="127" t="s">
        <v>13</v>
      </c>
      <c r="B680" s="127">
        <v>59</v>
      </c>
      <c r="F680" s="126"/>
      <c r="G680" s="126"/>
      <c r="H680" s="126"/>
      <c r="I680" s="126"/>
    </row>
    <row r="681" spans="1:9" ht="16">
      <c r="A681" s="127" t="s">
        <v>29</v>
      </c>
      <c r="B681" s="127">
        <v>56</v>
      </c>
      <c r="F681" s="126"/>
      <c r="G681" s="126"/>
      <c r="H681" s="126"/>
      <c r="I681" s="126"/>
    </row>
    <row r="682" spans="1:9" ht="16">
      <c r="A682" s="127" t="s">
        <v>13</v>
      </c>
      <c r="B682" s="127">
        <v>61</v>
      </c>
      <c r="F682" s="126"/>
      <c r="G682" s="126"/>
      <c r="H682" s="126"/>
      <c r="I682" s="126"/>
    </row>
    <row r="683" spans="1:9" ht="16">
      <c r="A683" s="127" t="s">
        <v>13</v>
      </c>
      <c r="B683" s="127">
        <v>47</v>
      </c>
      <c r="F683" s="126"/>
      <c r="G683" s="126"/>
      <c r="H683" s="126"/>
      <c r="I683" s="126"/>
    </row>
    <row r="684" spans="1:9" ht="16">
      <c r="A684" s="127" t="s">
        <v>13</v>
      </c>
      <c r="B684" s="127">
        <v>66</v>
      </c>
      <c r="F684" s="126"/>
      <c r="G684" s="126"/>
      <c r="H684" s="126"/>
      <c r="I684" s="126"/>
    </row>
    <row r="685" spans="1:9" ht="16">
      <c r="A685" s="127" t="s">
        <v>13</v>
      </c>
      <c r="B685" s="127">
        <v>49</v>
      </c>
      <c r="F685" s="126"/>
      <c r="G685" s="126"/>
      <c r="H685" s="126"/>
      <c r="I685" s="126"/>
    </row>
    <row r="686" spans="1:9" ht="16">
      <c r="A686" s="127" t="s">
        <v>13</v>
      </c>
      <c r="B686" s="127">
        <v>58</v>
      </c>
      <c r="F686" s="126"/>
      <c r="G686" s="126"/>
      <c r="H686" s="126"/>
      <c r="I686" s="126"/>
    </row>
    <row r="687" spans="1:9" ht="16">
      <c r="A687" s="127" t="s">
        <v>22</v>
      </c>
      <c r="B687" s="127">
        <v>45</v>
      </c>
      <c r="F687" s="126"/>
      <c r="G687" s="126"/>
      <c r="H687" s="126"/>
      <c r="I687" s="126"/>
    </row>
    <row r="688" spans="1:9" ht="16">
      <c r="A688" s="127" t="s">
        <v>13</v>
      </c>
      <c r="B688" s="127">
        <v>33</v>
      </c>
      <c r="F688" s="126"/>
      <c r="G688" s="126"/>
      <c r="H688" s="126"/>
      <c r="I688" s="126"/>
    </row>
    <row r="689" spans="1:9" ht="16">
      <c r="A689" s="127" t="s">
        <v>13</v>
      </c>
      <c r="B689" s="127">
        <v>46</v>
      </c>
      <c r="F689" s="126"/>
      <c r="G689" s="126"/>
      <c r="H689" s="126"/>
      <c r="I689" s="126"/>
    </row>
    <row r="690" spans="1:9" ht="16">
      <c r="A690" s="127" t="s">
        <v>13</v>
      </c>
      <c r="B690" s="127">
        <v>35</v>
      </c>
      <c r="F690" s="126"/>
      <c r="G690" s="126"/>
      <c r="H690" s="126"/>
      <c r="I690" s="126"/>
    </row>
    <row r="691" spans="1:9" ht="16">
      <c r="A691" s="127" t="s">
        <v>13</v>
      </c>
      <c r="B691" s="127">
        <v>51</v>
      </c>
      <c r="F691" s="126"/>
      <c r="G691" s="126"/>
      <c r="H691" s="126"/>
      <c r="I691" s="126"/>
    </row>
    <row r="692" spans="1:9" ht="16">
      <c r="A692" s="127" t="s">
        <v>22</v>
      </c>
      <c r="B692" s="127">
        <v>50</v>
      </c>
      <c r="F692" s="126"/>
      <c r="G692" s="126"/>
      <c r="H692" s="126"/>
      <c r="I692" s="126"/>
    </row>
    <row r="693" spans="1:9" ht="16">
      <c r="A693" s="127" t="s">
        <v>13</v>
      </c>
      <c r="B693" s="127">
        <v>44</v>
      </c>
      <c r="F693" s="126"/>
      <c r="G693" s="126"/>
      <c r="H693" s="126"/>
      <c r="I693" s="126"/>
    </row>
    <row r="694" spans="1:9" ht="16">
      <c r="A694" s="127" t="s">
        <v>13</v>
      </c>
      <c r="B694" s="127">
        <v>47</v>
      </c>
      <c r="F694" s="126"/>
      <c r="G694" s="126"/>
      <c r="H694" s="126"/>
      <c r="I694" s="126"/>
    </row>
    <row r="695" spans="1:9" ht="16">
      <c r="A695" s="127" t="s">
        <v>13</v>
      </c>
      <c r="B695" s="127">
        <v>41</v>
      </c>
      <c r="F695" s="126"/>
      <c r="G695" s="126"/>
      <c r="H695" s="126"/>
      <c r="I695" s="126"/>
    </row>
    <row r="696" spans="1:9" ht="16">
      <c r="A696" s="127" t="s">
        <v>25</v>
      </c>
      <c r="B696" s="127">
        <v>56</v>
      </c>
      <c r="F696" s="126"/>
      <c r="G696" s="126"/>
      <c r="H696" s="126"/>
      <c r="I696" s="126"/>
    </row>
    <row r="697" spans="1:9" ht="16">
      <c r="A697" s="127" t="s">
        <v>13</v>
      </c>
      <c r="B697" s="127">
        <v>50</v>
      </c>
      <c r="F697" s="126"/>
      <c r="G697" s="126"/>
      <c r="H697" s="126"/>
      <c r="I697" s="126"/>
    </row>
    <row r="698" spans="1:9" ht="16">
      <c r="A698" s="127" t="s">
        <v>13</v>
      </c>
      <c r="B698" s="127">
        <v>60</v>
      </c>
      <c r="F698" s="126"/>
      <c r="G698" s="126"/>
      <c r="H698" s="126"/>
      <c r="I698" s="126"/>
    </row>
    <row r="699" spans="1:9" ht="16">
      <c r="A699" s="127" t="s">
        <v>13</v>
      </c>
      <c r="B699" s="127">
        <v>56</v>
      </c>
      <c r="F699" s="126"/>
      <c r="G699" s="126"/>
      <c r="H699" s="126"/>
      <c r="I699" s="126"/>
    </row>
    <row r="700" spans="1:9" ht="16">
      <c r="A700" s="127" t="s">
        <v>25</v>
      </c>
      <c r="B700" s="127">
        <v>55</v>
      </c>
      <c r="F700" s="126"/>
      <c r="G700" s="126"/>
      <c r="H700" s="126"/>
      <c r="I700" s="126"/>
    </row>
    <row r="701" spans="1:9" ht="16">
      <c r="A701" s="127" t="s">
        <v>13</v>
      </c>
      <c r="B701" s="127">
        <v>47</v>
      </c>
      <c r="F701" s="126"/>
      <c r="G701" s="126"/>
      <c r="H701" s="126"/>
      <c r="I701" s="126"/>
    </row>
    <row r="702" spans="1:9" ht="16">
      <c r="A702" s="127" t="s">
        <v>13</v>
      </c>
      <c r="B702" s="127">
        <v>58</v>
      </c>
      <c r="F702" s="126"/>
      <c r="G702" s="126"/>
      <c r="H702" s="126"/>
      <c r="I702" s="126"/>
    </row>
    <row r="703" spans="1:9" ht="16">
      <c r="A703" s="127" t="s">
        <v>13</v>
      </c>
      <c r="B703" s="127">
        <v>68</v>
      </c>
      <c r="F703" s="126"/>
      <c r="G703" s="126"/>
      <c r="H703" s="126"/>
      <c r="I703" s="126"/>
    </row>
    <row r="704" spans="1:9" ht="16">
      <c r="A704" s="127" t="s">
        <v>13</v>
      </c>
      <c r="B704" s="127">
        <v>64</v>
      </c>
      <c r="F704" s="126"/>
      <c r="G704" s="126"/>
      <c r="H704" s="126"/>
      <c r="I704" s="126"/>
    </row>
    <row r="705" spans="1:9" ht="16">
      <c r="A705" s="127" t="s">
        <v>10</v>
      </c>
      <c r="B705" s="127">
        <v>51</v>
      </c>
      <c r="F705" s="126"/>
      <c r="G705" s="126"/>
      <c r="H705" s="126"/>
      <c r="I705" s="126"/>
    </row>
    <row r="706" spans="1:9" ht="16">
      <c r="A706" s="127" t="s">
        <v>13</v>
      </c>
      <c r="B706" s="127">
        <v>46</v>
      </c>
      <c r="F706" s="126"/>
      <c r="G706" s="126"/>
      <c r="H706" s="126"/>
      <c r="I706" s="126"/>
    </row>
    <row r="707" spans="1:9" ht="16">
      <c r="A707" s="127" t="s">
        <v>20</v>
      </c>
      <c r="B707" s="127">
        <v>68</v>
      </c>
      <c r="F707" s="126"/>
      <c r="G707" s="126"/>
      <c r="H707" s="126"/>
      <c r="I707" s="126"/>
    </row>
    <row r="708" spans="1:9" ht="16">
      <c r="A708" s="127" t="s">
        <v>13</v>
      </c>
      <c r="B708" s="127">
        <v>58</v>
      </c>
      <c r="F708" s="126"/>
      <c r="G708" s="126"/>
      <c r="H708" s="126"/>
      <c r="I708" s="126"/>
    </row>
    <row r="709" spans="1:9" ht="16">
      <c r="A709" s="127" t="s">
        <v>22</v>
      </c>
      <c r="B709" s="127">
        <v>49</v>
      </c>
      <c r="F709" s="126"/>
      <c r="G709" s="126"/>
      <c r="H709" s="126"/>
      <c r="I709" s="126"/>
    </row>
    <row r="710" spans="1:9" ht="16">
      <c r="A710" s="127" t="s">
        <v>29</v>
      </c>
      <c r="B710" s="127">
        <v>47</v>
      </c>
      <c r="F710" s="126"/>
      <c r="G710" s="126"/>
      <c r="H710" s="126"/>
      <c r="I710" s="126"/>
    </row>
    <row r="711" spans="1:9" ht="16">
      <c r="A711" s="127" t="s">
        <v>22</v>
      </c>
      <c r="B711" s="127">
        <v>30</v>
      </c>
      <c r="F711" s="126"/>
      <c r="G711" s="126"/>
      <c r="H711" s="126"/>
      <c r="I711" s="126"/>
    </row>
    <row r="712" spans="1:9" ht="16">
      <c r="A712" s="127" t="s">
        <v>13</v>
      </c>
      <c r="B712" s="127">
        <v>59</v>
      </c>
      <c r="F712" s="126"/>
      <c r="G712" s="126"/>
      <c r="H712" s="126"/>
      <c r="I712" s="126"/>
    </row>
    <row r="713" spans="1:9" ht="16">
      <c r="A713" s="127" t="s">
        <v>13</v>
      </c>
      <c r="B713" s="127">
        <v>60</v>
      </c>
      <c r="F713" s="126"/>
      <c r="G713" s="126"/>
      <c r="H713" s="126"/>
      <c r="I713" s="126"/>
    </row>
    <row r="714" spans="1:9" ht="16">
      <c r="A714" s="127" t="s">
        <v>13</v>
      </c>
      <c r="B714" s="127">
        <v>52</v>
      </c>
      <c r="F714" s="126"/>
      <c r="G714" s="126"/>
      <c r="H714" s="126"/>
      <c r="I714" s="126"/>
    </row>
    <row r="715" spans="1:9" ht="16">
      <c r="A715" s="127" t="s">
        <v>13</v>
      </c>
      <c r="B715" s="127">
        <v>42</v>
      </c>
      <c r="F715" s="126"/>
      <c r="G715" s="126"/>
      <c r="H715" s="126"/>
      <c r="I715" s="126"/>
    </row>
    <row r="716" spans="1:9" ht="16">
      <c r="A716" s="127" t="s">
        <v>13</v>
      </c>
      <c r="B716" s="127">
        <v>70</v>
      </c>
      <c r="F716" s="126"/>
      <c r="G716" s="126"/>
      <c r="H716" s="126"/>
      <c r="I716" s="126"/>
    </row>
    <row r="717" spans="1:9" ht="16">
      <c r="A717" s="127" t="s">
        <v>13</v>
      </c>
      <c r="B717" s="127">
        <v>43</v>
      </c>
      <c r="F717" s="126"/>
      <c r="G717" s="126"/>
      <c r="H717" s="126"/>
      <c r="I717" s="126"/>
    </row>
    <row r="718" spans="1:9" ht="16">
      <c r="A718" s="127" t="s">
        <v>13</v>
      </c>
      <c r="B718" s="127">
        <v>49</v>
      </c>
      <c r="F718" s="126"/>
      <c r="G718" s="126"/>
      <c r="H718" s="126"/>
      <c r="I718" s="126"/>
    </row>
    <row r="719" spans="1:9" ht="16">
      <c r="A719" s="127" t="s">
        <v>20</v>
      </c>
      <c r="B719" s="127">
        <v>47</v>
      </c>
      <c r="F719" s="126"/>
      <c r="G719" s="126"/>
      <c r="H719" s="126"/>
      <c r="I719" s="126"/>
    </row>
    <row r="720" spans="1:9" ht="16">
      <c r="A720" s="127" t="s">
        <v>22</v>
      </c>
      <c r="B720" s="127">
        <v>40</v>
      </c>
      <c r="F720" s="126"/>
      <c r="G720" s="126"/>
      <c r="H720" s="126"/>
      <c r="I720" s="126"/>
    </row>
    <row r="721" spans="1:9" ht="16">
      <c r="A721" s="127" t="s">
        <v>13</v>
      </c>
      <c r="B721" s="127">
        <v>54</v>
      </c>
      <c r="F721" s="126"/>
      <c r="G721" s="126"/>
      <c r="H721" s="126"/>
      <c r="I721" s="126"/>
    </row>
    <row r="722" spans="1:9" ht="16">
      <c r="A722" s="127" t="s">
        <v>13</v>
      </c>
      <c r="B722" s="127">
        <v>50</v>
      </c>
      <c r="F722" s="126"/>
      <c r="G722" s="126"/>
      <c r="H722" s="126"/>
      <c r="I722" s="126"/>
    </row>
    <row r="723" spans="1:9" ht="16">
      <c r="A723" s="127" t="s">
        <v>13</v>
      </c>
      <c r="B723" s="127">
        <v>65</v>
      </c>
      <c r="F723" s="126"/>
      <c r="G723" s="126"/>
      <c r="H723" s="126"/>
      <c r="I723" s="126"/>
    </row>
    <row r="724" spans="1:9" ht="16">
      <c r="A724" s="127" t="s">
        <v>13</v>
      </c>
      <c r="B724" s="127">
        <v>56</v>
      </c>
      <c r="F724" s="126"/>
      <c r="G724" s="126"/>
      <c r="H724" s="126"/>
      <c r="I724" s="126"/>
    </row>
    <row r="725" spans="1:9" ht="16">
      <c r="A725" s="127" t="s">
        <v>25</v>
      </c>
      <c r="B725" s="127">
        <v>66</v>
      </c>
      <c r="F725" s="126"/>
      <c r="G725" s="126"/>
      <c r="H725" s="126"/>
      <c r="I725" s="126"/>
    </row>
    <row r="726" spans="1:9" ht="16">
      <c r="A726" s="127" t="s">
        <v>13</v>
      </c>
      <c r="B726" s="127">
        <v>38</v>
      </c>
      <c r="F726" s="126"/>
      <c r="G726" s="126"/>
      <c r="H726" s="126"/>
      <c r="I726" s="126"/>
    </row>
    <row r="727" spans="1:9" ht="16">
      <c r="A727" s="127" t="s">
        <v>13</v>
      </c>
      <c r="B727" s="127">
        <v>44</v>
      </c>
      <c r="F727" s="126"/>
      <c r="G727" s="126"/>
      <c r="H727" s="126"/>
      <c r="I727" s="126"/>
    </row>
    <row r="728" spans="1:9" ht="16">
      <c r="A728" s="127" t="s">
        <v>13</v>
      </c>
      <c r="B728" s="127">
        <v>64</v>
      </c>
      <c r="F728" s="126"/>
      <c r="G728" s="126"/>
      <c r="H728" s="126"/>
      <c r="I728" s="126"/>
    </row>
    <row r="729" spans="1:9" ht="16">
      <c r="A729" s="127" t="s">
        <v>10</v>
      </c>
      <c r="B729" s="127">
        <v>42</v>
      </c>
      <c r="F729" s="126"/>
      <c r="G729" s="126"/>
      <c r="H729" s="126"/>
      <c r="I729" s="126"/>
    </row>
    <row r="730" spans="1:9" ht="16">
      <c r="A730" s="127" t="s">
        <v>10</v>
      </c>
      <c r="B730" s="127">
        <v>36</v>
      </c>
      <c r="F730" s="126"/>
      <c r="G730" s="126"/>
      <c r="H730" s="126"/>
      <c r="I730" s="126"/>
    </row>
    <row r="731" spans="1:9" ht="16">
      <c r="A731" s="127" t="s">
        <v>20</v>
      </c>
      <c r="B731" s="127">
        <v>38</v>
      </c>
      <c r="F731" s="126"/>
      <c r="G731" s="126"/>
      <c r="H731" s="126"/>
      <c r="I731" s="126"/>
    </row>
    <row r="732" spans="1:9" ht="16">
      <c r="A732" s="127" t="s">
        <v>25</v>
      </c>
      <c r="B732" s="127">
        <v>52</v>
      </c>
      <c r="F732" s="126"/>
      <c r="G732" s="126"/>
      <c r="H732" s="126"/>
      <c r="I732" s="126"/>
    </row>
    <row r="733" spans="1:9" ht="16">
      <c r="A733" s="127" t="s">
        <v>13</v>
      </c>
      <c r="B733" s="127">
        <v>60</v>
      </c>
      <c r="F733" s="126"/>
      <c r="G733" s="126"/>
      <c r="H733" s="126"/>
      <c r="I733" s="126"/>
    </row>
    <row r="734" spans="1:9" ht="16">
      <c r="A734" s="127" t="s">
        <v>13</v>
      </c>
      <c r="B734" s="127">
        <v>67</v>
      </c>
      <c r="F734" s="126"/>
      <c r="G734" s="126"/>
      <c r="H734" s="126"/>
      <c r="I734" s="126"/>
    </row>
    <row r="735" spans="1:9" ht="16">
      <c r="A735" s="127" t="s">
        <v>10</v>
      </c>
      <c r="B735" s="127">
        <v>57</v>
      </c>
      <c r="F735" s="126"/>
      <c r="G735" s="126"/>
      <c r="H735" s="126"/>
      <c r="I735" s="126"/>
    </row>
    <row r="736" spans="1:9" ht="16">
      <c r="A736" s="127" t="s">
        <v>10</v>
      </c>
      <c r="B736" s="127">
        <v>67</v>
      </c>
      <c r="F736" s="126"/>
      <c r="G736" s="126"/>
      <c r="H736" s="126"/>
      <c r="I736" s="126"/>
    </row>
    <row r="737" spans="1:9" ht="16">
      <c r="A737" s="127" t="s">
        <v>13</v>
      </c>
      <c r="B737" s="127">
        <v>42</v>
      </c>
      <c r="F737" s="126"/>
      <c r="G737" s="126"/>
      <c r="H737" s="126"/>
      <c r="I737" s="126"/>
    </row>
    <row r="738" spans="1:9" ht="16">
      <c r="A738" s="127" t="s">
        <v>31</v>
      </c>
      <c r="B738" s="127">
        <v>38</v>
      </c>
      <c r="F738" s="126"/>
      <c r="G738" s="126"/>
      <c r="H738" s="126"/>
      <c r="I738" s="126"/>
    </row>
    <row r="739" spans="1:9" ht="16">
      <c r="A739" s="127" t="s">
        <v>13</v>
      </c>
      <c r="B739" s="127">
        <v>66</v>
      </c>
      <c r="F739" s="126"/>
      <c r="G739" s="126"/>
      <c r="H739" s="126"/>
      <c r="I739" s="126"/>
    </row>
    <row r="740" spans="1:9" ht="16">
      <c r="A740" s="127" t="s">
        <v>13</v>
      </c>
      <c r="B740" s="127">
        <v>37</v>
      </c>
      <c r="F740" s="126"/>
      <c r="G740" s="126"/>
      <c r="H740" s="126"/>
      <c r="I740" s="126"/>
    </row>
    <row r="741" spans="1:9" ht="16">
      <c r="A741" s="127" t="s">
        <v>13</v>
      </c>
      <c r="B741" s="127">
        <v>57</v>
      </c>
      <c r="F741" s="126"/>
      <c r="G741" s="126"/>
      <c r="H741" s="126"/>
      <c r="I741" s="126"/>
    </row>
    <row r="742" spans="1:9" ht="16">
      <c r="A742" s="127" t="s">
        <v>25</v>
      </c>
      <c r="B742" s="127">
        <v>54</v>
      </c>
      <c r="F742" s="126"/>
      <c r="G742" s="126"/>
      <c r="H742" s="126"/>
      <c r="I742" s="126"/>
    </row>
    <row r="743" spans="1:9" ht="16">
      <c r="A743" s="127" t="s">
        <v>13</v>
      </c>
      <c r="B743" s="127">
        <v>62</v>
      </c>
      <c r="F743" s="126"/>
      <c r="G743" s="126"/>
      <c r="H743" s="126"/>
      <c r="I743" s="126"/>
    </row>
    <row r="744" spans="1:9" ht="16">
      <c r="A744" s="127" t="s">
        <v>13</v>
      </c>
      <c r="B744" s="127">
        <v>46</v>
      </c>
      <c r="F744" s="126"/>
      <c r="G744" s="126"/>
      <c r="H744" s="126"/>
      <c r="I744" s="126"/>
    </row>
    <row r="745" spans="1:9" ht="16">
      <c r="A745" s="127" t="s">
        <v>13</v>
      </c>
      <c r="B745" s="127">
        <v>42</v>
      </c>
      <c r="F745" s="126"/>
      <c r="G745" s="126"/>
      <c r="H745" s="126"/>
      <c r="I745" s="126"/>
    </row>
    <row r="746" spans="1:9" ht="16">
      <c r="A746" s="127" t="s">
        <v>13</v>
      </c>
      <c r="B746" s="127">
        <v>47</v>
      </c>
      <c r="F746" s="126"/>
      <c r="G746" s="126"/>
      <c r="H746" s="126"/>
      <c r="I746" s="126"/>
    </row>
    <row r="747" spans="1:9" ht="16">
      <c r="A747" s="127" t="s">
        <v>10</v>
      </c>
      <c r="B747" s="127">
        <v>58</v>
      </c>
      <c r="F747" s="126"/>
      <c r="G747" s="126"/>
      <c r="H747" s="126"/>
      <c r="I747" s="126"/>
    </row>
    <row r="748" spans="1:9" ht="16">
      <c r="A748" s="127" t="s">
        <v>13</v>
      </c>
      <c r="B748" s="127">
        <v>28</v>
      </c>
      <c r="F748" s="126"/>
      <c r="G748" s="126"/>
      <c r="H748" s="126"/>
      <c r="I748" s="126"/>
    </row>
    <row r="749" spans="1:9" ht="16">
      <c r="A749" s="127" t="s">
        <v>31</v>
      </c>
      <c r="B749" s="127">
        <v>54</v>
      </c>
      <c r="F749" s="126"/>
      <c r="G749" s="126"/>
      <c r="H749" s="126"/>
      <c r="I749" s="126"/>
    </row>
    <row r="750" spans="1:9" ht="16">
      <c r="A750" s="127" t="s">
        <v>13</v>
      </c>
      <c r="B750" s="127">
        <v>40</v>
      </c>
      <c r="F750" s="126"/>
      <c r="G750" s="126"/>
      <c r="H750" s="126"/>
      <c r="I750" s="126"/>
    </row>
    <row r="751" spans="1:9" ht="16">
      <c r="A751" s="127" t="s">
        <v>10</v>
      </c>
      <c r="B751" s="127">
        <v>65</v>
      </c>
      <c r="F751" s="126"/>
      <c r="G751" s="126"/>
      <c r="H751" s="126"/>
      <c r="I751" s="126"/>
    </row>
    <row r="752" spans="1:9" ht="16">
      <c r="A752" s="127" t="s">
        <v>25</v>
      </c>
      <c r="B752" s="127">
        <v>46</v>
      </c>
      <c r="F752" s="126"/>
      <c r="G752" s="126"/>
      <c r="H752" s="126"/>
      <c r="I752" s="126"/>
    </row>
    <row r="753" spans="1:9" ht="16">
      <c r="A753" s="127" t="s">
        <v>25</v>
      </c>
      <c r="B753" s="127">
        <v>39</v>
      </c>
      <c r="F753" s="126"/>
      <c r="G753" s="126"/>
      <c r="H753" s="126"/>
      <c r="I753" s="126"/>
    </row>
    <row r="754" spans="1:9" ht="16">
      <c r="A754" s="127" t="s">
        <v>13</v>
      </c>
      <c r="B754" s="127">
        <v>43</v>
      </c>
      <c r="F754" s="126"/>
      <c r="G754" s="126"/>
      <c r="H754" s="126"/>
      <c r="I754" s="126"/>
    </row>
    <row r="755" spans="1:9" ht="16">
      <c r="A755" s="127" t="s">
        <v>25</v>
      </c>
      <c r="B755" s="127">
        <v>31</v>
      </c>
      <c r="F755" s="126"/>
      <c r="G755" s="126"/>
      <c r="H755" s="126"/>
      <c r="I755" s="126"/>
    </row>
    <row r="756" spans="1:9" ht="16">
      <c r="A756" s="127" t="s">
        <v>31</v>
      </c>
      <c r="B756" s="127">
        <v>70</v>
      </c>
      <c r="F756" s="126"/>
      <c r="G756" s="126"/>
      <c r="H756" s="126"/>
      <c r="I756" s="126"/>
    </row>
    <row r="757" spans="1:9" ht="16">
      <c r="A757" s="127" t="s">
        <v>25</v>
      </c>
      <c r="B757" s="127">
        <v>30</v>
      </c>
      <c r="F757" s="126"/>
      <c r="G757" s="126"/>
      <c r="H757" s="126"/>
      <c r="I757" s="126"/>
    </row>
    <row r="758" spans="1:9" ht="16">
      <c r="A758" s="127" t="s">
        <v>10</v>
      </c>
      <c r="B758" s="127">
        <v>39</v>
      </c>
      <c r="F758" s="126"/>
      <c r="G758" s="126"/>
      <c r="H758" s="126"/>
      <c r="I758" s="126"/>
    </row>
    <row r="759" spans="1:9" ht="16">
      <c r="A759" s="127" t="s">
        <v>13</v>
      </c>
      <c r="B759" s="127">
        <v>54</v>
      </c>
      <c r="F759" s="126"/>
      <c r="G759" s="126"/>
      <c r="H759" s="126"/>
      <c r="I759" s="126"/>
    </row>
    <row r="760" spans="1:9" ht="16">
      <c r="A760" s="127" t="s">
        <v>22</v>
      </c>
      <c r="B760" s="127">
        <v>44</v>
      </c>
      <c r="F760" s="126"/>
      <c r="G760" s="126"/>
      <c r="H760" s="126"/>
      <c r="I760" s="126"/>
    </row>
    <row r="761" spans="1:9" ht="16">
      <c r="A761" s="127" t="s">
        <v>25</v>
      </c>
      <c r="B761" s="127">
        <v>59</v>
      </c>
      <c r="F761" s="126"/>
      <c r="G761" s="126"/>
      <c r="H761" s="126"/>
      <c r="I761" s="126"/>
    </row>
    <row r="762" spans="1:9" ht="16">
      <c r="A762" s="127" t="s">
        <v>13</v>
      </c>
      <c r="B762" s="127">
        <v>70</v>
      </c>
      <c r="F762" s="126"/>
      <c r="G762" s="126"/>
      <c r="H762" s="126"/>
      <c r="I762" s="126"/>
    </row>
    <row r="763" spans="1:9" ht="16">
      <c r="A763" s="127" t="s">
        <v>10</v>
      </c>
      <c r="B763" s="127">
        <v>46</v>
      </c>
      <c r="F763" s="126"/>
      <c r="G763" s="126"/>
      <c r="H763" s="126"/>
      <c r="I763" s="126"/>
    </row>
    <row r="764" spans="1:9" ht="16">
      <c r="A764" s="127" t="s">
        <v>20</v>
      </c>
      <c r="B764" s="127">
        <v>67</v>
      </c>
      <c r="F764" s="126"/>
      <c r="G764" s="126"/>
      <c r="H764" s="126"/>
      <c r="I764" s="126"/>
    </row>
    <row r="765" spans="1:9" ht="16">
      <c r="A765" s="127" t="s">
        <v>22</v>
      </c>
      <c r="B765" s="127">
        <v>48</v>
      </c>
      <c r="F765" s="126"/>
      <c r="G765" s="126"/>
      <c r="H765" s="126"/>
      <c r="I765" s="126"/>
    </row>
    <row r="766" spans="1:9" ht="16">
      <c r="A766" s="127" t="s">
        <v>13</v>
      </c>
      <c r="B766" s="127">
        <v>58</v>
      </c>
      <c r="F766" s="126"/>
      <c r="G766" s="126"/>
      <c r="H766" s="126"/>
      <c r="I766" s="126"/>
    </row>
    <row r="767" spans="1:9" ht="16">
      <c r="A767" s="127" t="s">
        <v>29</v>
      </c>
      <c r="B767" s="127">
        <v>39</v>
      </c>
      <c r="F767" s="126"/>
      <c r="G767" s="126"/>
      <c r="H767" s="126"/>
      <c r="I767" s="126"/>
    </row>
    <row r="768" spans="1:9" ht="16">
      <c r="A768" s="127" t="s">
        <v>10</v>
      </c>
      <c r="B768" s="127">
        <v>36</v>
      </c>
      <c r="F768" s="126"/>
      <c r="G768" s="126"/>
      <c r="H768" s="126"/>
      <c r="I768" s="126"/>
    </row>
    <row r="769" spans="1:9" ht="16">
      <c r="A769" s="127" t="s">
        <v>22</v>
      </c>
      <c r="B769" s="127">
        <v>62</v>
      </c>
      <c r="F769" s="126"/>
      <c r="G769" s="126"/>
      <c r="H769" s="126"/>
      <c r="I769" s="126"/>
    </row>
    <row r="770" spans="1:9" ht="16">
      <c r="A770" s="127" t="s">
        <v>10</v>
      </c>
      <c r="B770" s="127">
        <v>40</v>
      </c>
      <c r="F770" s="126"/>
      <c r="G770" s="126"/>
      <c r="H770" s="126"/>
      <c r="I770" s="126"/>
    </row>
    <row r="771" spans="1:9" ht="16">
      <c r="A771" s="127" t="s">
        <v>13</v>
      </c>
      <c r="B771" s="127">
        <v>51</v>
      </c>
      <c r="F771" s="126"/>
      <c r="G771" s="126"/>
      <c r="H771" s="126"/>
      <c r="I771" s="126"/>
    </row>
    <row r="772" spans="1:9" ht="16">
      <c r="A772" s="127" t="s">
        <v>13</v>
      </c>
      <c r="B772" s="127">
        <v>53</v>
      </c>
      <c r="F772" s="126"/>
      <c r="G772" s="126"/>
      <c r="H772" s="126"/>
      <c r="I772" s="126"/>
    </row>
    <row r="773" spans="1:9" ht="16">
      <c r="A773" s="127" t="s">
        <v>10</v>
      </c>
      <c r="B773" s="127">
        <v>72</v>
      </c>
      <c r="F773" s="126"/>
      <c r="G773" s="126"/>
      <c r="H773" s="126"/>
      <c r="I773" s="126"/>
    </row>
    <row r="774" spans="1:9" ht="16">
      <c r="A774" s="127" t="s">
        <v>41</v>
      </c>
      <c r="B774" s="127">
        <v>61</v>
      </c>
      <c r="F774" s="126"/>
      <c r="G774" s="126"/>
      <c r="H774" s="126"/>
      <c r="I774" s="126"/>
    </row>
    <row r="775" spans="1:9" ht="16">
      <c r="A775" s="127" t="s">
        <v>10</v>
      </c>
      <c r="B775" s="127">
        <v>39</v>
      </c>
      <c r="F775" s="126"/>
      <c r="G775" s="126"/>
      <c r="H775" s="126"/>
      <c r="I775" s="126"/>
    </row>
    <row r="776" spans="1:9" ht="16">
      <c r="A776" s="127" t="s">
        <v>41</v>
      </c>
      <c r="B776" s="127">
        <v>49</v>
      </c>
      <c r="F776" s="126"/>
      <c r="G776" s="126"/>
      <c r="H776" s="126"/>
      <c r="I776" s="126"/>
    </row>
    <row r="777" spans="1:9" ht="16">
      <c r="A777" s="127" t="s">
        <v>10</v>
      </c>
      <c r="B777" s="127">
        <v>38</v>
      </c>
      <c r="F777" s="126"/>
      <c r="G777" s="126"/>
      <c r="H777" s="126"/>
      <c r="I777" s="126"/>
    </row>
    <row r="778" spans="1:9" ht="16">
      <c r="A778" s="127" t="s">
        <v>13</v>
      </c>
      <c r="B778" s="127">
        <v>57</v>
      </c>
      <c r="F778" s="126"/>
      <c r="G778" s="126"/>
      <c r="H778" s="126"/>
      <c r="I778" s="126"/>
    </row>
    <row r="779" spans="1:9" ht="16">
      <c r="A779" s="127" t="s">
        <v>13</v>
      </c>
      <c r="B779" s="127">
        <v>55</v>
      </c>
      <c r="F779" s="126"/>
      <c r="G779" s="126"/>
      <c r="H779" s="126"/>
      <c r="I779" s="126"/>
    </row>
    <row r="780" spans="1:9" ht="16">
      <c r="A780" s="127" t="s">
        <v>13</v>
      </c>
      <c r="B780" s="127">
        <v>60</v>
      </c>
      <c r="F780" s="126"/>
      <c r="G780" s="126"/>
      <c r="H780" s="126"/>
      <c r="I780" s="126"/>
    </row>
    <row r="781" spans="1:9" ht="16">
      <c r="A781" s="127" t="s">
        <v>29</v>
      </c>
      <c r="B781" s="127">
        <v>49</v>
      </c>
      <c r="F781" s="126"/>
      <c r="G781" s="126"/>
      <c r="H781" s="126"/>
      <c r="I781" s="126"/>
    </row>
    <row r="782" spans="1:9" ht="16">
      <c r="A782" s="127" t="s">
        <v>13</v>
      </c>
      <c r="B782" s="127">
        <v>34</v>
      </c>
      <c r="F782" s="126"/>
      <c r="G782" s="126"/>
      <c r="H782" s="126"/>
      <c r="I782" s="126"/>
    </row>
    <row r="783" spans="1:9" ht="16">
      <c r="A783" s="127" t="s">
        <v>10</v>
      </c>
      <c r="B783" s="127">
        <v>27</v>
      </c>
      <c r="F783" s="126"/>
      <c r="G783" s="126"/>
      <c r="H783" s="126"/>
      <c r="I783" s="126"/>
    </row>
    <row r="784" spans="1:9" ht="16">
      <c r="A784" s="127" t="s">
        <v>13</v>
      </c>
      <c r="B784" s="127">
        <v>56</v>
      </c>
      <c r="F784" s="126"/>
      <c r="G784" s="126"/>
      <c r="H784" s="126"/>
      <c r="I784" s="126"/>
    </row>
    <row r="785" spans="1:9" ht="16">
      <c r="A785" s="127" t="s">
        <v>29</v>
      </c>
      <c r="B785" s="127">
        <v>65</v>
      </c>
      <c r="F785" s="126"/>
      <c r="G785" s="126"/>
      <c r="H785" s="126"/>
      <c r="I785" s="126"/>
    </row>
    <row r="786" spans="1:9" ht="16">
      <c r="A786" s="127" t="s">
        <v>13</v>
      </c>
      <c r="B786" s="127">
        <v>45</v>
      </c>
      <c r="F786" s="126"/>
      <c r="G786" s="126"/>
      <c r="H786" s="126"/>
      <c r="I786" s="126"/>
    </row>
    <row r="787" spans="1:9" ht="16">
      <c r="A787" s="127" t="s">
        <v>13</v>
      </c>
      <c r="B787" s="127">
        <v>55</v>
      </c>
      <c r="F787" s="126"/>
      <c r="G787" s="126"/>
      <c r="H787" s="126"/>
      <c r="I787" s="126"/>
    </row>
    <row r="788" spans="1:9" ht="16">
      <c r="A788" s="127" t="s">
        <v>10</v>
      </c>
      <c r="B788" s="127">
        <v>62</v>
      </c>
      <c r="F788" s="126"/>
      <c r="G788" s="126"/>
      <c r="H788" s="126"/>
      <c r="I788" s="126"/>
    </row>
    <row r="789" spans="1:9" ht="16">
      <c r="A789" s="127" t="s">
        <v>10</v>
      </c>
      <c r="B789" s="127">
        <v>58</v>
      </c>
      <c r="F789" s="126"/>
      <c r="G789" s="126"/>
      <c r="H789" s="126"/>
      <c r="I789" s="126"/>
    </row>
    <row r="790" spans="1:9" ht="16">
      <c r="A790" s="127" t="s">
        <v>13</v>
      </c>
      <c r="B790" s="127">
        <v>44</v>
      </c>
      <c r="F790" s="126"/>
      <c r="G790" s="126"/>
      <c r="H790" s="126"/>
      <c r="I790" s="126"/>
    </row>
    <row r="791" spans="1:9" ht="16">
      <c r="A791" s="127" t="s">
        <v>13</v>
      </c>
      <c r="B791" s="127">
        <v>49</v>
      </c>
      <c r="F791" s="126"/>
      <c r="G791" s="126"/>
      <c r="H791" s="126"/>
      <c r="I791" s="126"/>
    </row>
    <row r="792" spans="1:9" ht="16">
      <c r="A792" s="127" t="s">
        <v>13</v>
      </c>
      <c r="B792" s="127">
        <v>45</v>
      </c>
      <c r="F792" s="126"/>
      <c r="G792" s="126"/>
      <c r="H792" s="126"/>
      <c r="I792" s="126"/>
    </row>
    <row r="793" spans="1:9" ht="16">
      <c r="A793" s="127" t="s">
        <v>13</v>
      </c>
      <c r="B793" s="127">
        <v>50</v>
      </c>
      <c r="F793" s="126"/>
      <c r="G793" s="126"/>
      <c r="H793" s="126"/>
      <c r="I793" s="126"/>
    </row>
    <row r="794" spans="1:9" ht="16">
      <c r="A794" s="127" t="s">
        <v>10</v>
      </c>
      <c r="B794" s="127">
        <v>55</v>
      </c>
      <c r="F794" s="126"/>
      <c r="G794" s="126"/>
      <c r="H794" s="126"/>
      <c r="I794" s="126"/>
    </row>
    <row r="795" spans="1:9" ht="16">
      <c r="A795" s="127" t="s">
        <v>25</v>
      </c>
      <c r="B795" s="127">
        <v>31</v>
      </c>
      <c r="F795" s="126"/>
      <c r="G795" s="126"/>
      <c r="H795" s="126"/>
      <c r="I795" s="126"/>
    </row>
    <row r="796" spans="1:9" ht="16">
      <c r="A796" s="127" t="s">
        <v>25</v>
      </c>
      <c r="B796" s="127">
        <v>48</v>
      </c>
      <c r="F796" s="126"/>
      <c r="G796" s="126"/>
      <c r="H796" s="126"/>
      <c r="I796" s="126"/>
    </row>
    <row r="797" spans="1:9" ht="16">
      <c r="A797" s="127" t="s">
        <v>10</v>
      </c>
      <c r="B797" s="127">
        <v>59</v>
      </c>
      <c r="F797" s="126"/>
      <c r="G797" s="126"/>
      <c r="H797" s="126"/>
      <c r="I797" s="126"/>
    </row>
    <row r="798" spans="1:9" ht="16">
      <c r="A798" s="127" t="s">
        <v>13</v>
      </c>
      <c r="B798" s="127">
        <v>45</v>
      </c>
      <c r="F798" s="126"/>
      <c r="G798" s="126"/>
      <c r="H798" s="126"/>
      <c r="I798" s="126"/>
    </row>
    <row r="799" spans="1:9" ht="16">
      <c r="A799" s="127" t="s">
        <v>22</v>
      </c>
      <c r="B799" s="127">
        <v>40</v>
      </c>
      <c r="F799" s="126"/>
      <c r="G799" s="126"/>
      <c r="H799" s="126"/>
      <c r="I799" s="126"/>
    </row>
    <row r="800" spans="1:9" ht="16">
      <c r="A800" s="127" t="s">
        <v>22</v>
      </c>
      <c r="B800" s="127">
        <v>37</v>
      </c>
      <c r="F800" s="126"/>
      <c r="G800" s="126"/>
      <c r="H800" s="126"/>
      <c r="I800" s="126"/>
    </row>
    <row r="801" spans="1:9" ht="16">
      <c r="A801" s="127" t="s">
        <v>10</v>
      </c>
      <c r="B801" s="127">
        <v>36</v>
      </c>
      <c r="F801" s="126"/>
      <c r="G801" s="126"/>
      <c r="H801" s="126"/>
      <c r="I801" s="126"/>
    </row>
    <row r="802" spans="1:9" ht="16">
      <c r="A802" s="127" t="s">
        <v>13</v>
      </c>
      <c r="B802" s="127">
        <v>25</v>
      </c>
      <c r="F802" s="126"/>
      <c r="G802" s="126"/>
      <c r="H802" s="126"/>
      <c r="I802" s="126"/>
    </row>
    <row r="803" spans="1:9" ht="16">
      <c r="A803" s="127" t="s">
        <v>13</v>
      </c>
      <c r="B803" s="127">
        <v>58</v>
      </c>
      <c r="F803" s="126"/>
      <c r="G803" s="126"/>
      <c r="H803" s="126"/>
      <c r="I803" s="126"/>
    </row>
    <row r="804" spans="1:9" ht="16">
      <c r="A804" s="127" t="s">
        <v>13</v>
      </c>
      <c r="B804" s="127">
        <v>46</v>
      </c>
      <c r="F804" s="126"/>
      <c r="G804" s="126"/>
      <c r="H804" s="126"/>
      <c r="I804" s="126"/>
    </row>
    <row r="805" spans="1:9" ht="16">
      <c r="A805" s="127" t="s">
        <v>22</v>
      </c>
      <c r="B805" s="127">
        <v>48</v>
      </c>
      <c r="F805" s="126"/>
      <c r="G805" s="126"/>
      <c r="H805" s="126"/>
      <c r="I805" s="126"/>
    </row>
    <row r="806" spans="1:9" ht="16">
      <c r="A806" s="127" t="s">
        <v>22</v>
      </c>
      <c r="B806" s="127">
        <v>57</v>
      </c>
      <c r="F806" s="126"/>
      <c r="G806" s="126"/>
      <c r="H806" s="126"/>
      <c r="I806" s="126"/>
    </row>
    <row r="807" spans="1:9" ht="16">
      <c r="A807" s="127" t="s">
        <v>22</v>
      </c>
      <c r="B807" s="127">
        <v>51</v>
      </c>
      <c r="F807" s="126"/>
      <c r="G807" s="126"/>
      <c r="H807" s="126"/>
      <c r="I807" s="126"/>
    </row>
    <row r="808" spans="1:9" ht="16">
      <c r="A808" s="127" t="s">
        <v>25</v>
      </c>
      <c r="B808" s="127">
        <v>42</v>
      </c>
      <c r="F808" s="126"/>
      <c r="G808" s="126"/>
      <c r="H808" s="126"/>
      <c r="I808" s="126"/>
    </row>
    <row r="809" spans="1:9" ht="16">
      <c r="A809" s="127" t="s">
        <v>13</v>
      </c>
      <c r="B809" s="127">
        <v>57</v>
      </c>
      <c r="F809" s="126"/>
      <c r="G809" s="126"/>
      <c r="H809" s="126"/>
      <c r="I809" s="126"/>
    </row>
    <row r="810" spans="1:9" ht="16">
      <c r="A810" s="127" t="s">
        <v>13</v>
      </c>
      <c r="B810" s="127">
        <v>57</v>
      </c>
      <c r="F810" s="126"/>
      <c r="G810" s="126"/>
      <c r="H810" s="126"/>
      <c r="I810" s="126"/>
    </row>
    <row r="811" spans="1:9" ht="16">
      <c r="A811" s="127" t="s">
        <v>13</v>
      </c>
      <c r="B811" s="127">
        <v>59</v>
      </c>
      <c r="F811" s="126"/>
      <c r="G811" s="126"/>
      <c r="H811" s="126"/>
      <c r="I811" s="126"/>
    </row>
    <row r="812" spans="1:9" ht="16">
      <c r="A812" s="127" t="s">
        <v>13</v>
      </c>
      <c r="B812" s="127">
        <v>47</v>
      </c>
      <c r="F812" s="126"/>
      <c r="G812" s="126"/>
      <c r="H812" s="126"/>
      <c r="I812" s="126"/>
    </row>
    <row r="813" spans="1:9" ht="16">
      <c r="A813" s="127" t="s">
        <v>13</v>
      </c>
      <c r="B813" s="127">
        <v>45</v>
      </c>
      <c r="F813" s="126"/>
      <c r="G813" s="126"/>
      <c r="H813" s="126"/>
      <c r="I813" s="126"/>
    </row>
    <row r="814" spans="1:9" ht="16">
      <c r="A814" s="127" t="s">
        <v>25</v>
      </c>
      <c r="B814" s="127">
        <v>43</v>
      </c>
      <c r="F814" s="126"/>
      <c r="G814" s="126"/>
      <c r="H814" s="126"/>
      <c r="I814" s="126"/>
    </row>
    <row r="815" spans="1:9" ht="16">
      <c r="A815" s="127" t="s">
        <v>22</v>
      </c>
      <c r="B815" s="127">
        <v>62</v>
      </c>
      <c r="F815" s="126"/>
      <c r="G815" s="126"/>
      <c r="H815" s="126"/>
      <c r="I815" s="126"/>
    </row>
    <row r="816" spans="1:9" ht="16">
      <c r="A816" s="127" t="s">
        <v>22</v>
      </c>
      <c r="B816" s="127">
        <v>31</v>
      </c>
      <c r="F816" s="126"/>
      <c r="G816" s="126"/>
      <c r="H816" s="126"/>
      <c r="I816" s="126"/>
    </row>
    <row r="817" spans="1:9" ht="16">
      <c r="A817" s="127" t="s">
        <v>13</v>
      </c>
      <c r="B817" s="127">
        <v>57</v>
      </c>
      <c r="F817" s="126"/>
      <c r="G817" s="126"/>
      <c r="H817" s="126"/>
      <c r="I817" s="126"/>
    </row>
    <row r="818" spans="1:9" ht="16">
      <c r="A818" s="127" t="s">
        <v>10</v>
      </c>
      <c r="B818" s="127">
        <v>58</v>
      </c>
      <c r="F818" s="126"/>
      <c r="G818" s="126"/>
      <c r="H818" s="126"/>
      <c r="I818" s="126"/>
    </row>
    <row r="819" spans="1:9" ht="16">
      <c r="A819" s="127" t="s">
        <v>10</v>
      </c>
      <c r="B819" s="127">
        <v>50</v>
      </c>
      <c r="F819" s="126"/>
      <c r="G819" s="126"/>
      <c r="H819" s="126"/>
      <c r="I819" s="126"/>
    </row>
    <row r="820" spans="1:9" ht="16">
      <c r="A820" s="127" t="s">
        <v>10</v>
      </c>
      <c r="B820" s="127">
        <v>55</v>
      </c>
      <c r="F820" s="126"/>
      <c r="G820" s="126"/>
      <c r="H820" s="126"/>
      <c r="I820" s="126"/>
    </row>
    <row r="821" spans="1:9" ht="16">
      <c r="A821" s="127" t="s">
        <v>13</v>
      </c>
      <c r="B821" s="127">
        <v>70</v>
      </c>
      <c r="F821" s="126"/>
      <c r="G821" s="126"/>
      <c r="H821" s="126"/>
      <c r="I821" s="126"/>
    </row>
    <row r="822" spans="1:9" ht="16">
      <c r="A822" s="127" t="s">
        <v>13</v>
      </c>
      <c r="B822" s="127">
        <v>48</v>
      </c>
      <c r="F822" s="126"/>
      <c r="G822" s="126"/>
      <c r="H822" s="126"/>
      <c r="I822" s="126"/>
    </row>
    <row r="823" spans="1:9" ht="16">
      <c r="A823" s="127" t="s">
        <v>37</v>
      </c>
      <c r="B823" s="127">
        <v>58</v>
      </c>
      <c r="F823" s="126"/>
      <c r="G823" s="126"/>
      <c r="H823" s="126"/>
      <c r="I823" s="126"/>
    </row>
    <row r="824" spans="1:9" ht="16">
      <c r="A824" s="127" t="s">
        <v>10</v>
      </c>
      <c r="B824" s="127">
        <v>43</v>
      </c>
      <c r="F824" s="126"/>
      <c r="G824" s="126"/>
      <c r="H824" s="126"/>
      <c r="I824" s="126"/>
    </row>
    <row r="825" spans="1:9" ht="16">
      <c r="A825" s="127" t="s">
        <v>22</v>
      </c>
      <c r="B825" s="127">
        <v>53</v>
      </c>
      <c r="F825" s="126"/>
      <c r="G825" s="126"/>
      <c r="H825" s="126"/>
      <c r="I825" s="126"/>
    </row>
    <row r="826" spans="1:9" ht="16">
      <c r="A826" s="127" t="s">
        <v>13</v>
      </c>
      <c r="B826" s="127">
        <v>50</v>
      </c>
      <c r="F826" s="126"/>
      <c r="G826" s="126"/>
      <c r="H826" s="126"/>
      <c r="I826" s="126"/>
    </row>
    <row r="827" spans="1:9" ht="16">
      <c r="A827" s="127" t="s">
        <v>25</v>
      </c>
      <c r="B827" s="127">
        <v>39</v>
      </c>
      <c r="F827" s="126"/>
      <c r="G827" s="126"/>
      <c r="H827" s="126"/>
      <c r="I827" s="126"/>
    </row>
    <row r="828" spans="1:9" ht="16">
      <c r="A828" s="127" t="s">
        <v>20</v>
      </c>
      <c r="B828" s="127">
        <v>59</v>
      </c>
      <c r="F828" s="126"/>
      <c r="G828" s="126"/>
      <c r="H828" s="126"/>
      <c r="I828" s="126"/>
    </row>
    <row r="829" spans="1:9" ht="16">
      <c r="A829" s="127" t="s">
        <v>13</v>
      </c>
      <c r="B829" s="127">
        <v>46</v>
      </c>
      <c r="F829" s="126"/>
      <c r="G829" s="126"/>
      <c r="H829" s="126"/>
      <c r="I829" s="126"/>
    </row>
    <row r="830" spans="1:9" ht="16">
      <c r="A830" s="127" t="s">
        <v>13</v>
      </c>
      <c r="B830" s="127">
        <v>58</v>
      </c>
      <c r="F830" s="126"/>
      <c r="G830" s="126"/>
      <c r="H830" s="126"/>
      <c r="I830" s="126"/>
    </row>
    <row r="831" spans="1:9" ht="16">
      <c r="A831" s="127" t="s">
        <v>13</v>
      </c>
      <c r="B831" s="127">
        <v>36</v>
      </c>
      <c r="F831" s="126"/>
      <c r="G831" s="126"/>
      <c r="H831" s="126"/>
      <c r="I831" s="126"/>
    </row>
    <row r="832" spans="1:9" ht="16">
      <c r="A832" s="127" t="s">
        <v>13</v>
      </c>
      <c r="B832" s="127">
        <v>47</v>
      </c>
      <c r="F832" s="126"/>
      <c r="G832" s="126"/>
      <c r="H832" s="126"/>
      <c r="I832" s="126"/>
    </row>
    <row r="833" spans="1:9" ht="16">
      <c r="A833" s="127" t="s">
        <v>13</v>
      </c>
      <c r="B833" s="127">
        <v>56</v>
      </c>
      <c r="F833" s="126"/>
      <c r="G833" s="126"/>
      <c r="H833" s="126"/>
      <c r="I833" s="126"/>
    </row>
    <row r="834" spans="1:9" ht="16">
      <c r="A834" s="127" t="s">
        <v>22</v>
      </c>
      <c r="B834" s="127">
        <v>43</v>
      </c>
      <c r="F834" s="126"/>
      <c r="G834" s="126"/>
      <c r="H834" s="126"/>
      <c r="I834" s="126"/>
    </row>
    <row r="835" spans="1:9" ht="16">
      <c r="A835" s="127" t="s">
        <v>13</v>
      </c>
      <c r="B835" s="127">
        <v>49</v>
      </c>
      <c r="F835" s="126"/>
      <c r="G835" s="126"/>
      <c r="H835" s="126"/>
      <c r="I835" s="126"/>
    </row>
    <row r="836" spans="1:9" ht="16">
      <c r="A836" s="127" t="s">
        <v>13</v>
      </c>
      <c r="B836" s="127">
        <v>63</v>
      </c>
      <c r="F836" s="126"/>
      <c r="G836" s="126"/>
      <c r="H836" s="126"/>
      <c r="I836" s="126"/>
    </row>
    <row r="837" spans="1:9" ht="16">
      <c r="A837" s="127" t="s">
        <v>13</v>
      </c>
      <c r="B837" s="127">
        <v>43</v>
      </c>
      <c r="F837" s="126"/>
      <c r="G837" s="126"/>
      <c r="H837" s="126"/>
      <c r="I837" s="126"/>
    </row>
    <row r="838" spans="1:9" ht="16">
      <c r="A838" s="127" t="s">
        <v>29</v>
      </c>
      <c r="B838" s="127">
        <v>60</v>
      </c>
      <c r="F838" s="126"/>
      <c r="G838" s="126"/>
      <c r="H838" s="126"/>
      <c r="I838" s="126"/>
    </row>
    <row r="839" spans="1:9" ht="16">
      <c r="A839" s="127" t="s">
        <v>20</v>
      </c>
      <c r="B839" s="127">
        <v>56</v>
      </c>
      <c r="F839" s="126"/>
      <c r="G839" s="126"/>
      <c r="H839" s="126"/>
      <c r="I839" s="126"/>
    </row>
    <row r="840" spans="1:9" ht="16">
      <c r="A840" s="127" t="s">
        <v>13</v>
      </c>
      <c r="B840" s="127">
        <v>39</v>
      </c>
      <c r="F840" s="126"/>
      <c r="G840" s="126"/>
      <c r="H840" s="126"/>
      <c r="I840" s="126"/>
    </row>
    <row r="841" spans="1:9" ht="16">
      <c r="A841" s="127" t="s">
        <v>13</v>
      </c>
      <c r="B841" s="127">
        <v>38</v>
      </c>
      <c r="F841" s="126"/>
      <c r="G841" s="126"/>
      <c r="H841" s="126"/>
      <c r="I841" s="126"/>
    </row>
    <row r="842" spans="1:9" ht="16">
      <c r="A842" s="127" t="s">
        <v>10</v>
      </c>
      <c r="B842" s="127">
        <v>51</v>
      </c>
      <c r="F842" s="126"/>
      <c r="G842" s="126"/>
      <c r="H842" s="126"/>
      <c r="I842" s="126"/>
    </row>
    <row r="843" spans="1:9" ht="16">
      <c r="A843" s="127" t="s">
        <v>10</v>
      </c>
      <c r="B843" s="127">
        <v>34</v>
      </c>
      <c r="F843" s="126"/>
      <c r="G843" s="126"/>
      <c r="H843" s="126"/>
      <c r="I843" s="126"/>
    </row>
    <row r="844" spans="1:9" ht="16">
      <c r="A844" s="127" t="s">
        <v>22</v>
      </c>
      <c r="B844" s="127">
        <v>45</v>
      </c>
      <c r="F844" s="126"/>
      <c r="G844" s="126"/>
      <c r="H844" s="126"/>
      <c r="I844" s="126"/>
    </row>
    <row r="845" spans="1:9" ht="16">
      <c r="A845" s="127" t="s">
        <v>13</v>
      </c>
      <c r="B845" s="127">
        <v>40</v>
      </c>
      <c r="F845" s="126"/>
      <c r="G845" s="126"/>
      <c r="H845" s="126"/>
      <c r="I845" s="126"/>
    </row>
    <row r="846" spans="1:9" ht="16">
      <c r="A846" s="127" t="s">
        <v>10</v>
      </c>
      <c r="B846" s="127">
        <v>68</v>
      </c>
      <c r="F846" s="126"/>
      <c r="G846" s="126"/>
      <c r="H846" s="126"/>
      <c r="I846" s="126"/>
    </row>
    <row r="847" spans="1:9" ht="16">
      <c r="A847" s="127" t="s">
        <v>22</v>
      </c>
      <c r="B847" s="127">
        <v>59</v>
      </c>
      <c r="F847" s="126"/>
      <c r="G847" s="126"/>
      <c r="H847" s="126"/>
      <c r="I847" s="126"/>
    </row>
    <row r="848" spans="1:9" ht="16">
      <c r="A848" s="127" t="s">
        <v>25</v>
      </c>
      <c r="B848" s="127">
        <v>56</v>
      </c>
      <c r="F848" s="126"/>
      <c r="G848" s="126"/>
      <c r="H848" s="126"/>
      <c r="I848" s="126"/>
    </row>
    <row r="849" spans="1:9" ht="16">
      <c r="A849" s="127" t="s">
        <v>10</v>
      </c>
      <c r="B849" s="127">
        <v>63</v>
      </c>
      <c r="F849" s="126"/>
      <c r="G849" s="126"/>
      <c r="H849" s="126"/>
      <c r="I849" s="126"/>
    </row>
    <row r="850" spans="1:9" ht="16">
      <c r="A850" s="127" t="s">
        <v>13</v>
      </c>
      <c r="B850" s="127">
        <v>58</v>
      </c>
      <c r="F850" s="126"/>
      <c r="G850" s="126"/>
      <c r="H850" s="126"/>
      <c r="I850" s="126"/>
    </row>
    <row r="851" spans="1:9" ht="16">
      <c r="A851" s="127" t="s">
        <v>13</v>
      </c>
      <c r="B851" s="127">
        <v>48</v>
      </c>
      <c r="F851" s="126"/>
      <c r="G851" s="126"/>
      <c r="H851" s="126"/>
      <c r="I851" s="126"/>
    </row>
    <row r="852" spans="1:9" ht="16">
      <c r="A852" s="127" t="s">
        <v>13</v>
      </c>
      <c r="B852" s="127">
        <v>63</v>
      </c>
      <c r="F852" s="126"/>
      <c r="G852" s="126"/>
      <c r="H852" s="126"/>
      <c r="I852" s="126"/>
    </row>
    <row r="853" spans="1:9" ht="16">
      <c r="A853" s="127" t="s">
        <v>13</v>
      </c>
      <c r="B853" s="127">
        <v>54</v>
      </c>
      <c r="F853" s="126"/>
      <c r="G853" s="126"/>
      <c r="H853" s="126"/>
      <c r="I853" s="126"/>
    </row>
    <row r="854" spans="1:9" ht="16">
      <c r="A854" s="127" t="s">
        <v>13</v>
      </c>
      <c r="B854" s="127">
        <v>48</v>
      </c>
      <c r="F854" s="126"/>
      <c r="G854" s="126"/>
      <c r="H854" s="126"/>
      <c r="I854" s="126"/>
    </row>
    <row r="855" spans="1:9" ht="16">
      <c r="A855" s="127" t="s">
        <v>10</v>
      </c>
      <c r="B855" s="127">
        <v>54</v>
      </c>
      <c r="F855" s="126"/>
      <c r="G855" s="126"/>
      <c r="H855" s="126"/>
      <c r="I855" s="126"/>
    </row>
    <row r="856" spans="1:9" ht="16">
      <c r="A856" s="127" t="s">
        <v>10</v>
      </c>
      <c r="B856" s="127">
        <v>44</v>
      </c>
      <c r="F856" s="126"/>
      <c r="G856" s="126"/>
      <c r="H856" s="126"/>
      <c r="I856" s="126"/>
    </row>
    <row r="857" spans="1:9" ht="16">
      <c r="A857" s="127" t="s">
        <v>13</v>
      </c>
      <c r="B857" s="127">
        <v>49</v>
      </c>
      <c r="F857" s="126"/>
      <c r="G857" s="126"/>
      <c r="H857" s="126"/>
      <c r="I857" s="126"/>
    </row>
    <row r="858" spans="1:9" ht="16">
      <c r="A858" s="127" t="s">
        <v>22</v>
      </c>
      <c r="B858" s="127">
        <v>43</v>
      </c>
      <c r="F858" s="126"/>
      <c r="G858" s="126"/>
      <c r="H858" s="126"/>
      <c r="I858" s="126"/>
    </row>
    <row r="859" spans="1:9" ht="16">
      <c r="A859" s="127" t="s">
        <v>13</v>
      </c>
      <c r="B859" s="127">
        <v>56</v>
      </c>
      <c r="F859" s="126"/>
      <c r="G859" s="126"/>
      <c r="H859" s="126"/>
      <c r="I859" s="126"/>
    </row>
    <row r="860" spans="1:9" ht="16">
      <c r="A860" s="127" t="s">
        <v>10</v>
      </c>
      <c r="B860" s="127">
        <v>47</v>
      </c>
      <c r="F860" s="126"/>
      <c r="G860" s="126"/>
      <c r="H860" s="126"/>
      <c r="I860" s="126"/>
    </row>
    <row r="861" spans="1:9" ht="16">
      <c r="A861" s="127" t="s">
        <v>20</v>
      </c>
      <c r="B861" s="127">
        <v>65</v>
      </c>
      <c r="F861" s="126"/>
      <c r="G861" s="126"/>
      <c r="H861" s="126"/>
      <c r="I861" s="126"/>
    </row>
    <row r="862" spans="1:9" ht="16">
      <c r="A862" s="127" t="s">
        <v>13</v>
      </c>
      <c r="B862" s="127">
        <v>47</v>
      </c>
      <c r="F862" s="126"/>
      <c r="G862" s="126"/>
      <c r="H862" s="126"/>
      <c r="I862" s="126"/>
    </row>
    <row r="863" spans="1:9" ht="16">
      <c r="A863" s="127" t="s">
        <v>10</v>
      </c>
      <c r="B863" s="127">
        <v>57</v>
      </c>
      <c r="F863" s="126"/>
      <c r="G863" s="126"/>
      <c r="H863" s="126"/>
      <c r="I863" s="126"/>
    </row>
    <row r="864" spans="1:9" ht="16">
      <c r="A864" s="127" t="s">
        <v>13</v>
      </c>
      <c r="B864" s="127">
        <v>61</v>
      </c>
      <c r="F864" s="126"/>
      <c r="G864" s="126"/>
      <c r="H864" s="126"/>
      <c r="I864" s="126"/>
    </row>
    <row r="865" spans="1:9" ht="16">
      <c r="A865" s="127" t="s">
        <v>13</v>
      </c>
      <c r="B865" s="127">
        <v>60</v>
      </c>
      <c r="F865" s="126"/>
      <c r="G865" s="126"/>
      <c r="H865" s="126"/>
      <c r="I865" s="126"/>
    </row>
    <row r="866" spans="1:9" ht="16">
      <c r="A866" s="127" t="s">
        <v>13</v>
      </c>
      <c r="B866" s="127">
        <v>37</v>
      </c>
      <c r="F866" s="126"/>
      <c r="G866" s="126"/>
      <c r="H866" s="126"/>
      <c r="I866" s="126"/>
    </row>
    <row r="867" spans="1:9" ht="16">
      <c r="A867" s="127" t="s">
        <v>13</v>
      </c>
      <c r="B867" s="127">
        <v>38</v>
      </c>
      <c r="F867" s="126"/>
      <c r="G867" s="126"/>
      <c r="H867" s="126"/>
      <c r="I867" s="126"/>
    </row>
    <row r="868" spans="1:9" ht="16">
      <c r="A868" s="127" t="s">
        <v>22</v>
      </c>
      <c r="B868" s="127">
        <v>47</v>
      </c>
      <c r="F868" s="126"/>
      <c r="G868" s="126"/>
      <c r="H868" s="126"/>
      <c r="I868" s="126"/>
    </row>
    <row r="869" spans="1:9" ht="16">
      <c r="A869" s="127" t="s">
        <v>20</v>
      </c>
      <c r="B869" s="127">
        <v>51</v>
      </c>
      <c r="F869" s="126"/>
      <c r="G869" s="126"/>
      <c r="H869" s="126"/>
      <c r="I869" s="126"/>
    </row>
    <row r="870" spans="1:9" ht="16">
      <c r="A870" s="127" t="s">
        <v>10</v>
      </c>
      <c r="B870" s="127">
        <v>40</v>
      </c>
      <c r="F870" s="126"/>
      <c r="G870" s="126"/>
      <c r="H870" s="126"/>
      <c r="I870" s="126"/>
    </row>
    <row r="871" spans="1:9" ht="16">
      <c r="A871" s="127" t="s">
        <v>13</v>
      </c>
      <c r="B871" s="127">
        <v>33</v>
      </c>
      <c r="F871" s="126"/>
      <c r="G871" s="126"/>
      <c r="H871" s="126"/>
      <c r="I871" s="126"/>
    </row>
    <row r="872" spans="1:9" ht="16">
      <c r="A872" s="127" t="s">
        <v>13</v>
      </c>
      <c r="B872" s="127">
        <v>66</v>
      </c>
      <c r="F872" s="126"/>
      <c r="G872" s="126"/>
      <c r="H872" s="126"/>
      <c r="I872" s="126"/>
    </row>
    <row r="873" spans="1:9" ht="16">
      <c r="A873" s="127" t="s">
        <v>29</v>
      </c>
      <c r="B873" s="127">
        <v>56</v>
      </c>
      <c r="F873" s="126"/>
      <c r="G873" s="126"/>
      <c r="H873" s="126"/>
      <c r="I873" s="126"/>
    </row>
    <row r="874" spans="1:9" ht="16">
      <c r="A874" s="127" t="s">
        <v>13</v>
      </c>
      <c r="B874" s="127">
        <v>46</v>
      </c>
      <c r="F874" s="126"/>
      <c r="G874" s="126"/>
      <c r="H874" s="126"/>
      <c r="I874" s="126"/>
    </row>
    <row r="875" spans="1:9" ht="16">
      <c r="A875" s="127" t="s">
        <v>13</v>
      </c>
      <c r="B875" s="127">
        <v>46</v>
      </c>
      <c r="F875" s="126"/>
      <c r="G875" s="126"/>
      <c r="H875" s="126"/>
      <c r="I875" s="126"/>
    </row>
    <row r="876" spans="1:9" ht="16">
      <c r="A876" s="127" t="s">
        <v>25</v>
      </c>
      <c r="B876" s="127">
        <v>61</v>
      </c>
      <c r="F876" s="126"/>
      <c r="G876" s="126"/>
      <c r="H876" s="126"/>
      <c r="I876" s="126"/>
    </row>
    <row r="877" spans="1:9" ht="16">
      <c r="A877" s="127" t="s">
        <v>25</v>
      </c>
      <c r="B877" s="127">
        <v>60</v>
      </c>
      <c r="F877" s="126"/>
      <c r="G877" s="126"/>
      <c r="H877" s="126"/>
      <c r="I877" s="126"/>
    </row>
    <row r="878" spans="1:9" ht="16">
      <c r="A878" s="127" t="s">
        <v>13</v>
      </c>
      <c r="B878" s="127">
        <v>55</v>
      </c>
      <c r="F878" s="126"/>
      <c r="G878" s="126"/>
      <c r="H878" s="126"/>
      <c r="I878" s="126"/>
    </row>
    <row r="879" spans="1:9" ht="16">
      <c r="A879" s="127" t="s">
        <v>13</v>
      </c>
      <c r="B879" s="127">
        <v>58</v>
      </c>
      <c r="F879" s="126"/>
      <c r="G879" s="126"/>
      <c r="H879" s="126"/>
      <c r="I879" s="126"/>
    </row>
    <row r="880" spans="1:9" ht="16">
      <c r="A880" s="127" t="s">
        <v>13</v>
      </c>
      <c r="B880" s="127">
        <v>65</v>
      </c>
      <c r="F880" s="126"/>
      <c r="G880" s="126"/>
      <c r="H880" s="126"/>
      <c r="I880" s="126"/>
    </row>
    <row r="881" spans="1:9" ht="16">
      <c r="A881" s="127" t="s">
        <v>13</v>
      </c>
      <c r="B881" s="127">
        <v>36</v>
      </c>
      <c r="F881" s="126"/>
      <c r="G881" s="126"/>
      <c r="H881" s="126"/>
      <c r="I881" s="126"/>
    </row>
    <row r="882" spans="1:9" ht="16">
      <c r="A882" s="127" t="s">
        <v>22</v>
      </c>
      <c r="B882" s="127">
        <v>56</v>
      </c>
      <c r="F882" s="126"/>
      <c r="G882" s="126"/>
      <c r="H882" s="126"/>
      <c r="I882" s="126"/>
    </row>
    <row r="883" spans="1:9" ht="16">
      <c r="A883" s="127" t="s">
        <v>29</v>
      </c>
      <c r="B883" s="127">
        <v>50</v>
      </c>
      <c r="F883" s="126"/>
      <c r="G883" s="126"/>
      <c r="H883" s="126"/>
      <c r="I883" s="126"/>
    </row>
    <row r="884" spans="1:9" ht="16">
      <c r="A884" s="127" t="s">
        <v>22</v>
      </c>
      <c r="B884" s="127">
        <v>56</v>
      </c>
      <c r="F884" s="126"/>
      <c r="G884" s="126"/>
      <c r="H884" s="126"/>
      <c r="I884" s="126"/>
    </row>
    <row r="885" spans="1:9" ht="16">
      <c r="A885" s="127" t="s">
        <v>13</v>
      </c>
      <c r="B885" s="127">
        <v>34</v>
      </c>
      <c r="F885" s="126"/>
      <c r="G885" s="126"/>
      <c r="H885" s="126"/>
      <c r="I885" s="126"/>
    </row>
    <row r="886" spans="1:9" ht="16">
      <c r="A886" s="127" t="s">
        <v>13</v>
      </c>
      <c r="B886" s="127">
        <v>61</v>
      </c>
      <c r="F886" s="126"/>
      <c r="G886" s="126"/>
      <c r="H886" s="126"/>
      <c r="I886" s="126"/>
    </row>
    <row r="887" spans="1:9" ht="16">
      <c r="A887" s="127" t="s">
        <v>31</v>
      </c>
      <c r="B887" s="127">
        <v>41</v>
      </c>
      <c r="F887" s="126"/>
      <c r="G887" s="126"/>
      <c r="H887" s="126"/>
      <c r="I887" s="126"/>
    </row>
    <row r="888" spans="1:9" ht="16">
      <c r="A888" s="127" t="s">
        <v>25</v>
      </c>
      <c r="B888" s="127">
        <v>51</v>
      </c>
      <c r="F888" s="126"/>
      <c r="G888" s="126"/>
      <c r="H888" s="126"/>
      <c r="I888" s="126"/>
    </row>
    <row r="889" spans="1:9" ht="16">
      <c r="A889" s="127" t="s">
        <v>10</v>
      </c>
      <c r="B889" s="127">
        <v>44</v>
      </c>
      <c r="F889" s="126"/>
      <c r="G889" s="126"/>
      <c r="H889" s="126"/>
      <c r="I889" s="126"/>
    </row>
    <row r="890" spans="1:9" ht="16">
      <c r="A890" s="127" t="s">
        <v>37</v>
      </c>
      <c r="B890" s="127">
        <v>51</v>
      </c>
      <c r="F890" s="126"/>
      <c r="G890" s="126"/>
      <c r="H890" s="126"/>
      <c r="I890" s="126"/>
    </row>
    <row r="891" spans="1:9" ht="16">
      <c r="A891" s="127" t="s">
        <v>13</v>
      </c>
      <c r="B891" s="127">
        <v>53</v>
      </c>
      <c r="F891" s="126"/>
      <c r="G891" s="126"/>
      <c r="H891" s="126"/>
      <c r="I891" s="126"/>
    </row>
    <row r="892" spans="1:9" ht="16">
      <c r="A892" s="127" t="s">
        <v>13</v>
      </c>
      <c r="B892" s="127">
        <v>54</v>
      </c>
      <c r="F892" s="126"/>
      <c r="G892" s="126"/>
      <c r="H892" s="126"/>
      <c r="I892" s="126"/>
    </row>
    <row r="893" spans="1:9" ht="16">
      <c r="A893" s="127" t="s">
        <v>13</v>
      </c>
      <c r="B893" s="127">
        <v>47</v>
      </c>
      <c r="F893" s="126"/>
      <c r="G893" s="126"/>
      <c r="H893" s="126"/>
      <c r="I893" s="126"/>
    </row>
    <row r="894" spans="1:9" ht="16">
      <c r="A894" s="127" t="s">
        <v>25</v>
      </c>
      <c r="B894" s="127">
        <v>52</v>
      </c>
      <c r="F894" s="126"/>
      <c r="G894" s="126"/>
      <c r="H894" s="126"/>
      <c r="I894" s="126"/>
    </row>
    <row r="895" spans="1:9" ht="16">
      <c r="A895" s="127" t="s">
        <v>25</v>
      </c>
      <c r="B895" s="127">
        <v>60</v>
      </c>
      <c r="F895" s="126"/>
      <c r="G895" s="126"/>
      <c r="H895" s="126"/>
      <c r="I895" s="126"/>
    </row>
    <row r="896" spans="1:9" ht="16">
      <c r="A896" s="127" t="s">
        <v>13</v>
      </c>
      <c r="B896" s="127">
        <v>67</v>
      </c>
      <c r="F896" s="126"/>
      <c r="G896" s="126"/>
      <c r="H896" s="126"/>
      <c r="I896" s="126"/>
    </row>
    <row r="897" spans="1:9" ht="16">
      <c r="A897" s="127" t="s">
        <v>13</v>
      </c>
      <c r="B897" s="127">
        <v>35</v>
      </c>
      <c r="F897" s="126"/>
      <c r="G897" s="126"/>
      <c r="H897" s="126"/>
      <c r="I897" s="126"/>
    </row>
    <row r="898" spans="1:9" ht="16">
      <c r="A898" s="127" t="s">
        <v>13</v>
      </c>
      <c r="B898" s="127">
        <v>34</v>
      </c>
      <c r="F898" s="126"/>
      <c r="G898" s="126"/>
      <c r="H898" s="126"/>
      <c r="I898" s="126"/>
    </row>
    <row r="899" spans="1:9" ht="16">
      <c r="A899" s="127" t="s">
        <v>10</v>
      </c>
      <c r="B899" s="127">
        <v>50</v>
      </c>
      <c r="F899" s="126"/>
      <c r="G899" s="126"/>
      <c r="H899" s="126"/>
      <c r="I899" s="126"/>
    </row>
    <row r="900" spans="1:9" ht="16">
      <c r="A900" s="127" t="s">
        <v>22</v>
      </c>
      <c r="B900" s="127">
        <v>51</v>
      </c>
      <c r="F900" s="126"/>
      <c r="G900" s="126"/>
      <c r="H900" s="126"/>
      <c r="I900" s="126"/>
    </row>
    <row r="901" spans="1:9" ht="16">
      <c r="A901" s="127" t="s">
        <v>13</v>
      </c>
      <c r="B901" s="127">
        <v>48</v>
      </c>
      <c r="F901" s="126"/>
      <c r="G901" s="126"/>
      <c r="H901" s="126"/>
      <c r="I901" s="126"/>
    </row>
    <row r="902" spans="1:9" ht="16">
      <c r="A902" s="127" t="s">
        <v>13</v>
      </c>
      <c r="B902" s="127">
        <v>74</v>
      </c>
      <c r="F902" s="126"/>
      <c r="G902" s="126"/>
      <c r="H902" s="126"/>
      <c r="I902" s="126"/>
    </row>
    <row r="903" spans="1:9" ht="16">
      <c r="A903" s="127" t="s">
        <v>20</v>
      </c>
      <c r="B903" s="127">
        <v>50</v>
      </c>
      <c r="F903" s="126"/>
      <c r="G903" s="126"/>
      <c r="H903" s="126"/>
      <c r="I903" s="126"/>
    </row>
    <row r="904" spans="1:9" ht="16">
      <c r="A904" s="127" t="s">
        <v>10</v>
      </c>
      <c r="B904" s="127">
        <v>54</v>
      </c>
      <c r="F904" s="126"/>
      <c r="G904" s="126"/>
      <c r="H904" s="126"/>
      <c r="I904" s="126"/>
    </row>
    <row r="905" spans="1:9" ht="16">
      <c r="A905" s="127" t="s">
        <v>29</v>
      </c>
      <c r="B905" s="127">
        <v>69</v>
      </c>
      <c r="F905" s="126"/>
      <c r="G905" s="126"/>
      <c r="H905" s="126"/>
      <c r="I905" s="126"/>
    </row>
    <row r="906" spans="1:9" ht="16">
      <c r="A906" s="127" t="s">
        <v>10</v>
      </c>
      <c r="B906" s="127">
        <v>56</v>
      </c>
      <c r="F906" s="126"/>
      <c r="G906" s="126"/>
      <c r="H906" s="126"/>
      <c r="I906" s="126"/>
    </row>
    <row r="907" spans="1:9" ht="16">
      <c r="A907" s="127" t="s">
        <v>13</v>
      </c>
      <c r="B907" s="127">
        <v>46</v>
      </c>
      <c r="F907" s="126"/>
      <c r="G907" s="126"/>
      <c r="H907" s="126"/>
      <c r="I907" s="126"/>
    </row>
    <row r="908" spans="1:9" ht="16">
      <c r="A908" s="127" t="s">
        <v>10</v>
      </c>
      <c r="B908" s="127">
        <v>51</v>
      </c>
      <c r="F908" s="126"/>
      <c r="G908" s="126"/>
      <c r="H908" s="126"/>
      <c r="I908" s="126"/>
    </row>
    <row r="909" spans="1:9" ht="16">
      <c r="A909" s="127" t="s">
        <v>22</v>
      </c>
      <c r="B909" s="127">
        <v>50</v>
      </c>
      <c r="F909" s="126"/>
      <c r="G909" s="126"/>
      <c r="H909" s="126"/>
      <c r="I909" s="126"/>
    </row>
    <row r="910" spans="1:9" ht="16">
      <c r="A910" s="127" t="s">
        <v>10</v>
      </c>
      <c r="B910" s="127">
        <v>42</v>
      </c>
      <c r="F910" s="126"/>
      <c r="G910" s="126"/>
      <c r="H910" s="126"/>
      <c r="I910" s="126"/>
    </row>
    <row r="911" spans="1:9" ht="16">
      <c r="A911" s="127" t="s">
        <v>13</v>
      </c>
      <c r="B911" s="127">
        <v>61</v>
      </c>
      <c r="F911" s="126"/>
      <c r="G911" s="126"/>
      <c r="H911" s="126"/>
      <c r="I911" s="126"/>
    </row>
    <row r="912" spans="1:9" ht="16">
      <c r="A912" s="127" t="s">
        <v>10</v>
      </c>
      <c r="B912" s="127">
        <v>54</v>
      </c>
      <c r="F912" s="126"/>
      <c r="G912" s="126"/>
      <c r="H912" s="126"/>
      <c r="I912" s="126"/>
    </row>
    <row r="913" spans="1:9" ht="16">
      <c r="A913" s="127" t="s">
        <v>13</v>
      </c>
      <c r="B913" s="127">
        <v>57</v>
      </c>
      <c r="F913" s="126"/>
      <c r="G913" s="126"/>
      <c r="H913" s="126"/>
      <c r="I913" s="126"/>
    </row>
    <row r="914" spans="1:9" ht="16">
      <c r="A914" s="127" t="s">
        <v>10</v>
      </c>
      <c r="B914" s="127">
        <v>56</v>
      </c>
      <c r="F914" s="126"/>
      <c r="G914" s="126"/>
      <c r="H914" s="126"/>
      <c r="I914" s="126"/>
    </row>
    <row r="915" spans="1:9" ht="16">
      <c r="A915" s="127" t="s">
        <v>13</v>
      </c>
      <c r="B915" s="127">
        <v>45</v>
      </c>
      <c r="F915" s="126"/>
      <c r="G915" s="126"/>
      <c r="H915" s="126"/>
      <c r="I915" s="126"/>
    </row>
    <row r="916" spans="1:9" ht="16">
      <c r="A916" s="127" t="s">
        <v>13</v>
      </c>
      <c r="B916" s="127">
        <v>56</v>
      </c>
      <c r="F916" s="126"/>
      <c r="G916" s="126"/>
      <c r="H916" s="126"/>
      <c r="I916" s="126"/>
    </row>
    <row r="917" spans="1:9" ht="16">
      <c r="A917" s="127" t="s">
        <v>13</v>
      </c>
      <c r="B917" s="127">
        <v>54</v>
      </c>
      <c r="F917" s="126"/>
      <c r="G917" s="126"/>
      <c r="H917" s="126"/>
      <c r="I917" s="126"/>
    </row>
    <row r="918" spans="1:9" ht="16">
      <c r="A918" s="127" t="s">
        <v>13</v>
      </c>
      <c r="B918" s="127">
        <v>62</v>
      </c>
      <c r="F918" s="126"/>
      <c r="G918" s="126"/>
      <c r="H918" s="126"/>
      <c r="I918" s="126"/>
    </row>
    <row r="919" spans="1:9" ht="16">
      <c r="A919" s="127" t="s">
        <v>13</v>
      </c>
      <c r="B919" s="127">
        <v>77</v>
      </c>
      <c r="F919" s="126"/>
      <c r="G919" s="126"/>
      <c r="H919" s="126"/>
      <c r="I919" s="126"/>
    </row>
    <row r="920" spans="1:9" ht="16">
      <c r="A920" s="127" t="s">
        <v>10</v>
      </c>
      <c r="B920" s="127">
        <v>50</v>
      </c>
      <c r="F920" s="126"/>
      <c r="G920" s="126"/>
      <c r="H920" s="126"/>
      <c r="I920" s="126"/>
    </row>
    <row r="921" spans="1:9" ht="16">
      <c r="A921" s="127" t="s">
        <v>10</v>
      </c>
      <c r="B921" s="127">
        <v>39</v>
      </c>
      <c r="F921" s="126"/>
      <c r="G921" s="126"/>
      <c r="H921" s="126"/>
      <c r="I921" s="126"/>
    </row>
    <row r="922" spans="1:9" ht="16">
      <c r="A922" s="127" t="s">
        <v>13</v>
      </c>
      <c r="B922" s="127">
        <v>50</v>
      </c>
      <c r="F922" s="126"/>
      <c r="G922" s="126"/>
      <c r="H922" s="126"/>
      <c r="I922" s="126"/>
    </row>
    <row r="923" spans="1:9" ht="16">
      <c r="A923" s="127" t="s">
        <v>22</v>
      </c>
      <c r="B923" s="127">
        <v>43</v>
      </c>
      <c r="F923" s="126"/>
      <c r="G923" s="126"/>
      <c r="H923" s="126"/>
      <c r="I923" s="126"/>
    </row>
    <row r="924" spans="1:9" ht="16">
      <c r="A924" s="127" t="s">
        <v>13</v>
      </c>
      <c r="B924" s="127">
        <v>41</v>
      </c>
      <c r="F924" s="126"/>
      <c r="G924" s="126"/>
      <c r="H924" s="126"/>
      <c r="I924" s="126"/>
    </row>
    <row r="925" spans="1:9" ht="16">
      <c r="A925" s="127" t="s">
        <v>37</v>
      </c>
      <c r="B925" s="127">
        <v>65</v>
      </c>
      <c r="F925" s="126"/>
      <c r="G925" s="126"/>
      <c r="H925" s="126"/>
      <c r="I925" s="126"/>
    </row>
    <row r="926" spans="1:9" ht="16">
      <c r="A926" s="127" t="s">
        <v>13</v>
      </c>
      <c r="B926" s="127">
        <v>60</v>
      </c>
      <c r="F926" s="126"/>
      <c r="G926" s="126"/>
      <c r="H926" s="126"/>
      <c r="I926" s="126"/>
    </row>
    <row r="927" spans="1:9" ht="16">
      <c r="A927" s="127" t="s">
        <v>10</v>
      </c>
      <c r="B927" s="127">
        <v>34</v>
      </c>
      <c r="F927" s="126"/>
      <c r="G927" s="126"/>
      <c r="H927" s="126"/>
      <c r="I927" s="126"/>
    </row>
    <row r="928" spans="1:9" ht="16">
      <c r="A928" s="127" t="s">
        <v>10</v>
      </c>
      <c r="B928" s="127">
        <v>53</v>
      </c>
      <c r="F928" s="126"/>
      <c r="G928" s="126"/>
      <c r="H928" s="126"/>
      <c r="I928" s="126"/>
    </row>
    <row r="929" spans="1:9" ht="16">
      <c r="A929" s="127" t="s">
        <v>29</v>
      </c>
      <c r="B929" s="127">
        <v>52</v>
      </c>
      <c r="F929" s="126"/>
      <c r="G929" s="126"/>
      <c r="H929" s="126"/>
      <c r="I929" s="126"/>
    </row>
    <row r="930" spans="1:9" ht="16">
      <c r="A930" s="127" t="s">
        <v>13</v>
      </c>
      <c r="B930" s="127">
        <v>37</v>
      </c>
      <c r="F930" s="126"/>
      <c r="G930" s="126"/>
      <c r="H930" s="126"/>
      <c r="I930" s="126"/>
    </row>
    <row r="931" spans="1:9" ht="16">
      <c r="A931" s="127" t="s">
        <v>22</v>
      </c>
      <c r="B931" s="127">
        <v>53</v>
      </c>
      <c r="F931" s="126"/>
      <c r="G931" s="126"/>
      <c r="H931" s="126"/>
      <c r="I931" s="126"/>
    </row>
    <row r="932" spans="1:9" ht="16">
      <c r="A932" s="127" t="s">
        <v>13</v>
      </c>
      <c r="B932" s="127">
        <v>50</v>
      </c>
      <c r="F932" s="126"/>
      <c r="G932" s="126"/>
      <c r="H932" s="126"/>
      <c r="I932" s="126"/>
    </row>
    <row r="933" spans="1:9" ht="16">
      <c r="A933" s="127" t="s">
        <v>22</v>
      </c>
      <c r="B933" s="127">
        <v>52</v>
      </c>
      <c r="F933" s="126"/>
      <c r="G933" s="126"/>
      <c r="H933" s="126"/>
      <c r="I933" s="126"/>
    </row>
    <row r="934" spans="1:9" ht="16">
      <c r="A934" s="127" t="s">
        <v>13</v>
      </c>
      <c r="B934" s="127">
        <v>43</v>
      </c>
      <c r="F934" s="126"/>
      <c r="G934" s="126"/>
      <c r="H934" s="126"/>
      <c r="I934" s="126"/>
    </row>
    <row r="935" spans="1:9" ht="16">
      <c r="A935" s="127" t="s">
        <v>13</v>
      </c>
      <c r="B935" s="127">
        <v>43</v>
      </c>
      <c r="F935" s="126"/>
      <c r="G935" s="126"/>
      <c r="H935" s="126"/>
      <c r="I935" s="126"/>
    </row>
    <row r="936" spans="1:9" ht="16">
      <c r="A936" s="127" t="s">
        <v>22</v>
      </c>
      <c r="B936" s="127">
        <v>60</v>
      </c>
      <c r="F936" s="126"/>
      <c r="G936" s="126"/>
      <c r="H936" s="126"/>
      <c r="I936" s="126"/>
    </row>
    <row r="937" spans="1:9" ht="16">
      <c r="A937" s="127" t="s">
        <v>22</v>
      </c>
      <c r="B937" s="127">
        <v>61</v>
      </c>
      <c r="F937" s="126"/>
      <c r="G937" s="126"/>
      <c r="H937" s="126"/>
      <c r="I937" s="126"/>
    </row>
    <row r="938" spans="1:9" ht="16">
      <c r="A938" s="127" t="s">
        <v>13</v>
      </c>
      <c r="B938" s="127">
        <v>49</v>
      </c>
      <c r="F938" s="126"/>
      <c r="G938" s="126"/>
      <c r="H938" s="126"/>
      <c r="I938" s="126"/>
    </row>
    <row r="939" spans="1:9" ht="16">
      <c r="A939" s="127" t="s">
        <v>13</v>
      </c>
      <c r="B939" s="127">
        <v>55</v>
      </c>
      <c r="F939" s="126"/>
      <c r="G939" s="126"/>
      <c r="H939" s="126"/>
      <c r="I939" s="126"/>
    </row>
    <row r="940" spans="1:9" ht="16">
      <c r="A940" s="127" t="s">
        <v>22</v>
      </c>
      <c r="B940" s="127">
        <v>62</v>
      </c>
      <c r="F940" s="126"/>
      <c r="G940" s="126"/>
      <c r="H940" s="126"/>
      <c r="I940" s="126"/>
    </row>
    <row r="941" spans="1:9" ht="16">
      <c r="A941" s="127" t="s">
        <v>13</v>
      </c>
      <c r="B941" s="127">
        <v>49</v>
      </c>
      <c r="F941" s="126"/>
      <c r="G941" s="126"/>
      <c r="H941" s="126"/>
      <c r="I941" s="126"/>
    </row>
    <row r="942" spans="1:9" ht="16">
      <c r="A942" s="127" t="s">
        <v>22</v>
      </c>
      <c r="B942" s="127">
        <v>64</v>
      </c>
      <c r="F942" s="126"/>
      <c r="G942" s="126"/>
      <c r="H942" s="126"/>
      <c r="I942" s="126"/>
    </row>
    <row r="943" spans="1:9" ht="16">
      <c r="A943" s="127" t="s">
        <v>13</v>
      </c>
      <c r="B943" s="127">
        <v>47</v>
      </c>
      <c r="F943" s="126"/>
      <c r="G943" s="126"/>
      <c r="H943" s="126"/>
      <c r="I943" s="126"/>
    </row>
    <row r="944" spans="1:9" ht="16">
      <c r="A944" s="127" t="s">
        <v>22</v>
      </c>
      <c r="B944" s="127">
        <v>47</v>
      </c>
      <c r="F944" s="126"/>
      <c r="G944" s="126"/>
      <c r="H944" s="126"/>
      <c r="I944" s="126"/>
    </row>
    <row r="945" spans="1:9" ht="16">
      <c r="A945" s="127" t="s">
        <v>10</v>
      </c>
      <c r="B945" s="127">
        <v>47</v>
      </c>
      <c r="F945" s="126"/>
      <c r="G945" s="126"/>
      <c r="H945" s="126"/>
      <c r="I945" s="126"/>
    </row>
    <row r="946" spans="1:9" ht="16">
      <c r="A946" s="127" t="s">
        <v>13</v>
      </c>
      <c r="B946" s="127">
        <v>48</v>
      </c>
      <c r="F946" s="126"/>
      <c r="G946" s="126"/>
      <c r="H946" s="126"/>
      <c r="I946" s="126"/>
    </row>
    <row r="947" spans="1:9" ht="16">
      <c r="A947" s="127" t="s">
        <v>29</v>
      </c>
      <c r="B947" s="127">
        <v>46</v>
      </c>
      <c r="F947" s="126"/>
      <c r="G947" s="126"/>
      <c r="H947" s="126"/>
      <c r="I947" s="126"/>
    </row>
    <row r="948" spans="1:9" ht="16">
      <c r="A948" s="127" t="s">
        <v>13</v>
      </c>
      <c r="B948" s="127">
        <v>67</v>
      </c>
      <c r="F948" s="126"/>
      <c r="G948" s="126"/>
      <c r="H948" s="126"/>
      <c r="I948" s="126"/>
    </row>
    <row r="949" spans="1:9" ht="16">
      <c r="A949" s="127" t="s">
        <v>20</v>
      </c>
      <c r="B949" s="127">
        <v>59</v>
      </c>
      <c r="F949" s="126"/>
      <c r="G949" s="126"/>
      <c r="H949" s="126"/>
      <c r="I949" s="126"/>
    </row>
    <row r="950" spans="1:9" ht="16">
      <c r="A950" s="127" t="s">
        <v>10</v>
      </c>
      <c r="B950" s="127">
        <v>51</v>
      </c>
      <c r="F950" s="126"/>
      <c r="G950" s="126"/>
      <c r="H950" s="126"/>
      <c r="I950" s="126"/>
    </row>
    <row r="951" spans="1:9" ht="16">
      <c r="A951" s="127" t="s">
        <v>22</v>
      </c>
      <c r="B951" s="127">
        <v>56</v>
      </c>
      <c r="F951" s="126"/>
      <c r="G951" s="126"/>
      <c r="H951" s="126"/>
      <c r="I951" s="126"/>
    </row>
    <row r="952" spans="1:9" ht="16">
      <c r="A952" s="127" t="s">
        <v>13</v>
      </c>
      <c r="B952" s="127">
        <v>53</v>
      </c>
      <c r="F952" s="126"/>
      <c r="G952" s="126"/>
      <c r="H952" s="126"/>
      <c r="I952" s="126"/>
    </row>
    <row r="953" spans="1:9" ht="16">
      <c r="A953" s="127" t="s">
        <v>22</v>
      </c>
      <c r="B953" s="127">
        <v>26</v>
      </c>
      <c r="F953" s="126"/>
      <c r="G953" s="126"/>
      <c r="H953" s="126"/>
      <c r="I953" s="126"/>
    </row>
    <row r="954" spans="1:9" ht="16">
      <c r="A954" s="127" t="s">
        <v>13</v>
      </c>
      <c r="B954" s="127">
        <v>50</v>
      </c>
      <c r="F954" s="126"/>
      <c r="G954" s="126"/>
      <c r="H954" s="126"/>
      <c r="I954" s="126"/>
    </row>
    <row r="955" spans="1:9" ht="16">
      <c r="A955" s="127" t="s">
        <v>13</v>
      </c>
      <c r="B955" s="127">
        <v>64</v>
      </c>
      <c r="F955" s="126"/>
      <c r="G955" s="126"/>
      <c r="H955" s="126"/>
      <c r="I955" s="126"/>
    </row>
    <row r="956" spans="1:9" ht="16">
      <c r="A956" s="127" t="s">
        <v>13</v>
      </c>
      <c r="B956" s="127">
        <v>63</v>
      </c>
      <c r="F956" s="126"/>
      <c r="G956" s="126"/>
      <c r="H956" s="126"/>
      <c r="I956" s="126"/>
    </row>
    <row r="957" spans="1:9" ht="16">
      <c r="A957" s="127" t="s">
        <v>10</v>
      </c>
      <c r="B957" s="127">
        <v>59</v>
      </c>
      <c r="F957" s="126"/>
      <c r="G957" s="126"/>
      <c r="H957" s="126"/>
      <c r="I957" s="126"/>
    </row>
    <row r="958" spans="1:9" ht="16">
      <c r="A958" s="127" t="s">
        <v>13</v>
      </c>
      <c r="B958" s="127">
        <v>56</v>
      </c>
      <c r="F958" s="126"/>
      <c r="G958" s="126"/>
      <c r="H958" s="126"/>
      <c r="I958" s="126"/>
    </row>
    <row r="959" spans="1:9" ht="16">
      <c r="A959" s="127" t="s">
        <v>37</v>
      </c>
      <c r="B959" s="127">
        <v>62</v>
      </c>
      <c r="F959" s="126"/>
      <c r="G959" s="126"/>
      <c r="H959" s="126"/>
      <c r="I959" s="126"/>
    </row>
    <row r="960" spans="1:9" ht="16">
      <c r="A960" s="127" t="s">
        <v>25</v>
      </c>
      <c r="B960" s="127">
        <v>50</v>
      </c>
      <c r="F960" s="126"/>
      <c r="G960" s="126"/>
      <c r="H960" s="126"/>
      <c r="I960" s="126"/>
    </row>
    <row r="961" spans="1:9" ht="16">
      <c r="A961" s="127" t="s">
        <v>13</v>
      </c>
      <c r="B961" s="127">
        <v>57</v>
      </c>
      <c r="F961" s="126"/>
      <c r="G961" s="126"/>
      <c r="H961" s="126"/>
      <c r="I961" s="126"/>
    </row>
    <row r="962" spans="1:9" ht="16">
      <c r="A962" s="127" t="s">
        <v>13</v>
      </c>
      <c r="B962" s="127">
        <v>56</v>
      </c>
      <c r="F962" s="126"/>
      <c r="G962" s="126"/>
      <c r="H962" s="126"/>
      <c r="I962" s="126"/>
    </row>
    <row r="963" spans="1:9" ht="16">
      <c r="A963" s="127" t="s">
        <v>41</v>
      </c>
      <c r="B963" s="127">
        <v>45</v>
      </c>
      <c r="F963" s="126"/>
      <c r="G963" s="126"/>
      <c r="H963" s="126"/>
      <c r="I963" s="126"/>
    </row>
    <row r="964" spans="1:9" ht="16">
      <c r="A964" s="127" t="s">
        <v>13</v>
      </c>
      <c r="B964" s="127">
        <v>61</v>
      </c>
      <c r="F964" s="126"/>
      <c r="G964" s="126"/>
      <c r="H964" s="126"/>
      <c r="I964" s="126"/>
    </row>
    <row r="965" spans="1:9" ht="16">
      <c r="A965" s="127" t="s">
        <v>13</v>
      </c>
      <c r="B965" s="127">
        <v>67</v>
      </c>
      <c r="F965" s="126"/>
      <c r="G965" s="126"/>
      <c r="H965" s="126"/>
      <c r="I965" s="126"/>
    </row>
    <row r="966" spans="1:9" ht="16">
      <c r="A966" s="127" t="s">
        <v>25</v>
      </c>
      <c r="B966" s="127">
        <v>56</v>
      </c>
      <c r="F966" s="126"/>
      <c r="G966" s="126"/>
      <c r="H966" s="126"/>
      <c r="I966" s="126"/>
    </row>
    <row r="967" spans="1:9" ht="16">
      <c r="A967" s="127" t="s">
        <v>13</v>
      </c>
      <c r="B967" s="127">
        <v>62</v>
      </c>
      <c r="F967" s="126"/>
      <c r="G967" s="126"/>
      <c r="H967" s="126"/>
      <c r="I967" s="126"/>
    </row>
    <row r="968" spans="1:9" ht="16">
      <c r="A968" s="127" t="s">
        <v>13</v>
      </c>
      <c r="B968" s="127">
        <v>50</v>
      </c>
      <c r="F968" s="126"/>
      <c r="G968" s="126"/>
      <c r="H968" s="126"/>
      <c r="I968" s="126"/>
    </row>
    <row r="969" spans="1:9" ht="16">
      <c r="A969" s="127" t="s">
        <v>10</v>
      </c>
      <c r="B969" s="127">
        <v>55</v>
      </c>
      <c r="F969" s="126"/>
      <c r="G969" s="126"/>
      <c r="H969" s="126"/>
      <c r="I969" s="126"/>
    </row>
    <row r="970" spans="1:9" ht="16">
      <c r="A970" s="127" t="s">
        <v>13</v>
      </c>
      <c r="B970" s="127">
        <v>53</v>
      </c>
      <c r="F970" s="126"/>
      <c r="G970" s="126"/>
      <c r="H970" s="126"/>
      <c r="I970" s="126"/>
    </row>
    <row r="971" spans="1:9" ht="16">
      <c r="A971" s="127" t="s">
        <v>13</v>
      </c>
      <c r="B971" s="127">
        <v>50</v>
      </c>
      <c r="F971" s="126"/>
      <c r="G971" s="126"/>
      <c r="H971" s="126"/>
      <c r="I971" s="126"/>
    </row>
    <row r="972" spans="1:9" ht="16">
      <c r="A972" s="127" t="s">
        <v>13</v>
      </c>
      <c r="B972" s="127">
        <v>42</v>
      </c>
      <c r="F972" s="126"/>
      <c r="G972" s="126"/>
      <c r="H972" s="126"/>
      <c r="I972" s="126"/>
    </row>
    <row r="973" spans="1:9" ht="16">
      <c r="A973" s="127" t="s">
        <v>25</v>
      </c>
      <c r="B973" s="127">
        <v>53</v>
      </c>
      <c r="F973" s="126"/>
      <c r="G973" s="126"/>
      <c r="H973" s="126"/>
      <c r="I973" s="126"/>
    </row>
    <row r="974" spans="1:9" ht="16">
      <c r="A974" s="127" t="s">
        <v>13</v>
      </c>
      <c r="B974" s="127">
        <v>39</v>
      </c>
      <c r="F974" s="126"/>
      <c r="G974" s="126"/>
      <c r="H974" s="126"/>
      <c r="I974" s="126"/>
    </row>
    <row r="975" spans="1:9" ht="16">
      <c r="A975" s="127" t="s">
        <v>13</v>
      </c>
      <c r="B975" s="127">
        <v>66</v>
      </c>
      <c r="F975" s="126"/>
      <c r="G975" s="126"/>
      <c r="H975" s="126"/>
      <c r="I975" s="126"/>
    </row>
    <row r="976" spans="1:9" ht="16">
      <c r="A976" s="127" t="s">
        <v>13</v>
      </c>
      <c r="B976" s="127">
        <v>36</v>
      </c>
      <c r="F976" s="126"/>
      <c r="G976" s="126"/>
      <c r="H976" s="126"/>
      <c r="I976" s="126"/>
    </row>
    <row r="977" spans="1:9" ht="16">
      <c r="A977" s="127" t="s">
        <v>22</v>
      </c>
      <c r="B977" s="127">
        <v>49</v>
      </c>
      <c r="F977" s="126"/>
      <c r="G977" s="126"/>
      <c r="H977" s="126"/>
      <c r="I977" s="126"/>
    </row>
    <row r="978" spans="1:9" ht="16">
      <c r="A978" s="127" t="s">
        <v>13</v>
      </c>
      <c r="B978" s="127">
        <v>48</v>
      </c>
      <c r="F978" s="126"/>
      <c r="G978" s="126"/>
      <c r="H978" s="126"/>
      <c r="I978" s="126"/>
    </row>
    <row r="979" spans="1:9" ht="16">
      <c r="A979" s="127" t="s">
        <v>25</v>
      </c>
      <c r="B979" s="127">
        <v>59</v>
      </c>
      <c r="F979" s="126"/>
      <c r="G979" s="126"/>
      <c r="H979" s="126"/>
      <c r="I979" s="126"/>
    </row>
    <row r="980" spans="1:9" ht="16">
      <c r="A980" s="127" t="s">
        <v>13</v>
      </c>
      <c r="B980" s="127">
        <v>44</v>
      </c>
      <c r="F980" s="126"/>
      <c r="G980" s="126"/>
      <c r="H980" s="126"/>
      <c r="I980" s="126"/>
    </row>
    <row r="981" spans="1:9" ht="16">
      <c r="A981" s="127" t="s">
        <v>13</v>
      </c>
      <c r="B981" s="127">
        <v>51</v>
      </c>
      <c r="F981" s="126"/>
      <c r="G981" s="126"/>
      <c r="H981" s="126"/>
      <c r="I981" s="126"/>
    </row>
    <row r="982" spans="1:9" ht="16">
      <c r="A982" s="127" t="s">
        <v>13</v>
      </c>
      <c r="B982" s="127">
        <v>55</v>
      </c>
      <c r="F982" s="126"/>
      <c r="G982" s="126"/>
      <c r="H982" s="126"/>
      <c r="I982" s="126"/>
    </row>
    <row r="983" spans="1:9" ht="16">
      <c r="A983" s="127" t="s">
        <v>29</v>
      </c>
      <c r="B983" s="127">
        <v>48</v>
      </c>
      <c r="F983" s="126"/>
      <c r="G983" s="126"/>
      <c r="H983" s="126"/>
      <c r="I983" s="126"/>
    </row>
    <row r="984" spans="1:9" ht="16">
      <c r="A984" s="127" t="s">
        <v>20</v>
      </c>
      <c r="B984" s="127">
        <v>56</v>
      </c>
      <c r="F984" s="126"/>
      <c r="G984" s="126"/>
      <c r="H984" s="126"/>
      <c r="I984" s="126"/>
    </row>
    <row r="985" spans="1:9" ht="16">
      <c r="A985" s="127" t="s">
        <v>10</v>
      </c>
      <c r="B985" s="127">
        <v>45</v>
      </c>
      <c r="F985" s="126"/>
      <c r="G985" s="126"/>
      <c r="H985" s="126"/>
      <c r="I985" s="126"/>
    </row>
    <row r="986" spans="1:9" ht="16">
      <c r="A986" s="127" t="s">
        <v>10</v>
      </c>
      <c r="B986" s="127">
        <v>37</v>
      </c>
      <c r="F986" s="126"/>
      <c r="G986" s="126"/>
      <c r="H986" s="126"/>
      <c r="I986" s="126"/>
    </row>
    <row r="987" spans="1:9" ht="16">
      <c r="A987" s="127" t="s">
        <v>22</v>
      </c>
      <c r="B987" s="127">
        <v>51</v>
      </c>
      <c r="F987" s="126"/>
      <c r="G987" s="126"/>
      <c r="H987" s="126"/>
      <c r="I987" s="126"/>
    </row>
    <row r="988" spans="1:9" ht="16">
      <c r="A988" s="127" t="s">
        <v>13</v>
      </c>
      <c r="B988" s="127">
        <v>66</v>
      </c>
      <c r="F988" s="126"/>
      <c r="G988" s="126"/>
      <c r="H988" s="126"/>
      <c r="I988" s="126"/>
    </row>
    <row r="989" spans="1:9" ht="16">
      <c r="A989" s="127" t="s">
        <v>13</v>
      </c>
      <c r="B989" s="127">
        <v>60</v>
      </c>
      <c r="F989" s="126"/>
      <c r="G989" s="126"/>
      <c r="H989" s="126"/>
      <c r="I989" s="126"/>
    </row>
    <row r="990" spans="1:9" ht="16">
      <c r="A990" s="127" t="s">
        <v>22</v>
      </c>
      <c r="B990" s="127">
        <v>61</v>
      </c>
      <c r="F990" s="126"/>
      <c r="G990" s="126"/>
      <c r="H990" s="126"/>
      <c r="I990" s="126"/>
    </row>
    <row r="991" spans="1:9" ht="16">
      <c r="A991" s="127" t="s">
        <v>13</v>
      </c>
      <c r="B991" s="127">
        <v>28</v>
      </c>
      <c r="F991" s="126"/>
      <c r="G991" s="126"/>
      <c r="H991" s="126"/>
      <c r="I991" s="126"/>
    </row>
    <row r="992" spans="1:9" ht="16">
      <c r="A992" s="127" t="s">
        <v>29</v>
      </c>
      <c r="B992" s="127">
        <v>51</v>
      </c>
      <c r="F992" s="126"/>
      <c r="G992" s="126"/>
      <c r="H992" s="126"/>
      <c r="I992" s="126"/>
    </row>
    <row r="993" spans="1:9" ht="16">
      <c r="A993" s="127" t="s">
        <v>13</v>
      </c>
      <c r="B993" s="127">
        <v>57</v>
      </c>
      <c r="F993" s="126"/>
      <c r="G993" s="126"/>
      <c r="H993" s="126"/>
      <c r="I993" s="126"/>
    </row>
    <row r="994" spans="1:9" ht="16">
      <c r="A994" s="127" t="s">
        <v>10</v>
      </c>
      <c r="B994" s="127">
        <v>54</v>
      </c>
      <c r="F994" s="126"/>
      <c r="G994" s="126"/>
      <c r="H994" s="126"/>
      <c r="I994" s="126"/>
    </row>
    <row r="995" spans="1:9" ht="16">
      <c r="A995" s="127" t="s">
        <v>10</v>
      </c>
      <c r="B995" s="127">
        <v>43</v>
      </c>
      <c r="F995" s="126"/>
      <c r="G995" s="126"/>
      <c r="H995" s="126"/>
      <c r="I995" s="126"/>
    </row>
    <row r="996" spans="1:9" ht="16">
      <c r="A996" s="127" t="s">
        <v>29</v>
      </c>
      <c r="B996" s="127">
        <v>70</v>
      </c>
      <c r="F996" s="126"/>
      <c r="G996" s="126"/>
      <c r="H996" s="126"/>
      <c r="I996" s="126"/>
    </row>
    <row r="997" spans="1:9" ht="16">
      <c r="A997" s="127" t="s">
        <v>13</v>
      </c>
      <c r="B997" s="127">
        <v>42</v>
      </c>
      <c r="F997" s="126"/>
      <c r="G997" s="126"/>
      <c r="H997" s="126"/>
      <c r="I997" s="126"/>
    </row>
    <row r="998" spans="1:9" ht="16">
      <c r="A998" s="127" t="s">
        <v>13</v>
      </c>
      <c r="B998" s="127">
        <v>33</v>
      </c>
      <c r="F998" s="126"/>
      <c r="G998" s="126"/>
      <c r="H998" s="126"/>
      <c r="I998" s="126"/>
    </row>
    <row r="999" spans="1:9" ht="16">
      <c r="A999" s="127" t="s">
        <v>13</v>
      </c>
      <c r="B999" s="127">
        <v>58</v>
      </c>
      <c r="F999" s="126"/>
      <c r="G999" s="126"/>
      <c r="H999" s="126"/>
      <c r="I999" s="126"/>
    </row>
    <row r="1000" spans="1:9" ht="16">
      <c r="A1000" s="127" t="s">
        <v>13</v>
      </c>
      <c r="B1000" s="127">
        <v>56</v>
      </c>
      <c r="F1000" s="126"/>
      <c r="G1000" s="126"/>
      <c r="H1000" s="126"/>
      <c r="I1000" s="126"/>
    </row>
    <row r="1001" spans="1:9" ht="16">
      <c r="A1001" s="127" t="s">
        <v>25</v>
      </c>
      <c r="B1001" s="127">
        <v>62</v>
      </c>
      <c r="F1001" s="126"/>
      <c r="G1001" s="126"/>
      <c r="H1001" s="126"/>
      <c r="I1001" s="126"/>
    </row>
  </sheetData>
  <autoFilter ref="A1:B1001" xr:uid="{DDF9D319-44FC-8943-A3BB-2C5932B2FF78}"/>
  <mergeCells count="13">
    <mergeCell ref="J31:N31"/>
    <mergeCell ref="J25:N28"/>
    <mergeCell ref="J6:N6"/>
    <mergeCell ref="J7:N7"/>
    <mergeCell ref="J8:L8"/>
    <mergeCell ref="F5:H5"/>
    <mergeCell ref="O2:Q18"/>
    <mergeCell ref="C5:E5"/>
    <mergeCell ref="C2:E2"/>
    <mergeCell ref="J2:L2"/>
    <mergeCell ref="J3:L3"/>
    <mergeCell ref="J4:L4"/>
    <mergeCell ref="J5:N5"/>
  </mergeCells>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a J k y T V O J l 3 W n A A A A + Q A A A B I A H A B D b 2 5 m a W c v U G F j a 2 F n Z S 5 4 b W w g o h g A K K A U A A A A A A A A A A A A A A A A A A A A A A A A A A A A h Y / B C o I w H I d f R X Z 3 m x M j 5 O 8 8 d A o y g i C 6 j r l 0 p D P c b L 5 b h x 6 p V 0 g o q 1 v H 3 8 d 3 + H 6 P 2 x 3 y s W 2 C q + q t 7 k y G I k x R o I z s S m 2 q D A 3 u F C 5 R z m E n 5 F l U K p h k Y 9 P R l h m q n b u k h H j v s Y 9 x 1 1 e E U R q R Y 7 H Z y 1 q 1 A n 1 k / V 8 O t b F O G K k Q h 8 M r h j O c L H B C W Y y j i D I g M 4 d C m 6 / D p m R M g f x A W A 2 N G 3 r F l Q n X W y D z B P K + w Z 9 Q S w M E F A A C A A g A a J k y 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i Z M k 0 o i k e 4 D g A A A B E A A A A T A B w A R m 9 y b X V s Y X M v U 2 V j d G l v b j E u b S C i G A A o o B Q A A A A A A A A A A A A A A A A A A A A A A A A A A A A r T k 0 u y c z P U w i G 0 I b W A F B L A Q I t A B Q A A g A I A G i Z M k 1 T i Z d 1 p w A A A P k A A A A S A A A A A A A A A A A A A A A A A A A A A A B D b 2 5 m a W c v U G F j a 2 F n Z S 5 4 b W x Q S w E C L Q A U A A I A C A B o m T J N D 8 r p q 6 Q A A A D p A A A A E w A A A A A A A A A A A A A A A A D z A A A A W 0 N v b n R l b n R f V H l w Z X N d L n h t b F B L A Q I t A B Q A A g A I A G i Z M k 0 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i l b q T g b y x T 4 B r a h O M a g 1 f A A A A A A I A A A A A A B B m A A A A A Q A A I A A A A I 1 T h Q n U M 2 b D 5 d D B G m / r U 1 3 V b i l b A Y O x h j A E / 9 / h p j 7 m A A A A A A 6 A A A A A A g A A I A A A A D V W o o U e C T n H z E s S A 1 a U 7 d u X n k X V V 8 i 1 1 U d F L D e w K 5 a w U A A A A P t 1 I D o b I 2 j A B 1 f 4 f 7 e O u f Z 7 J + l E E j u Y B m B F s m / V 9 e Y a q 6 b p b A E r M R s t j Z u o c l K z b I r S X d Y o j P H R G c X q j M F j k j a e a A d 8 5 C t S z 7 m 5 U x w n D m B 8 Q A A A A B B 1 E l 6 M 1 C 2 N M H K 3 a 6 K 4 l I T 8 g F Q i z g 9 Y b c P t u w C o J t w M k w 6 E a 0 l f n P / W 8 j f O T i h n F H T 3 o V + P j Z A 8 R K v n D Q o c S o c = < / D a t a M a s h u p > 
</file>

<file path=customXml/itemProps1.xml><?xml version="1.0" encoding="utf-8"?>
<ds:datastoreItem xmlns:ds="http://schemas.openxmlformats.org/officeDocument/2006/customXml" ds:itemID="{ED8DB530-7569-45CC-9855-0415018B40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Copyright@ IIMB</vt:lpstr>
      <vt:lpstr>Sample Data on Past Sales Leads</vt:lpstr>
      <vt:lpstr>Questions 1-4</vt:lpstr>
      <vt:lpstr>Question 5</vt:lpstr>
      <vt:lpstr>Question 6</vt:lpstr>
      <vt:lpstr>Question 7</vt:lpstr>
      <vt:lpstr>Question 8</vt:lpstr>
      <vt:lpstr>Question 9</vt:lpstr>
      <vt:lpstr>Question 10</vt:lpstr>
      <vt:lpstr>Question 11(1)</vt:lpstr>
      <vt:lpstr>Question 11(2)</vt:lpstr>
      <vt:lpstr>Question 11(3)</vt:lpstr>
      <vt:lpstr>Sheet8</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pramod.kumar.bagri</dc:creator>
  <cp:lastModifiedBy>Microsoft Office User</cp:lastModifiedBy>
  <dcterms:created xsi:type="dcterms:W3CDTF">2015-05-05T05:05:07Z</dcterms:created>
  <dcterms:modified xsi:type="dcterms:W3CDTF">2018-09-23T20:45:09Z</dcterms:modified>
</cp:coreProperties>
</file>