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郜南杰\Desktop\"/>
    </mc:Choice>
  </mc:AlternateContent>
  <xr:revisionPtr revIDLastSave="0" documentId="13_ncr:1_{AC246988-92BE-4A13-80BB-30F3AE22C93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GanttChart!$A$1:$BN$32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9" l="1"/>
  <c r="I32" i="9" s="1"/>
  <c r="F31" i="9"/>
  <c r="I31" i="9" s="1"/>
  <c r="F30" i="9"/>
  <c r="I30" i="9" s="1"/>
  <c r="F29" i="9"/>
  <c r="I29" i="9" s="1"/>
  <c r="F28" i="9"/>
  <c r="I28" i="9" s="1"/>
  <c r="F27" i="9"/>
  <c r="I27" i="9" s="1"/>
  <c r="F26" i="9"/>
  <c r="I26" i="9" s="1"/>
  <c r="F25" i="9"/>
  <c r="I25" i="9" s="1"/>
  <c r="F24" i="9"/>
  <c r="I24" i="9" s="1"/>
  <c r="F23" i="9"/>
  <c r="I23" i="9" s="1"/>
  <c r="F22" i="9"/>
  <c r="I22" i="9" s="1"/>
  <c r="F21" i="9"/>
  <c r="I21" i="9" s="1"/>
  <c r="F20" i="9"/>
  <c r="I20" i="9" s="1"/>
  <c r="F19" i="9"/>
  <c r="I19" i="9" s="1"/>
  <c r="F18" i="9"/>
  <c r="I18" i="9" s="1"/>
  <c r="F17" i="9"/>
  <c r="I17" i="9" s="1"/>
  <c r="F16" i="9"/>
  <c r="I16" i="9" s="1"/>
  <c r="F15" i="9"/>
  <c r="I15" i="9" s="1"/>
  <c r="F14" i="9"/>
  <c r="I14" i="9" s="1"/>
  <c r="F13" i="9"/>
  <c r="I13" i="9" s="1"/>
  <c r="F12" i="9"/>
  <c r="I12" i="9" s="1"/>
  <c r="F11" i="9"/>
  <c r="I11" i="9" s="1"/>
  <c r="F10" i="9"/>
  <c r="I10" i="9" s="1"/>
  <c r="F9" i="9"/>
  <c r="I9" i="9" s="1"/>
  <c r="F8" i="9"/>
  <c r="I8" i="9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K6" i="9"/>
  <c r="K4" i="9" s="1"/>
  <c r="K5" i="9" l="1"/>
  <c r="K7" i="9"/>
  <c r="L6" i="9"/>
  <c r="M6" i="9" l="1"/>
  <c r="L7" i="9"/>
  <c r="N6" i="9" l="1"/>
  <c r="M7" i="9"/>
  <c r="O6" i="9" l="1"/>
  <c r="N7" i="9"/>
  <c r="P6" i="9" l="1"/>
  <c r="O7" i="9"/>
  <c r="Q6" i="9" l="1"/>
  <c r="P7" i="9"/>
  <c r="Q7" i="9" l="1"/>
  <c r="R6" i="9"/>
  <c r="R4" i="9" l="1"/>
  <c r="R7" i="9"/>
  <c r="R5" i="9"/>
  <c r="S6" i="9"/>
  <c r="S7" i="9" l="1"/>
  <c r="T6" i="9"/>
  <c r="T7" i="9" l="1"/>
  <c r="U6" i="9"/>
  <c r="U7" i="9" l="1"/>
  <c r="V6" i="9"/>
  <c r="W6" i="9" l="1"/>
  <c r="V7" i="9"/>
  <c r="X6" i="9" l="1"/>
  <c r="W7" i="9"/>
  <c r="Y6" i="9" l="1"/>
  <c r="X7" i="9"/>
  <c r="Y4" i="9" l="1"/>
  <c r="Z6" i="9"/>
  <c r="Y5" i="9"/>
  <c r="Y7" i="9"/>
  <c r="Z7" i="9" l="1"/>
  <c r="AA6" i="9"/>
  <c r="AB6" i="9" l="1"/>
  <c r="AA7" i="9"/>
  <c r="AC6" i="9" l="1"/>
  <c r="AB7" i="9"/>
  <c r="AD6" i="9" l="1"/>
  <c r="AC7" i="9"/>
  <c r="AE6" i="9" l="1"/>
  <c r="AD7" i="9"/>
  <c r="AF6" i="9" l="1"/>
  <c r="AE7" i="9"/>
  <c r="AG6" i="9" l="1"/>
  <c r="AF7" i="9"/>
  <c r="AF5" i="9"/>
  <c r="AF4" i="9"/>
  <c r="AH6" i="9" l="1"/>
  <c r="AG7" i="9"/>
  <c r="AI6" i="9" l="1"/>
  <c r="AH7" i="9"/>
  <c r="AJ6" i="9" l="1"/>
  <c r="AI7" i="9"/>
  <c r="AK6" i="9" l="1"/>
  <c r="AJ7" i="9"/>
  <c r="AK7" i="9" l="1"/>
  <c r="AL6" i="9"/>
  <c r="AL7" i="9" l="1"/>
  <c r="AM6" i="9"/>
  <c r="AM7" i="9" l="1"/>
  <c r="AM5" i="9"/>
  <c r="AM4" i="9"/>
  <c r="AN6" i="9"/>
  <c r="AN7" i="9" l="1"/>
  <c r="AO6" i="9"/>
  <c r="AO7" i="9" l="1"/>
  <c r="AP6" i="9"/>
  <c r="AQ6" i="9" l="1"/>
  <c r="AP7" i="9"/>
  <c r="AR6" i="9" l="1"/>
  <c r="AQ7" i="9"/>
  <c r="AS6" i="9" l="1"/>
  <c r="AR7" i="9"/>
  <c r="AT6" i="9" l="1"/>
  <c r="AS7" i="9"/>
  <c r="AT5" i="9" l="1"/>
  <c r="AT7" i="9"/>
  <c r="AU6" i="9"/>
  <c r="AT4" i="9"/>
  <c r="AV6" i="9" l="1"/>
  <c r="AU7" i="9"/>
  <c r="AW6" i="9" l="1"/>
  <c r="AV7" i="9"/>
  <c r="AX6" i="9" l="1"/>
  <c r="AW7" i="9"/>
  <c r="AY6" i="9" l="1"/>
  <c r="AX7" i="9"/>
  <c r="AZ6" i="9" l="1"/>
  <c r="AY7" i="9"/>
  <c r="BA6" i="9" l="1"/>
  <c r="AZ7" i="9"/>
  <c r="BB6" i="9" l="1"/>
  <c r="BA7" i="9"/>
  <c r="BA5" i="9"/>
  <c r="BA4" i="9"/>
  <c r="BC6" i="9" l="1"/>
  <c r="BB7" i="9"/>
  <c r="BD6" i="9" l="1"/>
  <c r="BC7" i="9"/>
  <c r="BE6" i="9" l="1"/>
  <c r="BD7" i="9"/>
  <c r="BE7" i="9" l="1"/>
  <c r="BF6" i="9"/>
  <c r="BF7" i="9" l="1"/>
  <c r="BG6" i="9"/>
  <c r="BG7" i="9" l="1"/>
  <c r="BH6" i="9"/>
  <c r="BH7" i="9" l="1"/>
  <c r="BH5" i="9"/>
  <c r="BH4" i="9"/>
  <c r="BI6" i="9"/>
  <c r="BI7" i="9" l="1"/>
  <c r="BJ6" i="9"/>
  <c r="BK6" i="9" l="1"/>
  <c r="BJ7" i="9"/>
  <c r="BL6" i="9" l="1"/>
  <c r="BK7" i="9"/>
  <c r="BM6" i="9" l="1"/>
  <c r="BL7" i="9"/>
  <c r="BN6" i="9" l="1"/>
  <c r="BN7" i="9" s="1"/>
  <c r="BM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D7" authorId="0" shapeId="0" xr:uid="{00000000-0006-0000-0000-000001000000}">
      <text>
        <r>
          <rPr>
            <b/>
            <sz val="9"/>
            <rFont val="Tahoma"/>
            <family val="2"/>
          </rPr>
          <t xml:space="preserve">Predecessor Tasks:
</t>
        </r>
        <r>
          <rPr>
            <sz val="9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<sst xmlns="http://schemas.openxmlformats.org/spreadsheetml/2006/main" count="129" uniqueCount="73">
  <si>
    <t>HK Travel Recommender</t>
  </si>
  <si>
    <t xml:space="preserve">Project Start Date </t>
  </si>
  <si>
    <t xml:space="preserve">Display Week </t>
  </si>
  <si>
    <t xml:space="preserve">Project Lead </t>
  </si>
  <si>
    <t>FAN Tianrui</t>
  </si>
  <si>
    <t>WBS</t>
  </si>
  <si>
    <t>TASK</t>
  </si>
  <si>
    <t>LEAD</t>
  </si>
  <si>
    <t>PREDECESSOR</t>
  </si>
  <si>
    <t>START</t>
  </si>
  <si>
    <t>END</t>
  </si>
  <si>
    <t>DAYS</t>
  </si>
  <si>
    <t>% DONE</t>
  </si>
  <si>
    <t>WORK DAYS</t>
  </si>
  <si>
    <t>Project Manage</t>
  </si>
  <si>
    <t>Analysis &amp; Design</t>
  </si>
  <si>
    <t>Prototype Dev</t>
  </si>
  <si>
    <t>Debug &amp; Improve</t>
  </si>
  <si>
    <t>UI Coding &amp; Drawing</t>
  </si>
  <si>
    <t>Testing</t>
  </si>
  <si>
    <t>Unit Testing</t>
  </si>
  <si>
    <t>System Testing</t>
  </si>
  <si>
    <t>Week1 work summary</t>
    <phoneticPr fontId="4" type="noConversion"/>
  </si>
  <si>
    <t>No.</t>
    <phoneticPr fontId="4" type="noConversion"/>
  </si>
  <si>
    <t>Type of work</t>
    <phoneticPr fontId="4" type="noConversion"/>
  </si>
  <si>
    <t>Work content</t>
    <phoneticPr fontId="4" type="noConversion"/>
  </si>
  <si>
    <t>Status of implementation</t>
    <phoneticPr fontId="4" type="noConversion"/>
  </si>
  <si>
    <t>Completed</t>
    <phoneticPr fontId="4" type="noConversion"/>
  </si>
  <si>
    <t>If not completed, information note</t>
    <phoneticPr fontId="4" type="noConversion"/>
  </si>
  <si>
    <t>priority work</t>
    <phoneticPr fontId="4" type="noConversion"/>
  </si>
  <si>
    <t>Detailed work</t>
    <phoneticPr fontId="4" type="noConversion"/>
  </si>
  <si>
    <t>Detailed description</t>
    <phoneticPr fontId="4" type="noConversion"/>
  </si>
  <si>
    <t>Requirements Collect</t>
    <phoneticPr fontId="4" type="noConversion"/>
  </si>
  <si>
    <t>Engage with the client to define project goals, functional needs, and technical constraints, ensuring clear and comprehensive requirements for design and development.</t>
    <phoneticPr fontId="4" type="noConversion"/>
  </si>
  <si>
    <t>Position Assignment</t>
    <phoneticPr fontId="4" type="noConversion"/>
  </si>
  <si>
    <t>Relevant Research</t>
    <phoneticPr fontId="4" type="noConversion"/>
  </si>
  <si>
    <t>Assign roles and responsibilities to team members based on their skills and project needs, ensuring clear accountability and efficient task execution.</t>
    <phoneticPr fontId="4" type="noConversion"/>
  </si>
  <si>
    <t>Conduct research to gather necessary information, explore industry best practices, and analyze similar projects to inform design and development decisions</t>
    <phoneticPr fontId="4" type="noConversion"/>
  </si>
  <si>
    <t>Prove with extensive documents</t>
    <phoneticPr fontId="4" type="noConversion"/>
  </si>
  <si>
    <t>Week2 work summary</t>
    <phoneticPr fontId="4" type="noConversion"/>
  </si>
  <si>
    <t>Task Assignment</t>
    <phoneticPr fontId="4" type="noConversion"/>
  </si>
  <si>
    <t>Algorithm Select</t>
    <phoneticPr fontId="4" type="noConversion"/>
  </si>
  <si>
    <t>Project Outline</t>
    <phoneticPr fontId="4" type="noConversion"/>
  </si>
  <si>
    <t>Distribute specific tasks to team members based on their expertise and project priorities, ensuring clear deadlines and efficient workflow</t>
    <phoneticPr fontId="4" type="noConversion"/>
  </si>
  <si>
    <t>Choose the most suitable algorithms based on project requirements, performance considerations, and data characteristics to ensure optimal system functionality and efficiency.</t>
    <phoneticPr fontId="4" type="noConversion"/>
  </si>
  <si>
    <t>Develop a high-level project plan outlining key milestones, deliverables, timelines, and resource allocation to guide the overall project execution and track progress.</t>
    <phoneticPr fontId="4" type="noConversion"/>
  </si>
  <si>
    <t>Software Dev</t>
    <phoneticPr fontId="4" type="noConversion"/>
  </si>
  <si>
    <t>Overall Structure</t>
    <phoneticPr fontId="4" type="noConversion"/>
  </si>
  <si>
    <t>Principle &amp; Pattern</t>
    <phoneticPr fontId="4" type="noConversion"/>
  </si>
  <si>
    <t>Week3, 4, 5 work summary</t>
    <phoneticPr fontId="4" type="noConversion"/>
  </si>
  <si>
    <t>Database Improve</t>
    <phoneticPr fontId="4" type="noConversion"/>
  </si>
  <si>
    <t>Prototype Debug</t>
    <phoneticPr fontId="4" type="noConversion"/>
  </si>
  <si>
    <t>Branch Merges</t>
    <phoneticPr fontId="4" type="noConversion"/>
  </si>
  <si>
    <t>Simple Testing</t>
    <phoneticPr fontId="4" type="noConversion"/>
  </si>
  <si>
    <t>UI Development</t>
    <phoneticPr fontId="4" type="noConversion"/>
  </si>
  <si>
    <t>Software Development is the process of designing, coding, and maintaining software applications.</t>
    <phoneticPr fontId="4" type="noConversion"/>
  </si>
  <si>
    <t>Define the system’s architecture, components, and how they interact.</t>
    <phoneticPr fontId="4" type="noConversion"/>
  </si>
  <si>
    <t>We focus on applying design principles like modularity and scalability, along with architectural patterns such as Singleton,Factory,Facad,etc. to ensure the system is maintainable, efficient, and user-friendly.</t>
    <phoneticPr fontId="4" type="noConversion"/>
  </si>
  <si>
    <t>We work on developing and testing initial prototypes of the system, identifying and fixing bugs to ensure functionality and improve user experience before full-scale development.</t>
    <phoneticPr fontId="4" type="noConversion"/>
  </si>
  <si>
    <t>We conduct basic testing to verify the core features of the system, ensuring that the travel recommendation functionality works as expected under simple conditions.</t>
    <phoneticPr fontId="4" type="noConversion"/>
  </si>
  <si>
    <t>We manage and integrate code changes from different branches, ensuring that new features or fixes are combined smoothly into the main project without conflicts or issues.</t>
    <phoneticPr fontId="4" type="noConversion"/>
  </si>
  <si>
    <t>We focus on designing and implementing the user interface, ensuring it is intuitive, visually appealing, and provides a seamless experience for users to interact with the travel recommendation system.</t>
    <phoneticPr fontId="4" type="noConversion"/>
  </si>
  <si>
    <t>The main thing we did was to rewrite the CSV file as a Json file and patch the required properties for each attraction</t>
    <phoneticPr fontId="4" type="noConversion"/>
  </si>
  <si>
    <t>Week6,7,8 work summary</t>
    <phoneticPr fontId="4" type="noConversion"/>
  </si>
  <si>
    <t>Prototype Imporve</t>
    <phoneticPr fontId="4" type="noConversion"/>
  </si>
  <si>
    <t>We refine and enhance the initial prototypes by incorporating user feedback, fixing bugs, and adding new features to improve functionality and user experience before the final version is developed.</t>
    <phoneticPr fontId="4" type="noConversion"/>
  </si>
  <si>
    <t>Integration Testing</t>
    <phoneticPr fontId="4" type="noConversion"/>
  </si>
  <si>
    <t>We conduct integration testing to ensure that all system components, such as the recommendation engine, user interface, and database, work together seamlessly and function as expected when combined.</t>
    <phoneticPr fontId="4" type="noConversion"/>
  </si>
  <si>
    <t>not Completed</t>
    <phoneticPr fontId="4" type="noConversion"/>
  </si>
  <si>
    <t>Our test coverage still need to be improve</t>
    <phoneticPr fontId="4" type="noConversion"/>
  </si>
  <si>
    <t>Report Prepare</t>
    <phoneticPr fontId="4" type="noConversion"/>
  </si>
  <si>
    <t>We prepare reports detailing the progress, challenges, and outcomes of the project, providing stakeholders with clear insights into the system's development, testing results, and upcoming milestones.</t>
    <phoneticPr fontId="4" type="noConversion"/>
  </si>
  <si>
    <t>As of now, there are still parts of the report that are being refined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</si>
</sst>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/d/yyyy\ \(dddd\)"/>
    <numFmt numFmtId="177" formatCode="ddd\ m/dd/yy"/>
    <numFmt numFmtId="178" formatCode="d\ mmm\ yyyy"/>
    <numFmt numFmtId="179" formatCode="d"/>
    <numFmt numFmtId="180" formatCode="yyyy/m/d;\-;\-;@"/>
  </numFmts>
  <fonts count="26" x14ac:knownFonts="1">
    <font>
      <sz val="10"/>
      <name val="Arial"/>
      <charset val="134"/>
    </font>
    <font>
      <sz val="9"/>
      <name val="黑体"/>
      <family val="2"/>
      <scheme val="minor"/>
    </font>
    <font>
      <sz val="16"/>
      <color theme="4" tint="-0.249977111117893"/>
      <name val="黑体"/>
      <family val="2"/>
      <scheme val="major"/>
    </font>
    <font>
      <sz val="11"/>
      <name val="黑体"/>
      <family val="2"/>
      <scheme val="major"/>
    </font>
    <font>
      <sz val="9"/>
      <name val="Arial"/>
      <family val="2"/>
    </font>
    <font>
      <u/>
      <sz val="8"/>
      <color indexed="12"/>
      <name val="Arial"/>
      <family val="2"/>
    </font>
    <font>
      <sz val="7"/>
      <color indexed="55"/>
      <name val="Arial"/>
      <family val="2"/>
    </font>
    <font>
      <sz val="10"/>
      <name val="黑体"/>
      <family val="2"/>
      <scheme val="major"/>
    </font>
    <font>
      <sz val="10"/>
      <name val="黑体"/>
      <family val="2"/>
      <scheme val="minor"/>
    </font>
    <font>
      <b/>
      <sz val="9"/>
      <name val="黑体"/>
      <family val="2"/>
      <scheme val="major"/>
    </font>
    <font>
      <b/>
      <sz val="8"/>
      <name val="黑体"/>
      <family val="2"/>
      <scheme val="major"/>
    </font>
    <font>
      <b/>
      <sz val="11"/>
      <name val="黑体"/>
      <family val="2"/>
      <scheme val="minor"/>
    </font>
    <font>
      <sz val="9"/>
      <color rgb="FF000000"/>
      <name val="黑体"/>
      <family val="2"/>
      <scheme val="minor"/>
    </font>
    <font>
      <u/>
      <sz val="10"/>
      <color indexed="12"/>
      <name val="Arial"/>
      <family val="2"/>
    </font>
    <font>
      <sz val="11"/>
      <name val="黑体"/>
      <family val="2"/>
      <scheme val="minor"/>
    </font>
    <font>
      <sz val="8"/>
      <name val="Arial"/>
      <family val="2"/>
    </font>
    <font>
      <sz val="14"/>
      <name val="黑体"/>
      <family val="2"/>
      <scheme val="minor"/>
    </font>
    <font>
      <sz val="14"/>
      <color rgb="FF000000"/>
      <name val="黑体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0"/>
      <name val="Arial"/>
      <family val="2"/>
    </font>
    <font>
      <b/>
      <sz val="30"/>
      <color rgb="FFFFFFFF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2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5117038483843"/>
        <bgColor rgb="FFD6F4D9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5" fillId="3" borderId="0" xfId="2" applyNumberFormat="1" applyFont="1" applyFill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0" fillId="3" borderId="0" xfId="0" applyFill="1"/>
    <xf numFmtId="0" fontId="3" fillId="0" borderId="2" xfId="0" applyFont="1" applyBorder="1" applyAlignment="1" applyProtection="1">
      <alignment vertical="center"/>
      <protection locked="0"/>
    </xf>
    <xf numFmtId="0" fontId="0" fillId="0" borderId="3" xfId="0" applyBorder="1"/>
    <xf numFmtId="0" fontId="0" fillId="3" borderId="3" xfId="0" applyFill="1" applyBorder="1"/>
    <xf numFmtId="0" fontId="7" fillId="0" borderId="4" xfId="0" applyFont="1" applyBorder="1"/>
    <xf numFmtId="0" fontId="7" fillId="0" borderId="0" xfId="0" applyFont="1" applyAlignment="1">
      <alignment horizontal="right" vertical="center"/>
    </xf>
    <xf numFmtId="0" fontId="7" fillId="0" borderId="0" xfId="0" applyFont="1"/>
    <xf numFmtId="0" fontId="8" fillId="0" borderId="5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177" fontId="1" fillId="2" borderId="9" xfId="0" applyNumberFormat="1" applyFont="1" applyFill="1" applyBorder="1" applyAlignment="1">
      <alignment horizontal="right" vertical="center"/>
    </xf>
    <xf numFmtId="177" fontId="1" fillId="2" borderId="9" xfId="0" applyNumberFormat="1" applyFont="1" applyFill="1" applyBorder="1" applyAlignment="1">
      <alignment horizontal="center" vertical="center"/>
    </xf>
    <xf numFmtId="1" fontId="1" fillId="2" borderId="9" xfId="1" applyNumberFormat="1" applyFont="1" applyFill="1" applyBorder="1" applyAlignment="1" applyProtection="1">
      <alignment horizontal="center" vertical="center"/>
    </xf>
    <xf numFmtId="9" fontId="1" fillId="2" borderId="9" xfId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/>
    </xf>
    <xf numFmtId="177" fontId="12" fillId="4" borderId="10" xfId="0" applyNumberFormat="1" applyFont="1" applyFill="1" applyBorder="1" applyAlignment="1">
      <alignment horizontal="center" vertical="center"/>
    </xf>
    <xf numFmtId="177" fontId="12" fillId="0" borderId="10" xfId="0" applyNumberFormat="1" applyFont="1" applyBorder="1" applyAlignment="1">
      <alignment horizontal="center" vertical="center"/>
    </xf>
    <xf numFmtId="1" fontId="12" fillId="5" borderId="10" xfId="0" applyNumberFormat="1" applyFont="1" applyFill="1" applyBorder="1" applyAlignment="1">
      <alignment horizontal="center" vertical="center"/>
    </xf>
    <xf numFmtId="9" fontId="12" fillId="5" borderId="10" xfId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" fontId="1" fillId="2" borderId="1" xfId="1" applyNumberFormat="1" applyFont="1" applyFill="1" applyBorder="1" applyAlignment="1" applyProtection="1">
      <alignment horizontal="center" vertical="center"/>
    </xf>
    <xf numFmtId="9" fontId="1" fillId="2" borderId="1" xfId="1" applyFont="1" applyFill="1" applyBorder="1" applyAlignment="1" applyProtection="1">
      <alignment horizontal="center" vertical="center"/>
    </xf>
    <xf numFmtId="0" fontId="13" fillId="0" borderId="3" xfId="2" applyBorder="1" applyAlignment="1" applyProtection="1">
      <alignment horizontal="left"/>
    </xf>
    <xf numFmtId="179" fontId="15" fillId="0" borderId="11" xfId="0" applyNumberFormat="1" applyFont="1" applyBorder="1" applyAlignment="1">
      <alignment horizontal="center" vertical="center" shrinkToFit="1"/>
    </xf>
    <xf numFmtId="179" fontId="15" fillId="0" borderId="12" xfId="0" applyNumberFormat="1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1" fontId="1" fillId="2" borderId="9" xfId="0" applyNumberFormat="1" applyFont="1" applyFill="1" applyBorder="1" applyAlignment="1">
      <alignment horizontal="center" vertical="center"/>
    </xf>
    <xf numFmtId="1" fontId="16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1" fontId="12" fillId="0" borderId="10" xfId="0" applyNumberFormat="1" applyFont="1" applyBorder="1" applyAlignment="1">
      <alignment horizontal="center" vertical="center"/>
    </xf>
    <xf numFmtId="1" fontId="17" fillId="0" borderId="10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79" fontId="15" fillId="0" borderId="15" xfId="0" applyNumberFormat="1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0" fillId="0" borderId="17" xfId="0" applyBorder="1"/>
    <xf numFmtId="179" fontId="15" fillId="0" borderId="18" xfId="0" applyNumberFormat="1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22" fillId="7" borderId="23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left" vertical="center" wrapText="1"/>
    </xf>
    <xf numFmtId="0" fontId="23" fillId="0" borderId="22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23" fillId="0" borderId="23" xfId="0" applyFont="1" applyBorder="1" applyAlignment="1">
      <alignment horizontal="left" vertical="center" wrapText="1"/>
    </xf>
    <xf numFmtId="180" fontId="23" fillId="0" borderId="21" xfId="0" applyNumberFormat="1" applyFont="1" applyBorder="1" applyAlignment="1">
      <alignment horizontal="left" vertical="center" wrapText="1"/>
    </xf>
    <xf numFmtId="180" fontId="23" fillId="0" borderId="24" xfId="0" applyNumberFormat="1" applyFont="1" applyBorder="1" applyAlignment="1">
      <alignment horizontal="left" vertical="center" wrapText="1"/>
    </xf>
    <xf numFmtId="180" fontId="23" fillId="0" borderId="22" xfId="0" applyNumberFormat="1" applyFont="1" applyBorder="1" applyAlignment="1">
      <alignment horizontal="left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left" vertical="center" wrapText="1"/>
    </xf>
    <xf numFmtId="0" fontId="23" fillId="0" borderId="22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180" fontId="23" fillId="0" borderId="21" xfId="0" applyNumberFormat="1" applyFont="1" applyBorder="1" applyAlignment="1">
      <alignment horizontal="center" vertical="center" wrapText="1"/>
    </xf>
    <xf numFmtId="180" fontId="23" fillId="0" borderId="24" xfId="0" applyNumberFormat="1" applyFont="1" applyBorder="1" applyAlignment="1">
      <alignment horizontal="center" vertical="center" wrapText="1"/>
    </xf>
    <xf numFmtId="180" fontId="23" fillId="0" borderId="22" xfId="0" applyNumberFormat="1" applyFont="1" applyBorder="1" applyAlignment="1">
      <alignment horizontal="center" vertical="center" wrapText="1"/>
    </xf>
    <xf numFmtId="180" fontId="23" fillId="0" borderId="21" xfId="0" applyNumberFormat="1" applyFont="1" applyBorder="1" applyAlignment="1">
      <alignment horizontal="left" vertical="center" wrapText="1"/>
    </xf>
    <xf numFmtId="180" fontId="23" fillId="0" borderId="24" xfId="0" applyNumberFormat="1" applyFont="1" applyBorder="1" applyAlignment="1">
      <alignment horizontal="left" vertical="center" wrapText="1"/>
    </xf>
    <xf numFmtId="180" fontId="23" fillId="0" borderId="22" xfId="0" applyNumberFormat="1" applyFont="1" applyBorder="1" applyAlignment="1">
      <alignment horizontal="left" vertical="center" wrapText="1"/>
    </xf>
    <xf numFmtId="0" fontId="21" fillId="6" borderId="20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7" borderId="21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180" fontId="22" fillId="0" borderId="21" xfId="0" applyNumberFormat="1" applyFont="1" applyBorder="1" applyAlignment="1">
      <alignment horizontal="center" vertical="center" wrapText="1"/>
    </xf>
    <xf numFmtId="180" fontId="22" fillId="0" borderId="24" xfId="0" applyNumberFormat="1" applyFont="1" applyBorder="1" applyAlignment="1">
      <alignment horizontal="center" vertical="center" wrapText="1"/>
    </xf>
    <xf numFmtId="180" fontId="22" fillId="0" borderId="22" xfId="0" applyNumberFormat="1" applyFont="1" applyBorder="1" applyAlignment="1">
      <alignment horizontal="center" vertical="center" wrapText="1"/>
    </xf>
    <xf numFmtId="0" fontId="2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78" fontId="8" fillId="0" borderId="11" xfId="0" applyNumberFormat="1" applyFont="1" applyBorder="1" applyAlignment="1">
      <alignment horizontal="center" vertical="center"/>
    </xf>
    <xf numFmtId="178" fontId="8" fillId="0" borderId="12" xfId="0" applyNumberFormat="1" applyFont="1" applyBorder="1" applyAlignment="1">
      <alignment horizontal="center" vertical="center"/>
    </xf>
    <xf numFmtId="178" fontId="8" fillId="0" borderId="15" xfId="0" applyNumberFormat="1" applyFont="1" applyBorder="1" applyAlignment="1">
      <alignment horizontal="center" vertical="center"/>
    </xf>
    <xf numFmtId="178" fontId="8" fillId="0" borderId="18" xfId="0" applyNumberFormat="1" applyFont="1" applyBorder="1" applyAlignment="1">
      <alignment horizontal="center" vertical="center"/>
    </xf>
    <xf numFmtId="176" fontId="8" fillId="0" borderId="6" xfId="0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76" fontId="8" fillId="0" borderId="5" xfId="0" applyNumberFormat="1" applyFont="1" applyBorder="1" applyAlignment="1" applyProtection="1">
      <alignment horizontal="center" vertical="center" shrinkToFit="1"/>
      <protection locked="0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4">
    <dxf>
      <fill>
        <patternFill patternType="solid">
          <bgColor rgb="FF0070C0"/>
        </patternFill>
      </fill>
    </dxf>
    <dxf>
      <fill>
        <patternFill patternType="solid"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349409</xdr:colOff>
      <xdr:row>5</xdr:row>
      <xdr:rowOff>142875</xdr:rowOff>
    </xdr:from>
    <xdr:to>
      <xdr:col>27</xdr:col>
      <xdr:colOff>12327</xdr:colOff>
      <xdr:row>10</xdr:row>
      <xdr:rowOff>89958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>
        <a:xfrm>
          <a:off x="4953000" y="1371600"/>
          <a:ext cx="3419475" cy="109918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127000</xdr:rowOff>
        </xdr:from>
        <xdr:to>
          <xdr:col>27</xdr:col>
          <xdr:colOff>107950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13</xdr:col>
      <xdr:colOff>18143</xdr:colOff>
      <xdr:row>34</xdr:row>
      <xdr:rowOff>90715</xdr:rowOff>
    </xdr:from>
    <xdr:to>
      <xdr:col>34</xdr:col>
      <xdr:colOff>47505</xdr:colOff>
      <xdr:row>36</xdr:row>
      <xdr:rowOff>317500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4404EE-6DFD-EFB9-8FBE-879C2E978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4429" y="8155215"/>
          <a:ext cx="3648862" cy="1487714"/>
        </a:xfrm>
        <a:prstGeom prst="rect">
          <a:avLst/>
        </a:prstGeom>
      </xdr:spPr>
    </xdr:pic>
    <xdr:clientData/>
  </xdr:twoCellAnchor>
  <xdr:twoCellAnchor editAs="oneCell">
    <xdr:from>
      <xdr:col>34</xdr:col>
      <xdr:colOff>108856</xdr:colOff>
      <xdr:row>35</xdr:row>
      <xdr:rowOff>17955</xdr:rowOff>
    </xdr:from>
    <xdr:to>
      <xdr:col>62</xdr:col>
      <xdr:colOff>0</xdr:colOff>
      <xdr:row>39</xdr:row>
      <xdr:rowOff>9390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C941DE1-C6AE-E056-DFE2-51D5A5FD1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4642" y="8291098"/>
          <a:ext cx="4717144" cy="4255006"/>
        </a:xfrm>
        <a:prstGeom prst="rect">
          <a:avLst/>
        </a:prstGeom>
      </xdr:spPr>
    </xdr:pic>
    <xdr:clientData/>
  </xdr:twoCellAnchor>
  <xdr:twoCellAnchor editAs="oneCell">
    <xdr:from>
      <xdr:col>13</xdr:col>
      <xdr:colOff>99786</xdr:colOff>
      <xdr:row>36</xdr:row>
      <xdr:rowOff>390072</xdr:rowOff>
    </xdr:from>
    <xdr:to>
      <xdr:col>31</xdr:col>
      <xdr:colOff>45358</xdr:colOff>
      <xdr:row>39</xdr:row>
      <xdr:rowOff>3565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9527463-9B34-2CA5-90DB-689035371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072" y="9715501"/>
          <a:ext cx="3048000" cy="2824778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127000</xdr:colOff>
      <xdr:row>44</xdr:row>
      <xdr:rowOff>1684564</xdr:rowOff>
    </xdr:from>
    <xdr:to>
      <xdr:col>50</xdr:col>
      <xdr:colOff>117929</xdr:colOff>
      <xdr:row>46</xdr:row>
      <xdr:rowOff>1359961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1346762-014B-0D66-35C5-9C83BAAEB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3286" y="15708993"/>
          <a:ext cx="6368143" cy="3403754"/>
        </a:xfrm>
        <a:prstGeom prst="rect">
          <a:avLst/>
        </a:prstGeom>
      </xdr:spPr>
    </xdr:pic>
    <xdr:clientData/>
  </xdr:twoCellAnchor>
  <xdr:twoCellAnchor editAs="oneCell">
    <xdr:from>
      <xdr:col>13</xdr:col>
      <xdr:colOff>95572</xdr:colOff>
      <xdr:row>41</xdr:row>
      <xdr:rowOff>86501</xdr:rowOff>
    </xdr:from>
    <xdr:to>
      <xdr:col>44</xdr:col>
      <xdr:colOff>70420</xdr:colOff>
      <xdr:row>44</xdr:row>
      <xdr:rowOff>1651000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264DBE8-FDAF-20E3-999B-7552ADAC3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1858" y="12949787"/>
          <a:ext cx="5317919" cy="2725642"/>
        </a:xfrm>
        <a:prstGeom prst="rect">
          <a:avLst/>
        </a:prstGeom>
      </xdr:spPr>
    </xdr:pic>
    <xdr:clientData/>
  </xdr:twoCellAnchor>
  <xdr:twoCellAnchor editAs="oneCell">
    <xdr:from>
      <xdr:col>39</xdr:col>
      <xdr:colOff>40263</xdr:colOff>
      <xdr:row>51</xdr:row>
      <xdr:rowOff>1822685</xdr:rowOff>
    </xdr:from>
    <xdr:to>
      <xdr:col>66</xdr:col>
      <xdr:colOff>381701</xdr:colOff>
      <xdr:row>53</xdr:row>
      <xdr:rowOff>1555827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58E4074B-60C5-B243-3034-05D66A3BD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170" y="22166204"/>
          <a:ext cx="5103938" cy="5248234"/>
        </a:xfrm>
        <a:prstGeom prst="rect">
          <a:avLst/>
        </a:prstGeom>
      </xdr:spPr>
    </xdr:pic>
    <xdr:clientData/>
  </xdr:twoCellAnchor>
  <xdr:twoCellAnchor editAs="oneCell">
    <xdr:from>
      <xdr:col>66</xdr:col>
      <xdr:colOff>525871</xdr:colOff>
      <xdr:row>47</xdr:row>
      <xdr:rowOff>11240</xdr:rowOff>
    </xdr:from>
    <xdr:to>
      <xdr:col>72</xdr:col>
      <xdr:colOff>439314</xdr:colOff>
      <xdr:row>51</xdr:row>
      <xdr:rowOff>1928518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CE3A0106-6131-0A51-3044-66DFA618C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3278" y="19025962"/>
          <a:ext cx="3793999" cy="3246075"/>
        </a:xfrm>
        <a:prstGeom prst="rect">
          <a:avLst/>
        </a:prstGeom>
      </xdr:spPr>
    </xdr:pic>
    <xdr:clientData/>
  </xdr:twoCellAnchor>
  <xdr:twoCellAnchor editAs="oneCell">
    <xdr:from>
      <xdr:col>14</xdr:col>
      <xdr:colOff>174253</xdr:colOff>
      <xdr:row>53</xdr:row>
      <xdr:rowOff>890314</xdr:rowOff>
    </xdr:from>
    <xdr:to>
      <xdr:col>59</xdr:col>
      <xdr:colOff>65078</xdr:colOff>
      <xdr:row>54</xdr:row>
      <xdr:rowOff>2010828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AA6DC9A-B113-5860-10F9-A7AEF3233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9438" y="26748925"/>
          <a:ext cx="7828325" cy="3801625"/>
        </a:xfrm>
        <a:prstGeom prst="rect">
          <a:avLst/>
        </a:prstGeom>
      </xdr:spPr>
    </xdr:pic>
    <xdr:clientData/>
  </xdr:twoCellAnchor>
  <xdr:twoCellAnchor editAs="oneCell">
    <xdr:from>
      <xdr:col>60</xdr:col>
      <xdr:colOff>169066</xdr:colOff>
      <xdr:row>53</xdr:row>
      <xdr:rowOff>1175927</xdr:rowOff>
    </xdr:from>
    <xdr:to>
      <xdr:col>74</xdr:col>
      <xdr:colOff>520496</xdr:colOff>
      <xdr:row>54</xdr:row>
      <xdr:rowOff>827227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8AC59E84-D09C-B847-5D49-E81077575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8140" y="27034538"/>
          <a:ext cx="6583837" cy="2332411"/>
        </a:xfrm>
        <a:prstGeom prst="rect">
          <a:avLst/>
        </a:prstGeom>
      </xdr:spPr>
    </xdr:pic>
    <xdr:clientData/>
  </xdr:twoCellAnchor>
  <xdr:twoCellAnchor editAs="oneCell">
    <xdr:from>
      <xdr:col>66</xdr:col>
      <xdr:colOff>576390</xdr:colOff>
      <xdr:row>51</xdr:row>
      <xdr:rowOff>2163703</xdr:rowOff>
    </xdr:from>
    <xdr:to>
      <xdr:col>73</xdr:col>
      <xdr:colOff>636596</xdr:colOff>
      <xdr:row>53</xdr:row>
      <xdr:rowOff>186874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21F56567-1931-6859-7566-41DB0F631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3797" y="22507222"/>
          <a:ext cx="4587521" cy="353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95423</xdr:colOff>
      <xdr:row>52</xdr:row>
      <xdr:rowOff>221539</xdr:rowOff>
    </xdr:from>
    <xdr:to>
      <xdr:col>39</xdr:col>
      <xdr:colOff>82315</xdr:colOff>
      <xdr:row>53</xdr:row>
      <xdr:rowOff>700619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BBE04BE2-FF40-7969-C3B1-CCE14D0BC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7830" y="23187372"/>
          <a:ext cx="4749392" cy="3371858"/>
        </a:xfrm>
        <a:prstGeom prst="rect">
          <a:avLst/>
        </a:prstGeom>
      </xdr:spPr>
    </xdr:pic>
    <xdr:clientData/>
  </xdr:twoCellAnchor>
  <xdr:twoCellAnchor editAs="oneCell">
    <xdr:from>
      <xdr:col>39</xdr:col>
      <xdr:colOff>167141</xdr:colOff>
      <xdr:row>46</xdr:row>
      <xdr:rowOff>1373210</xdr:rowOff>
    </xdr:from>
    <xdr:to>
      <xdr:col>65</xdr:col>
      <xdr:colOff>134743</xdr:colOff>
      <xdr:row>51</xdr:row>
      <xdr:rowOff>1901706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ACFCBBA-3F10-B808-E11C-11B58F307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2048" y="19012099"/>
          <a:ext cx="4553714" cy="3233126"/>
        </a:xfrm>
        <a:prstGeom prst="rect">
          <a:avLst/>
        </a:prstGeom>
      </xdr:spPr>
    </xdr:pic>
    <xdr:clientData/>
  </xdr:twoCellAnchor>
  <xdr:twoCellAnchor editAs="oneCell">
    <xdr:from>
      <xdr:col>12</xdr:col>
      <xdr:colOff>131312</xdr:colOff>
      <xdr:row>48</xdr:row>
      <xdr:rowOff>9262</xdr:rowOff>
    </xdr:from>
    <xdr:to>
      <xdr:col>37</xdr:col>
      <xdr:colOff>11759</xdr:colOff>
      <xdr:row>51</xdr:row>
      <xdr:rowOff>2584292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D1816235-D90C-F971-62EC-A0EC9B55E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3719" y="19188614"/>
          <a:ext cx="4290170" cy="3739197"/>
        </a:xfrm>
        <a:prstGeom prst="rect">
          <a:avLst/>
        </a:prstGeom>
      </xdr:spPr>
    </xdr:pic>
    <xdr:clientData/>
  </xdr:twoCellAnchor>
  <xdr:twoCellAnchor editAs="oneCell">
    <xdr:from>
      <xdr:col>59</xdr:col>
      <xdr:colOff>23520</xdr:colOff>
      <xdr:row>54</xdr:row>
      <xdr:rowOff>776110</xdr:rowOff>
    </xdr:from>
    <xdr:to>
      <xdr:col>69</xdr:col>
      <xdr:colOff>603993</xdr:colOff>
      <xdr:row>56</xdr:row>
      <xdr:rowOff>780343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5398622C-D3AF-94F4-D8EC-BB31032CE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6205" y="29315832"/>
          <a:ext cx="3755473" cy="6401270"/>
        </a:xfrm>
        <a:prstGeom prst="rect">
          <a:avLst/>
        </a:prstGeom>
      </xdr:spPr>
    </xdr:pic>
    <xdr:clientData/>
  </xdr:twoCellAnchor>
  <xdr:twoCellAnchor editAs="oneCell">
    <xdr:from>
      <xdr:col>40</xdr:col>
      <xdr:colOff>114726</xdr:colOff>
      <xdr:row>54</xdr:row>
      <xdr:rowOff>1940277</xdr:rowOff>
    </xdr:from>
    <xdr:to>
      <xdr:col>58</xdr:col>
      <xdr:colOff>78228</xdr:colOff>
      <xdr:row>56</xdr:row>
      <xdr:rowOff>1906362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8279DC8F-BF3A-2DCE-41C3-62AF1F168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6022" y="30479999"/>
          <a:ext cx="3138502" cy="6363122"/>
        </a:xfrm>
        <a:prstGeom prst="rect">
          <a:avLst/>
        </a:prstGeom>
      </xdr:spPr>
    </xdr:pic>
    <xdr:clientData/>
  </xdr:twoCellAnchor>
  <xdr:twoCellAnchor editAs="oneCell">
    <xdr:from>
      <xdr:col>12</xdr:col>
      <xdr:colOff>64817</xdr:colOff>
      <xdr:row>54</xdr:row>
      <xdr:rowOff>2093148</xdr:rowOff>
    </xdr:from>
    <xdr:to>
      <xdr:col>41</xdr:col>
      <xdr:colOff>46304</xdr:colOff>
      <xdr:row>56</xdr:row>
      <xdr:rowOff>1307041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5C7E1A8D-6078-F792-2449-91D97BF90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7224" y="30632870"/>
          <a:ext cx="5096765" cy="5610930"/>
        </a:xfrm>
        <a:prstGeom prst="rect">
          <a:avLst/>
        </a:prstGeom>
      </xdr:spPr>
    </xdr:pic>
    <xdr:clientData/>
  </xdr:twoCellAnchor>
  <xdr:twoCellAnchor editAs="oneCell">
    <xdr:from>
      <xdr:col>31</xdr:col>
      <xdr:colOff>126482</xdr:colOff>
      <xdr:row>57</xdr:row>
      <xdr:rowOff>291110</xdr:rowOff>
    </xdr:from>
    <xdr:to>
      <xdr:col>50</xdr:col>
      <xdr:colOff>0</xdr:colOff>
      <xdr:row>57</xdr:row>
      <xdr:rowOff>1871822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F9CDCBD9-1405-341B-F2AD-39C489D27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0278" y="38767406"/>
          <a:ext cx="3224907" cy="1580712"/>
        </a:xfrm>
        <a:prstGeom prst="rect">
          <a:avLst/>
        </a:prstGeom>
      </xdr:spPr>
    </xdr:pic>
    <xdr:clientData/>
  </xdr:twoCellAnchor>
  <xdr:twoCellAnchor editAs="oneCell">
    <xdr:from>
      <xdr:col>50</xdr:col>
      <xdr:colOff>6019</xdr:colOff>
      <xdr:row>57</xdr:row>
      <xdr:rowOff>405834</xdr:rowOff>
    </xdr:from>
    <xdr:to>
      <xdr:col>66</xdr:col>
      <xdr:colOff>350861</xdr:colOff>
      <xdr:row>57</xdr:row>
      <xdr:rowOff>2375371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E0C7B8A8-4B0C-7590-C03F-1C5461D03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41204" y="38882130"/>
          <a:ext cx="3167064" cy="1969537"/>
        </a:xfrm>
        <a:prstGeom prst="rect">
          <a:avLst/>
        </a:prstGeom>
      </xdr:spPr>
    </xdr:pic>
    <xdr:clientData/>
  </xdr:twoCellAnchor>
  <xdr:twoCellAnchor editAs="oneCell">
    <xdr:from>
      <xdr:col>13</xdr:col>
      <xdr:colOff>50186</xdr:colOff>
      <xdr:row>57</xdr:row>
      <xdr:rowOff>297131</xdr:rowOff>
    </xdr:from>
    <xdr:to>
      <xdr:col>31</xdr:col>
      <xdr:colOff>117593</xdr:colOff>
      <xdr:row>57</xdr:row>
      <xdr:rowOff>1926867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57CCEE83-B1AB-01A1-D16A-77164270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8982" y="38773427"/>
          <a:ext cx="3242407" cy="1629736"/>
        </a:xfrm>
        <a:prstGeom prst="rect">
          <a:avLst/>
        </a:prstGeom>
      </xdr:spPr>
    </xdr:pic>
    <xdr:clientData/>
  </xdr:twoCellAnchor>
  <xdr:twoCellAnchor editAs="oneCell">
    <xdr:from>
      <xdr:col>50</xdr:col>
      <xdr:colOff>47315</xdr:colOff>
      <xdr:row>56</xdr:row>
      <xdr:rowOff>2187501</xdr:rowOff>
    </xdr:from>
    <xdr:to>
      <xdr:col>66</xdr:col>
      <xdr:colOff>157084</xdr:colOff>
      <xdr:row>57</xdr:row>
      <xdr:rowOff>376296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9525BCA0-D6BF-F899-02B0-AB1CF7C77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2500" y="37124260"/>
          <a:ext cx="2931991" cy="1728332"/>
        </a:xfrm>
        <a:prstGeom prst="rect">
          <a:avLst/>
        </a:prstGeom>
      </xdr:spPr>
    </xdr:pic>
    <xdr:clientData/>
  </xdr:twoCellAnchor>
  <xdr:twoCellAnchor editAs="oneCell">
    <xdr:from>
      <xdr:col>50</xdr:col>
      <xdr:colOff>32685</xdr:colOff>
      <xdr:row>56</xdr:row>
      <xdr:rowOff>702964</xdr:rowOff>
    </xdr:from>
    <xdr:to>
      <xdr:col>66</xdr:col>
      <xdr:colOff>155788</xdr:colOff>
      <xdr:row>56</xdr:row>
      <xdr:rowOff>2187222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D10C158-9B09-A374-14EF-D041DC0D6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7870" y="35639723"/>
          <a:ext cx="2945325" cy="1484258"/>
        </a:xfrm>
        <a:prstGeom prst="rect">
          <a:avLst/>
        </a:prstGeom>
      </xdr:spPr>
    </xdr:pic>
    <xdr:clientData/>
  </xdr:twoCellAnchor>
  <xdr:twoCellAnchor editAs="oneCell">
    <xdr:from>
      <xdr:col>31</xdr:col>
      <xdr:colOff>76853</xdr:colOff>
      <xdr:row>56</xdr:row>
      <xdr:rowOff>2569815</xdr:rowOff>
    </xdr:from>
    <xdr:to>
      <xdr:col>50</xdr:col>
      <xdr:colOff>35279</xdr:colOff>
      <xdr:row>57</xdr:row>
      <xdr:rowOff>267411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80542F8D-12F4-0713-C30B-1D28710B8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0649" y="37506574"/>
          <a:ext cx="3309815" cy="1237133"/>
        </a:xfrm>
        <a:prstGeom prst="rect">
          <a:avLst/>
        </a:prstGeom>
      </xdr:spPr>
    </xdr:pic>
    <xdr:clientData/>
  </xdr:twoCellAnchor>
  <xdr:twoCellAnchor editAs="oneCell">
    <xdr:from>
      <xdr:col>31</xdr:col>
      <xdr:colOff>38704</xdr:colOff>
      <xdr:row>56</xdr:row>
      <xdr:rowOff>1308702</xdr:rowOff>
    </xdr:from>
    <xdr:to>
      <xdr:col>49</xdr:col>
      <xdr:colOff>164630</xdr:colOff>
      <xdr:row>56</xdr:row>
      <xdr:rowOff>2504313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313222E0-803A-94C1-79FC-3FB90C1A7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2500" y="36245461"/>
          <a:ext cx="3300926" cy="1195611"/>
        </a:xfrm>
        <a:prstGeom prst="rect">
          <a:avLst/>
        </a:prstGeom>
      </xdr:spPr>
    </xdr:pic>
    <xdr:clientData/>
  </xdr:twoCellAnchor>
  <xdr:twoCellAnchor editAs="oneCell">
    <xdr:from>
      <xdr:col>12</xdr:col>
      <xdr:colOff>165187</xdr:colOff>
      <xdr:row>56</xdr:row>
      <xdr:rowOff>1482223</xdr:rowOff>
    </xdr:from>
    <xdr:to>
      <xdr:col>30</xdr:col>
      <xdr:colOff>11760</xdr:colOff>
      <xdr:row>57</xdr:row>
      <xdr:rowOff>173457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A233A9E-612F-3D16-00CE-313CE659C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7594" y="36418982"/>
          <a:ext cx="3021573" cy="2230771"/>
        </a:xfrm>
        <a:prstGeom prst="rect">
          <a:avLst/>
        </a:prstGeom>
      </xdr:spPr>
    </xdr:pic>
    <xdr:clientData/>
  </xdr:twoCellAnchor>
  <xdr:twoCellAnchor editAs="oneCell">
    <xdr:from>
      <xdr:col>24</xdr:col>
      <xdr:colOff>158279</xdr:colOff>
      <xdr:row>60</xdr:row>
      <xdr:rowOff>446851</xdr:rowOff>
    </xdr:from>
    <xdr:to>
      <xdr:col>36</xdr:col>
      <xdr:colOff>113139</xdr:colOff>
      <xdr:row>65</xdr:row>
      <xdr:rowOff>682036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672BD569-765B-ACBA-4F85-CE5027BA9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7353" y="47260462"/>
          <a:ext cx="2071527" cy="5832593"/>
        </a:xfrm>
        <a:prstGeom prst="rect">
          <a:avLst/>
        </a:prstGeom>
      </xdr:spPr>
    </xdr:pic>
    <xdr:clientData/>
  </xdr:twoCellAnchor>
  <xdr:twoCellAnchor editAs="oneCell">
    <xdr:from>
      <xdr:col>12</xdr:col>
      <xdr:colOff>91205</xdr:colOff>
      <xdr:row>60</xdr:row>
      <xdr:rowOff>396944</xdr:rowOff>
    </xdr:from>
    <xdr:to>
      <xdr:col>24</xdr:col>
      <xdr:colOff>141112</xdr:colOff>
      <xdr:row>65</xdr:row>
      <xdr:rowOff>1070358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BB49243F-70C0-3BCA-1D51-516B76786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3612" y="47210555"/>
          <a:ext cx="2166574" cy="6270822"/>
        </a:xfrm>
        <a:prstGeom prst="rect">
          <a:avLst/>
        </a:prstGeom>
      </xdr:spPr>
    </xdr:pic>
    <xdr:clientData/>
  </xdr:twoCellAnchor>
  <xdr:twoCellAnchor editAs="oneCell">
    <xdr:from>
      <xdr:col>12</xdr:col>
      <xdr:colOff>82315</xdr:colOff>
      <xdr:row>57</xdr:row>
      <xdr:rowOff>1928520</xdr:rowOff>
    </xdr:from>
    <xdr:to>
      <xdr:col>66</xdr:col>
      <xdr:colOff>482535</xdr:colOff>
      <xdr:row>58</xdr:row>
      <xdr:rowOff>2692872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E0CC9E6A-D4FB-A42C-6B98-344DB6F88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314722" y="40404816"/>
          <a:ext cx="9925220" cy="433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141111</xdr:colOff>
      <xdr:row>58</xdr:row>
      <xdr:rowOff>2057871</xdr:rowOff>
    </xdr:from>
    <xdr:to>
      <xdr:col>40</xdr:col>
      <xdr:colOff>35278</xdr:colOff>
      <xdr:row>60</xdr:row>
      <xdr:rowOff>160665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865AB1AA-B003-23C6-DC2B-5F0A63D05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549907" y="44108982"/>
          <a:ext cx="4656667" cy="2865294"/>
        </a:xfrm>
        <a:prstGeom prst="rect">
          <a:avLst/>
        </a:prstGeom>
      </xdr:spPr>
    </xdr:pic>
    <xdr:clientData/>
  </xdr:twoCellAnchor>
  <xdr:twoCellAnchor editAs="oneCell">
    <xdr:from>
      <xdr:col>36</xdr:col>
      <xdr:colOff>152871</xdr:colOff>
      <xdr:row>60</xdr:row>
      <xdr:rowOff>446852</xdr:rowOff>
    </xdr:from>
    <xdr:to>
      <xdr:col>68</xdr:col>
      <xdr:colOff>190497</xdr:colOff>
      <xdr:row>64</xdr:row>
      <xdr:rowOff>74473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4E72101C-5446-8B0C-AAA0-A0040A23A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618612" y="47260463"/>
          <a:ext cx="6622811" cy="2908454"/>
        </a:xfrm>
        <a:prstGeom prst="rect">
          <a:avLst/>
        </a:prstGeom>
      </xdr:spPr>
    </xdr:pic>
    <xdr:clientData/>
  </xdr:twoCellAnchor>
  <xdr:twoCellAnchor editAs="oneCell">
    <xdr:from>
      <xdr:col>38</xdr:col>
      <xdr:colOff>117592</xdr:colOff>
      <xdr:row>64</xdr:row>
      <xdr:rowOff>47038</xdr:rowOff>
    </xdr:from>
    <xdr:to>
      <xdr:col>67</xdr:col>
      <xdr:colOff>264847</xdr:colOff>
      <xdr:row>65</xdr:row>
      <xdr:rowOff>1201193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7E661F02-22CD-1DBC-D414-752948F57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6111" y="50141482"/>
          <a:ext cx="5732903" cy="347073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58</xdr:row>
      <xdr:rowOff>2081388</xdr:rowOff>
    </xdr:from>
    <xdr:to>
      <xdr:col>66</xdr:col>
      <xdr:colOff>296775</xdr:colOff>
      <xdr:row>60</xdr:row>
      <xdr:rowOff>99483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652225A-3062-8A08-28EB-FA95CFCD1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171296" y="44132499"/>
          <a:ext cx="4882886" cy="2780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66"/>
  <sheetViews>
    <sheetView showGridLines="0" tabSelected="1" zoomScale="54" zoomScaleNormal="130" workbookViewId="0">
      <pane ySplit="7" topLeftCell="A58" activePane="bottomLeft" state="frozen"/>
      <selection pane="bottomLeft" activeCell="BU59" sqref="BU59"/>
    </sheetView>
  </sheetViews>
  <sheetFormatPr defaultColWidth="9.1796875" defaultRowHeight="12.5" x14ac:dyDescent="0.25"/>
  <cols>
    <col min="1" max="1" width="6.81640625" customWidth="1"/>
    <col min="2" max="2" width="19" customWidth="1"/>
    <col min="3" max="3" width="10.81640625" customWidth="1"/>
    <col min="4" max="4" width="6.81640625" hidden="1" customWidth="1"/>
    <col min="5" max="5" width="14.453125" customWidth="1"/>
    <col min="6" max="6" width="12" customWidth="1"/>
    <col min="7" max="7" width="6" customWidth="1"/>
    <col min="8" max="8" width="6.7265625" customWidth="1"/>
    <col min="9" max="9" width="6.453125" customWidth="1"/>
    <col min="10" max="10" width="1.81640625" customWidth="1"/>
    <col min="11" max="66" width="2.453125" customWidth="1"/>
  </cols>
  <sheetData>
    <row r="1" spans="1:67" ht="30" customHeight="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</row>
    <row r="2" spans="1:67" ht="18" customHeight="1" x14ac:dyDescent="0.25">
      <c r="A2" s="4"/>
      <c r="B2" s="5"/>
      <c r="C2" s="5"/>
      <c r="D2" s="6"/>
      <c r="E2" s="7"/>
      <c r="F2" s="7"/>
      <c r="H2" s="8"/>
    </row>
    <row r="3" spans="1:67" ht="14" x14ac:dyDescent="0.25">
      <c r="A3" s="9"/>
      <c r="B3" s="10"/>
      <c r="C3" s="10"/>
      <c r="D3" s="10"/>
      <c r="E3" s="10"/>
      <c r="F3" s="10"/>
      <c r="G3" s="10"/>
      <c r="H3" s="11"/>
      <c r="I3" s="10"/>
      <c r="J3" s="10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59"/>
    </row>
    <row r="4" spans="1:67" ht="17.25" customHeight="1" x14ac:dyDescent="0.25">
      <c r="A4" s="12"/>
      <c r="B4" s="13" t="s">
        <v>1</v>
      </c>
      <c r="C4" s="102">
        <v>45558</v>
      </c>
      <c r="D4" s="102"/>
      <c r="E4" s="102"/>
      <c r="F4" s="14"/>
      <c r="G4" s="13" t="s">
        <v>2</v>
      </c>
      <c r="H4" s="15">
        <v>1</v>
      </c>
      <c r="J4" s="14"/>
      <c r="K4" s="103" t="str">
        <f>"Week "&amp;(K6-($C$4-WEEKDAY($C$4,1)+2))/7+1</f>
        <v>Week 1</v>
      </c>
      <c r="L4" s="104"/>
      <c r="M4" s="104"/>
      <c r="N4" s="104"/>
      <c r="O4" s="104"/>
      <c r="P4" s="104"/>
      <c r="Q4" s="105"/>
      <c r="R4" s="103" t="str">
        <f>"Week "&amp;(R6-($C$4-WEEKDAY($C$4,1)+2))/7+1</f>
        <v>Week 2</v>
      </c>
      <c r="S4" s="104"/>
      <c r="T4" s="104"/>
      <c r="U4" s="104"/>
      <c r="V4" s="104"/>
      <c r="W4" s="104"/>
      <c r="X4" s="105"/>
      <c r="Y4" s="103" t="str">
        <f>"Week "&amp;(Y6-($C$4-WEEKDAY($C$4,1)+2))/7+1</f>
        <v>Week 3</v>
      </c>
      <c r="Z4" s="104"/>
      <c r="AA4" s="104"/>
      <c r="AB4" s="104"/>
      <c r="AC4" s="104"/>
      <c r="AD4" s="104"/>
      <c r="AE4" s="105"/>
      <c r="AF4" s="103" t="str">
        <f>"Week "&amp;(AF6-($C$4-WEEKDAY($C$4,1)+2))/7+1</f>
        <v>Week 4</v>
      </c>
      <c r="AG4" s="104"/>
      <c r="AH4" s="104"/>
      <c r="AI4" s="104"/>
      <c r="AJ4" s="104"/>
      <c r="AK4" s="104"/>
      <c r="AL4" s="105"/>
      <c r="AM4" s="103" t="str">
        <f>"Week "&amp;(AM6-($C$4-WEEKDAY($C$4,1)+2))/7+1</f>
        <v>Week 5</v>
      </c>
      <c r="AN4" s="104"/>
      <c r="AO4" s="104"/>
      <c r="AP4" s="104"/>
      <c r="AQ4" s="104"/>
      <c r="AR4" s="104"/>
      <c r="AS4" s="105"/>
      <c r="AT4" s="103" t="str">
        <f>"Week "&amp;(AT6-($C$4-WEEKDAY($C$4,1)+2))/7+1</f>
        <v>Week 6</v>
      </c>
      <c r="AU4" s="104"/>
      <c r="AV4" s="104"/>
      <c r="AW4" s="104"/>
      <c r="AX4" s="104"/>
      <c r="AY4" s="104"/>
      <c r="AZ4" s="105"/>
      <c r="BA4" s="103" t="str">
        <f>"Week "&amp;(BA6-($C$4-WEEKDAY($C$4,1)+2))/7+1</f>
        <v>Week 7</v>
      </c>
      <c r="BB4" s="104"/>
      <c r="BC4" s="104"/>
      <c r="BD4" s="104"/>
      <c r="BE4" s="104"/>
      <c r="BF4" s="104"/>
      <c r="BG4" s="105"/>
      <c r="BH4" s="103" t="str">
        <f>"Week "&amp;(BH6-($C$4-WEEKDAY($C$4,1)+2))/7+1</f>
        <v>Week 8</v>
      </c>
      <c r="BI4" s="104"/>
      <c r="BJ4" s="104"/>
      <c r="BK4" s="104"/>
      <c r="BL4" s="104"/>
      <c r="BM4" s="104"/>
      <c r="BN4" s="106"/>
    </row>
    <row r="5" spans="1:67" ht="17.25" customHeight="1" x14ac:dyDescent="0.25">
      <c r="A5" s="12"/>
      <c r="B5" s="13" t="s">
        <v>3</v>
      </c>
      <c r="C5" s="100" t="s">
        <v>4</v>
      </c>
      <c r="D5" s="100"/>
      <c r="E5" s="100"/>
      <c r="F5" s="14"/>
      <c r="G5" s="14"/>
      <c r="H5" s="14"/>
      <c r="I5" s="14"/>
      <c r="J5" s="14"/>
      <c r="K5" s="96">
        <f>K6</f>
        <v>45558</v>
      </c>
      <c r="L5" s="97"/>
      <c r="M5" s="97"/>
      <c r="N5" s="97"/>
      <c r="O5" s="97"/>
      <c r="P5" s="97"/>
      <c r="Q5" s="98"/>
      <c r="R5" s="96">
        <f>R6</f>
        <v>45565</v>
      </c>
      <c r="S5" s="97"/>
      <c r="T5" s="97"/>
      <c r="U5" s="97"/>
      <c r="V5" s="97"/>
      <c r="W5" s="97"/>
      <c r="X5" s="98"/>
      <c r="Y5" s="96">
        <f>Y6</f>
        <v>45572</v>
      </c>
      <c r="Z5" s="97"/>
      <c r="AA5" s="97"/>
      <c r="AB5" s="97"/>
      <c r="AC5" s="97"/>
      <c r="AD5" s="97"/>
      <c r="AE5" s="98"/>
      <c r="AF5" s="96">
        <f>AF6</f>
        <v>45579</v>
      </c>
      <c r="AG5" s="97"/>
      <c r="AH5" s="97"/>
      <c r="AI5" s="97"/>
      <c r="AJ5" s="97"/>
      <c r="AK5" s="97"/>
      <c r="AL5" s="98"/>
      <c r="AM5" s="96">
        <f>AM6</f>
        <v>45586</v>
      </c>
      <c r="AN5" s="97"/>
      <c r="AO5" s="97"/>
      <c r="AP5" s="97"/>
      <c r="AQ5" s="97"/>
      <c r="AR5" s="97"/>
      <c r="AS5" s="98"/>
      <c r="AT5" s="96">
        <f>AT6</f>
        <v>45593</v>
      </c>
      <c r="AU5" s="97"/>
      <c r="AV5" s="97"/>
      <c r="AW5" s="97"/>
      <c r="AX5" s="97"/>
      <c r="AY5" s="97"/>
      <c r="AZ5" s="98"/>
      <c r="BA5" s="96">
        <f>BA6</f>
        <v>45600</v>
      </c>
      <c r="BB5" s="97"/>
      <c r="BC5" s="97"/>
      <c r="BD5" s="97"/>
      <c r="BE5" s="97"/>
      <c r="BF5" s="97"/>
      <c r="BG5" s="98"/>
      <c r="BH5" s="96">
        <f>BH6</f>
        <v>45607</v>
      </c>
      <c r="BI5" s="97"/>
      <c r="BJ5" s="97"/>
      <c r="BK5" s="97"/>
      <c r="BL5" s="97"/>
      <c r="BM5" s="97"/>
      <c r="BN5" s="99"/>
    </row>
    <row r="6" spans="1:67" ht="13" x14ac:dyDescent="0.25">
      <c r="A6" s="12"/>
      <c r="B6" s="14"/>
      <c r="C6" s="14"/>
      <c r="D6" s="14"/>
      <c r="E6" s="14"/>
      <c r="F6" s="14"/>
      <c r="G6" s="14"/>
      <c r="H6" s="14"/>
      <c r="I6" s="14"/>
      <c r="J6" s="14"/>
      <c r="K6" s="44">
        <f>C4-WEEKDAY(C4,1)+2+7*(H4-1)</f>
        <v>45558</v>
      </c>
      <c r="L6" s="45">
        <f t="shared" ref="L6:AQ6" si="0">K6+1</f>
        <v>45559</v>
      </c>
      <c r="M6" s="45">
        <f t="shared" si="0"/>
        <v>45560</v>
      </c>
      <c r="N6" s="45">
        <f t="shared" si="0"/>
        <v>45561</v>
      </c>
      <c r="O6" s="45">
        <f t="shared" si="0"/>
        <v>45562</v>
      </c>
      <c r="P6" s="45">
        <f t="shared" si="0"/>
        <v>45563</v>
      </c>
      <c r="Q6" s="57">
        <f t="shared" si="0"/>
        <v>45564</v>
      </c>
      <c r="R6" s="44">
        <f t="shared" si="0"/>
        <v>45565</v>
      </c>
      <c r="S6" s="45">
        <f t="shared" si="0"/>
        <v>45566</v>
      </c>
      <c r="T6" s="45">
        <f t="shared" si="0"/>
        <v>45567</v>
      </c>
      <c r="U6" s="45">
        <f t="shared" si="0"/>
        <v>45568</v>
      </c>
      <c r="V6" s="45">
        <f t="shared" si="0"/>
        <v>45569</v>
      </c>
      <c r="W6" s="45">
        <f t="shared" si="0"/>
        <v>45570</v>
      </c>
      <c r="X6" s="57">
        <f t="shared" si="0"/>
        <v>45571</v>
      </c>
      <c r="Y6" s="44">
        <f t="shared" si="0"/>
        <v>45572</v>
      </c>
      <c r="Z6" s="45">
        <f t="shared" si="0"/>
        <v>45573</v>
      </c>
      <c r="AA6" s="45">
        <f t="shared" si="0"/>
        <v>45574</v>
      </c>
      <c r="AB6" s="45">
        <f t="shared" si="0"/>
        <v>45575</v>
      </c>
      <c r="AC6" s="45">
        <f t="shared" si="0"/>
        <v>45576</v>
      </c>
      <c r="AD6" s="45">
        <f t="shared" si="0"/>
        <v>45577</v>
      </c>
      <c r="AE6" s="57">
        <f t="shared" si="0"/>
        <v>45578</v>
      </c>
      <c r="AF6" s="44">
        <f t="shared" si="0"/>
        <v>45579</v>
      </c>
      <c r="AG6" s="45">
        <f t="shared" si="0"/>
        <v>45580</v>
      </c>
      <c r="AH6" s="45">
        <f t="shared" si="0"/>
        <v>45581</v>
      </c>
      <c r="AI6" s="45">
        <f t="shared" si="0"/>
        <v>45582</v>
      </c>
      <c r="AJ6" s="45">
        <f t="shared" si="0"/>
        <v>45583</v>
      </c>
      <c r="AK6" s="45">
        <f t="shared" si="0"/>
        <v>45584</v>
      </c>
      <c r="AL6" s="57">
        <f t="shared" si="0"/>
        <v>45585</v>
      </c>
      <c r="AM6" s="44">
        <f t="shared" si="0"/>
        <v>45586</v>
      </c>
      <c r="AN6" s="45">
        <f t="shared" si="0"/>
        <v>45587</v>
      </c>
      <c r="AO6" s="45">
        <f t="shared" si="0"/>
        <v>45588</v>
      </c>
      <c r="AP6" s="45">
        <f t="shared" si="0"/>
        <v>45589</v>
      </c>
      <c r="AQ6" s="45">
        <f t="shared" si="0"/>
        <v>45590</v>
      </c>
      <c r="AR6" s="45">
        <f t="shared" ref="AR6:BN6" si="1">AQ6+1</f>
        <v>45591</v>
      </c>
      <c r="AS6" s="57">
        <f t="shared" si="1"/>
        <v>45592</v>
      </c>
      <c r="AT6" s="44">
        <f t="shared" si="1"/>
        <v>45593</v>
      </c>
      <c r="AU6" s="45">
        <f t="shared" si="1"/>
        <v>45594</v>
      </c>
      <c r="AV6" s="45">
        <f t="shared" si="1"/>
        <v>45595</v>
      </c>
      <c r="AW6" s="45">
        <f t="shared" si="1"/>
        <v>45596</v>
      </c>
      <c r="AX6" s="45">
        <f t="shared" si="1"/>
        <v>45597</v>
      </c>
      <c r="AY6" s="45">
        <f t="shared" si="1"/>
        <v>45598</v>
      </c>
      <c r="AZ6" s="57">
        <f t="shared" si="1"/>
        <v>45599</v>
      </c>
      <c r="BA6" s="44">
        <f t="shared" si="1"/>
        <v>45600</v>
      </c>
      <c r="BB6" s="45">
        <f t="shared" si="1"/>
        <v>45601</v>
      </c>
      <c r="BC6" s="45">
        <f t="shared" si="1"/>
        <v>45602</v>
      </c>
      <c r="BD6" s="45">
        <f t="shared" si="1"/>
        <v>45603</v>
      </c>
      <c r="BE6" s="45">
        <f t="shared" si="1"/>
        <v>45604</v>
      </c>
      <c r="BF6" s="45">
        <f t="shared" si="1"/>
        <v>45605</v>
      </c>
      <c r="BG6" s="57">
        <f t="shared" si="1"/>
        <v>45606</v>
      </c>
      <c r="BH6" s="44">
        <f t="shared" si="1"/>
        <v>45607</v>
      </c>
      <c r="BI6" s="45">
        <f t="shared" si="1"/>
        <v>45608</v>
      </c>
      <c r="BJ6" s="45">
        <f t="shared" si="1"/>
        <v>45609</v>
      </c>
      <c r="BK6" s="45">
        <f t="shared" si="1"/>
        <v>45610</v>
      </c>
      <c r="BL6" s="45">
        <f t="shared" si="1"/>
        <v>45611</v>
      </c>
      <c r="BM6" s="45">
        <f t="shared" si="1"/>
        <v>45612</v>
      </c>
      <c r="BN6" s="60">
        <f t="shared" si="1"/>
        <v>45613</v>
      </c>
    </row>
    <row r="7" spans="1:67" ht="24" x14ac:dyDescent="0.25">
      <c r="A7" s="16" t="s">
        <v>5</v>
      </c>
      <c r="B7" s="17" t="s">
        <v>6</v>
      </c>
      <c r="C7" s="18" t="s">
        <v>7</v>
      </c>
      <c r="D7" s="19" t="s">
        <v>8</v>
      </c>
      <c r="E7" s="20" t="s">
        <v>9</v>
      </c>
      <c r="F7" s="20" t="s">
        <v>10</v>
      </c>
      <c r="G7" s="18" t="s">
        <v>11</v>
      </c>
      <c r="H7" s="18" t="s">
        <v>12</v>
      </c>
      <c r="I7" s="18" t="s">
        <v>13</v>
      </c>
      <c r="J7" s="18"/>
      <c r="K7" s="46" t="str">
        <f t="shared" ref="K7:AP7" si="2">CHOOSE(WEEKDAY(K6,1),"S","M","T","W","T","F","S")</f>
        <v>M</v>
      </c>
      <c r="L7" s="47" t="str">
        <f t="shared" si="2"/>
        <v>T</v>
      </c>
      <c r="M7" s="47" t="str">
        <f t="shared" si="2"/>
        <v>W</v>
      </c>
      <c r="N7" s="47" t="str">
        <f t="shared" si="2"/>
        <v>T</v>
      </c>
      <c r="O7" s="47" t="str">
        <f t="shared" si="2"/>
        <v>F</v>
      </c>
      <c r="P7" s="47" t="str">
        <f t="shared" si="2"/>
        <v>S</v>
      </c>
      <c r="Q7" s="58" t="str">
        <f t="shared" si="2"/>
        <v>S</v>
      </c>
      <c r="R7" s="46" t="str">
        <f t="shared" si="2"/>
        <v>M</v>
      </c>
      <c r="S7" s="47" t="str">
        <f t="shared" si="2"/>
        <v>T</v>
      </c>
      <c r="T7" s="47" t="str">
        <f t="shared" si="2"/>
        <v>W</v>
      </c>
      <c r="U7" s="47" t="str">
        <f t="shared" si="2"/>
        <v>T</v>
      </c>
      <c r="V7" s="47" t="str">
        <f t="shared" si="2"/>
        <v>F</v>
      </c>
      <c r="W7" s="47" t="str">
        <f t="shared" si="2"/>
        <v>S</v>
      </c>
      <c r="X7" s="58" t="str">
        <f t="shared" si="2"/>
        <v>S</v>
      </c>
      <c r="Y7" s="46" t="str">
        <f t="shared" si="2"/>
        <v>M</v>
      </c>
      <c r="Z7" s="47" t="str">
        <f t="shared" si="2"/>
        <v>T</v>
      </c>
      <c r="AA7" s="47" t="str">
        <f t="shared" si="2"/>
        <v>W</v>
      </c>
      <c r="AB7" s="47" t="str">
        <f t="shared" si="2"/>
        <v>T</v>
      </c>
      <c r="AC7" s="47" t="str">
        <f t="shared" si="2"/>
        <v>F</v>
      </c>
      <c r="AD7" s="47" t="str">
        <f t="shared" si="2"/>
        <v>S</v>
      </c>
      <c r="AE7" s="58" t="str">
        <f t="shared" si="2"/>
        <v>S</v>
      </c>
      <c r="AF7" s="46" t="str">
        <f t="shared" si="2"/>
        <v>M</v>
      </c>
      <c r="AG7" s="47" t="str">
        <f t="shared" si="2"/>
        <v>T</v>
      </c>
      <c r="AH7" s="47" t="str">
        <f t="shared" si="2"/>
        <v>W</v>
      </c>
      <c r="AI7" s="47" t="str">
        <f t="shared" si="2"/>
        <v>T</v>
      </c>
      <c r="AJ7" s="47" t="str">
        <f t="shared" si="2"/>
        <v>F</v>
      </c>
      <c r="AK7" s="47" t="str">
        <f t="shared" si="2"/>
        <v>S</v>
      </c>
      <c r="AL7" s="58" t="str">
        <f t="shared" si="2"/>
        <v>S</v>
      </c>
      <c r="AM7" s="46" t="str">
        <f t="shared" si="2"/>
        <v>M</v>
      </c>
      <c r="AN7" s="47" t="str">
        <f t="shared" si="2"/>
        <v>T</v>
      </c>
      <c r="AO7" s="47" t="str">
        <f t="shared" si="2"/>
        <v>W</v>
      </c>
      <c r="AP7" s="47" t="str">
        <f t="shared" si="2"/>
        <v>T</v>
      </c>
      <c r="AQ7" s="47" t="str">
        <f t="shared" ref="AQ7:BN7" si="3">CHOOSE(WEEKDAY(AQ6,1),"S","M","T","W","T","F","S")</f>
        <v>F</v>
      </c>
      <c r="AR7" s="47" t="str">
        <f t="shared" si="3"/>
        <v>S</v>
      </c>
      <c r="AS7" s="58" t="str">
        <f t="shared" si="3"/>
        <v>S</v>
      </c>
      <c r="AT7" s="46" t="str">
        <f t="shared" si="3"/>
        <v>M</v>
      </c>
      <c r="AU7" s="47" t="str">
        <f t="shared" si="3"/>
        <v>T</v>
      </c>
      <c r="AV7" s="47" t="str">
        <f t="shared" si="3"/>
        <v>W</v>
      </c>
      <c r="AW7" s="47" t="str">
        <f t="shared" si="3"/>
        <v>T</v>
      </c>
      <c r="AX7" s="47" t="str">
        <f t="shared" si="3"/>
        <v>F</v>
      </c>
      <c r="AY7" s="47" t="str">
        <f t="shared" si="3"/>
        <v>S</v>
      </c>
      <c r="AZ7" s="58" t="str">
        <f t="shared" si="3"/>
        <v>S</v>
      </c>
      <c r="BA7" s="46" t="str">
        <f t="shared" si="3"/>
        <v>M</v>
      </c>
      <c r="BB7" s="47" t="str">
        <f t="shared" si="3"/>
        <v>T</v>
      </c>
      <c r="BC7" s="47" t="str">
        <f t="shared" si="3"/>
        <v>W</v>
      </c>
      <c r="BD7" s="47" t="str">
        <f t="shared" si="3"/>
        <v>T</v>
      </c>
      <c r="BE7" s="47" t="str">
        <f t="shared" si="3"/>
        <v>F</v>
      </c>
      <c r="BF7" s="47" t="str">
        <f t="shared" si="3"/>
        <v>S</v>
      </c>
      <c r="BG7" s="58" t="str">
        <f t="shared" si="3"/>
        <v>S</v>
      </c>
      <c r="BH7" s="46" t="str">
        <f t="shared" si="3"/>
        <v>M</v>
      </c>
      <c r="BI7" s="47" t="str">
        <f t="shared" si="3"/>
        <v>T</v>
      </c>
      <c r="BJ7" s="47" t="str">
        <f t="shared" si="3"/>
        <v>W</v>
      </c>
      <c r="BK7" s="47" t="str">
        <f t="shared" si="3"/>
        <v>T</v>
      </c>
      <c r="BL7" s="47" t="str">
        <f t="shared" si="3"/>
        <v>F</v>
      </c>
      <c r="BM7" s="47" t="str">
        <f t="shared" si="3"/>
        <v>S</v>
      </c>
      <c r="BN7" s="61" t="str">
        <f t="shared" si="3"/>
        <v>S</v>
      </c>
    </row>
    <row r="8" spans="1:67" s="1" customFormat="1" ht="17.5" x14ac:dyDescent="0.25">
      <c r="A8" s="21" t="str">
        <f>IF(ISERROR(VALUE(SUBSTITUTE(prevWBS,".",""))),"1",IF(ISERROR(FIND("`",SUBSTITUTE(prevWBS,".","`",1))),TEXT(VALUE(prevWBS)+1,"#"),TEXT(VALUE(LEFT(prevWBS,FIND("`",SUBSTITUTE(prevWBS,".","`",1))-1))+1,"#")))</f>
        <v>1</v>
      </c>
      <c r="B8" s="22" t="s">
        <v>14</v>
      </c>
      <c r="C8" s="23"/>
      <c r="D8" s="24"/>
      <c r="E8" s="25"/>
      <c r="F8" s="26" t="str">
        <f t="shared" ref="F8:F15" si="4">IF(ISBLANK(E8)," - ",IF(G8=0,E8,E8+G8-1))</f>
        <v xml:space="preserve"> - </v>
      </c>
      <c r="G8" s="27"/>
      <c r="H8" s="28"/>
      <c r="I8" s="48" t="str">
        <f t="shared" ref="I8:I15" si="5">IF(OR(F8=0,E8=0)," - ",NETWORKDAYS(E8,F8))</f>
        <v xml:space="preserve"> - </v>
      </c>
      <c r="J8" s="49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</row>
    <row r="9" spans="1:67" s="2" customFormat="1" ht="17.5" x14ac:dyDescent="0.25">
      <c r="A9" s="29" t="str">
        <f t="shared" ref="A9:A15" si="6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30" t="s">
        <v>32</v>
      </c>
      <c r="D9" s="31"/>
      <c r="E9" s="32">
        <v>45558</v>
      </c>
      <c r="F9" s="33">
        <f t="shared" si="4"/>
        <v>45560</v>
      </c>
      <c r="G9" s="34">
        <v>3</v>
      </c>
      <c r="H9" s="35">
        <v>1</v>
      </c>
      <c r="I9" s="51">
        <f t="shared" si="5"/>
        <v>3</v>
      </c>
      <c r="J9" s="52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</row>
    <row r="10" spans="1:67" s="2" customFormat="1" ht="17.5" x14ac:dyDescent="0.25">
      <c r="A10" s="29" t="str">
        <f t="shared" si="6"/>
        <v>1.2</v>
      </c>
      <c r="B10" s="30" t="s">
        <v>34</v>
      </c>
      <c r="D10" s="31"/>
      <c r="E10" s="32">
        <v>45558</v>
      </c>
      <c r="F10" s="33">
        <f t="shared" si="4"/>
        <v>45561</v>
      </c>
      <c r="G10" s="34">
        <v>4</v>
      </c>
      <c r="H10" s="35">
        <v>1</v>
      </c>
      <c r="I10" s="51">
        <f t="shared" si="5"/>
        <v>4</v>
      </c>
      <c r="J10" s="52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</row>
    <row r="11" spans="1:67" s="2" customFormat="1" ht="17.5" x14ac:dyDescent="0.25">
      <c r="A11" s="29" t="str">
        <f t="shared" si="6"/>
        <v>1.3</v>
      </c>
      <c r="B11" s="30" t="s">
        <v>35</v>
      </c>
      <c r="D11" s="31"/>
      <c r="E11" s="32">
        <v>45560</v>
      </c>
      <c r="F11" s="33">
        <f t="shared" si="4"/>
        <v>45563</v>
      </c>
      <c r="G11" s="34">
        <v>4</v>
      </c>
      <c r="H11" s="35">
        <v>1</v>
      </c>
      <c r="I11" s="51">
        <f t="shared" si="5"/>
        <v>3</v>
      </c>
      <c r="J11" s="52"/>
      <c r="K11" s="29"/>
      <c r="L11" s="29"/>
      <c r="M11" s="53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</row>
    <row r="12" spans="1:67" s="2" customFormat="1" ht="17.5" x14ac:dyDescent="0.25">
      <c r="A12" s="29" t="str">
        <f t="shared" si="6"/>
        <v>1.4</v>
      </c>
      <c r="B12" s="30" t="s">
        <v>40</v>
      </c>
      <c r="D12" s="31"/>
      <c r="E12" s="32">
        <v>45564</v>
      </c>
      <c r="F12" s="33">
        <f t="shared" si="4"/>
        <v>45570</v>
      </c>
      <c r="G12" s="34">
        <v>7</v>
      </c>
      <c r="H12" s="35">
        <v>1</v>
      </c>
      <c r="I12" s="51">
        <f t="shared" si="5"/>
        <v>5</v>
      </c>
      <c r="J12" s="52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</row>
    <row r="13" spans="1:67" s="2" customFormat="1" ht="17.5" x14ac:dyDescent="0.25">
      <c r="A13" s="2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3" s="36" t="s">
        <v>15</v>
      </c>
      <c r="D13" s="31"/>
      <c r="E13" s="32">
        <v>45564</v>
      </c>
      <c r="F13" s="33">
        <f t="shared" si="4"/>
        <v>45565</v>
      </c>
      <c r="G13" s="34">
        <v>2</v>
      </c>
      <c r="H13" s="35">
        <v>1</v>
      </c>
      <c r="I13" s="51">
        <f t="shared" si="5"/>
        <v>1</v>
      </c>
      <c r="J13" s="52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</row>
    <row r="14" spans="1:67" s="2" customFormat="1" ht="17.5" x14ac:dyDescent="0.25">
      <c r="A14" s="2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4" s="36" t="s">
        <v>41</v>
      </c>
      <c r="D14" s="31"/>
      <c r="E14" s="32">
        <v>45564</v>
      </c>
      <c r="F14" s="33">
        <f t="shared" si="4"/>
        <v>45570</v>
      </c>
      <c r="G14" s="34">
        <v>7</v>
      </c>
      <c r="H14" s="35">
        <v>1</v>
      </c>
      <c r="I14" s="51">
        <f t="shared" si="5"/>
        <v>5</v>
      </c>
      <c r="J14" s="52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</row>
    <row r="15" spans="1:67" s="2" customFormat="1" ht="17.5" x14ac:dyDescent="0.25">
      <c r="A15" s="29" t="str">
        <f t="shared" si="6"/>
        <v>1.5</v>
      </c>
      <c r="B15" s="30" t="s">
        <v>42</v>
      </c>
      <c r="D15" s="31"/>
      <c r="E15" s="32">
        <v>45567</v>
      </c>
      <c r="F15" s="33">
        <f t="shared" si="4"/>
        <v>45568</v>
      </c>
      <c r="G15" s="34">
        <v>2</v>
      </c>
      <c r="H15" s="35">
        <v>1</v>
      </c>
      <c r="I15" s="51">
        <f t="shared" si="5"/>
        <v>2</v>
      </c>
      <c r="J15" s="52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</row>
    <row r="16" spans="1:67" s="1" customFormat="1" ht="17.5" x14ac:dyDescent="0.25">
      <c r="A16" s="37" t="str">
        <f>IF(ISERROR(VALUE(SUBSTITUTE(prevWBS,".",""))),"1",IF(ISERROR(FIND("`",SUBSTITUTE(prevWBS,".","`",1))),TEXT(VALUE(prevWBS)+1,"#"),TEXT(VALUE(LEFT(prevWBS,FIND("`",SUBSTITUTE(prevWBS,".","`",1))-1))+1,"#")))</f>
        <v>2</v>
      </c>
      <c r="B16" s="38" t="s">
        <v>16</v>
      </c>
      <c r="D16" s="39"/>
      <c r="E16" s="40"/>
      <c r="F16" s="40" t="str">
        <f t="shared" ref="F16:F32" si="7">IF(ISBLANK(E16)," - ",IF(G16=0,E16,E16+G16-1))</f>
        <v xml:space="preserve"> - </v>
      </c>
      <c r="G16" s="41"/>
      <c r="H16" s="42"/>
      <c r="I16" s="54" t="str">
        <f t="shared" ref="I16:I32" si="8">IF(OR(F16=0,E16=0)," - ",NETWORKDAYS(E16,F16))</f>
        <v xml:space="preserve"> - </v>
      </c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</row>
    <row r="17" spans="1:66" s="2" customFormat="1" ht="17.5" x14ac:dyDescent="0.25">
      <c r="A17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7" s="30" t="s">
        <v>46</v>
      </c>
      <c r="D17" s="31"/>
      <c r="E17" s="32">
        <v>45568</v>
      </c>
      <c r="F17" s="33">
        <f t="shared" si="7"/>
        <v>45586</v>
      </c>
      <c r="G17" s="34">
        <v>19</v>
      </c>
      <c r="H17" s="35">
        <v>1</v>
      </c>
      <c r="I17" s="51">
        <f t="shared" si="8"/>
        <v>13</v>
      </c>
      <c r="J17" s="52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</row>
    <row r="18" spans="1:66" s="2" customFormat="1" ht="17.5" x14ac:dyDescent="0.25">
      <c r="A18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8" s="30" t="s">
        <v>47</v>
      </c>
      <c r="D18" s="31"/>
      <c r="E18" s="32">
        <v>45575</v>
      </c>
      <c r="F18" s="33">
        <f t="shared" si="7"/>
        <v>45589</v>
      </c>
      <c r="G18" s="34">
        <v>15</v>
      </c>
      <c r="H18" s="35">
        <v>1</v>
      </c>
      <c r="I18" s="51">
        <f t="shared" si="8"/>
        <v>11</v>
      </c>
      <c r="J18" s="52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</row>
    <row r="19" spans="1:66" s="2" customFormat="1" ht="17.5" x14ac:dyDescent="0.25">
      <c r="A19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9" s="30" t="s">
        <v>48</v>
      </c>
      <c r="D19" s="31"/>
      <c r="E19" s="32">
        <v>45568</v>
      </c>
      <c r="F19" s="33">
        <f t="shared" si="7"/>
        <v>45588</v>
      </c>
      <c r="G19" s="34">
        <v>21</v>
      </c>
      <c r="H19" s="35">
        <v>0.9</v>
      </c>
      <c r="I19" s="51">
        <f t="shared" si="8"/>
        <v>15</v>
      </c>
      <c r="J19" s="52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</row>
    <row r="20" spans="1:66" s="2" customFormat="1" ht="17.5" x14ac:dyDescent="0.25">
      <c r="A20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0" s="30" t="s">
        <v>52</v>
      </c>
      <c r="D20" s="31"/>
      <c r="E20" s="32">
        <v>45586</v>
      </c>
      <c r="F20" s="33">
        <f t="shared" si="7"/>
        <v>45590</v>
      </c>
      <c r="G20" s="34">
        <v>5</v>
      </c>
      <c r="H20" s="35">
        <v>1</v>
      </c>
      <c r="I20" s="51">
        <f t="shared" si="8"/>
        <v>5</v>
      </c>
      <c r="J20" s="52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</row>
    <row r="21" spans="1:66" s="2" customFormat="1" ht="17.5" x14ac:dyDescent="0.25">
      <c r="A21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1" s="30" t="s">
        <v>51</v>
      </c>
      <c r="D21" s="31"/>
      <c r="E21" s="32">
        <v>45590</v>
      </c>
      <c r="F21" s="33">
        <f>IF(ISBLANK(E21)," - ",IF(G21=0,E21,E21+G21-1))</f>
        <v>45592</v>
      </c>
      <c r="G21" s="34">
        <v>3</v>
      </c>
      <c r="H21" s="35">
        <v>1</v>
      </c>
      <c r="I21" s="51">
        <f>IF(OR(F21=0,E21=0)," - ",NETWORKDAYS(E21,F21))</f>
        <v>1</v>
      </c>
      <c r="J21" s="52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</row>
    <row r="22" spans="1:66" s="1" customFormat="1" ht="17.5" x14ac:dyDescent="0.25">
      <c r="A22" s="37" t="str">
        <f>IF(ISERROR(VALUE(SUBSTITUTE(prevWBS,".",""))),"1",IF(ISERROR(FIND("`",SUBSTITUTE(prevWBS,".","`",1))),TEXT(VALUE(prevWBS)+1,"#"),TEXT(VALUE(LEFT(prevWBS,FIND("`",SUBSTITUTE(prevWBS,".","`",1))-1))+1,"#")))</f>
        <v>3</v>
      </c>
      <c r="B22" s="38" t="s">
        <v>17</v>
      </c>
      <c r="D22" s="39"/>
      <c r="E22" s="40"/>
      <c r="F22" s="40" t="str">
        <f t="shared" si="7"/>
        <v xml:space="preserve"> - </v>
      </c>
      <c r="G22" s="41"/>
      <c r="H22" s="42"/>
      <c r="I22" s="54" t="str">
        <f t="shared" si="8"/>
        <v xml:space="preserve"> - </v>
      </c>
      <c r="J22" s="5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</row>
    <row r="23" spans="1:66" s="2" customFormat="1" ht="17.5" x14ac:dyDescent="0.25">
      <c r="A23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3" s="30" t="s">
        <v>64</v>
      </c>
      <c r="D23" s="31"/>
      <c r="E23" s="32">
        <v>45590</v>
      </c>
      <c r="F23" s="33">
        <f>IF(ISBLANK(E23)," - ",IF(G23=0,E23,E23+G23-1))</f>
        <v>45614</v>
      </c>
      <c r="G23" s="34">
        <v>25</v>
      </c>
      <c r="H23" s="35">
        <v>0.85</v>
      </c>
      <c r="I23" s="51">
        <f t="shared" si="8"/>
        <v>17</v>
      </c>
      <c r="J23" s="52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</row>
    <row r="24" spans="1:66" s="2" customFormat="1" ht="17.5" x14ac:dyDescent="0.25">
      <c r="A24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4" s="30" t="s">
        <v>50</v>
      </c>
      <c r="D24" s="31"/>
      <c r="E24" s="32">
        <v>45584</v>
      </c>
      <c r="F24" s="33">
        <f t="shared" si="7"/>
        <v>45590</v>
      </c>
      <c r="G24" s="34">
        <v>7</v>
      </c>
      <c r="H24" s="35">
        <v>1</v>
      </c>
      <c r="I24" s="51">
        <f>IF(OR(F24=0,E24=0)," - ",NETWORKDAYS(E24,F24))</f>
        <v>5</v>
      </c>
      <c r="J24" s="52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</row>
    <row r="25" spans="1:66" s="2" customFormat="1" ht="17.5" x14ac:dyDescent="0.25">
      <c r="A25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5" s="30" t="s">
        <v>53</v>
      </c>
      <c r="D25" s="31"/>
      <c r="E25" s="32">
        <v>45571</v>
      </c>
      <c r="F25" s="33">
        <f t="shared" si="7"/>
        <v>45595</v>
      </c>
      <c r="G25" s="34">
        <v>25</v>
      </c>
      <c r="H25" s="35">
        <v>0.95</v>
      </c>
      <c r="I25" s="51">
        <f t="shared" si="8"/>
        <v>18</v>
      </c>
      <c r="J25" s="52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</row>
    <row r="26" spans="1:66" s="2" customFormat="1" ht="17.5" x14ac:dyDescent="0.25">
      <c r="A26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6" s="30" t="s">
        <v>54</v>
      </c>
      <c r="D26" s="31"/>
      <c r="E26" s="32">
        <v>45570</v>
      </c>
      <c r="F26" s="33">
        <f t="shared" si="7"/>
        <v>45587</v>
      </c>
      <c r="G26" s="34">
        <v>18</v>
      </c>
      <c r="H26" s="35">
        <v>1</v>
      </c>
      <c r="I26" s="51">
        <f>IF(OR(F26=0,E26=0)," - ",NETWORKDAYS(E26,F26))</f>
        <v>12</v>
      </c>
      <c r="J26" s="52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</row>
    <row r="27" spans="1:66" s="2" customFormat="1" ht="17.5" x14ac:dyDescent="0.25">
      <c r="A27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7" s="30" t="s">
        <v>18</v>
      </c>
      <c r="D27" s="31"/>
      <c r="E27" s="32">
        <v>45590</v>
      </c>
      <c r="F27" s="33">
        <f t="shared" si="7"/>
        <v>45592</v>
      </c>
      <c r="G27" s="34">
        <v>3</v>
      </c>
      <c r="H27" s="35">
        <v>1</v>
      </c>
      <c r="I27" s="51">
        <f t="shared" si="8"/>
        <v>1</v>
      </c>
      <c r="J27" s="52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</row>
    <row r="28" spans="1:66" s="1" customFormat="1" ht="17.5" x14ac:dyDescent="0.25">
      <c r="A28" s="37" t="str">
        <f>IF(ISERROR(VALUE(SUBSTITUTE(prevWBS,".",""))),"1",IF(ISERROR(FIND("`",SUBSTITUTE(prevWBS,".","`",1))),TEXT(VALUE(prevWBS)+1,"#"),TEXT(VALUE(LEFT(prevWBS,FIND("`",SUBSTITUTE(prevWBS,".","`",1))-1))+1,"#")))</f>
        <v>4</v>
      </c>
      <c r="B28" s="38" t="s">
        <v>19</v>
      </c>
      <c r="D28" s="39"/>
      <c r="E28" s="40"/>
      <c r="F28" s="40" t="str">
        <f t="shared" si="7"/>
        <v xml:space="preserve"> - </v>
      </c>
      <c r="G28" s="41"/>
      <c r="H28" s="42"/>
      <c r="I28" s="54" t="str">
        <f t="shared" si="8"/>
        <v xml:space="preserve"> - </v>
      </c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</row>
    <row r="29" spans="1:66" s="2" customFormat="1" ht="17.5" x14ac:dyDescent="0.25">
      <c r="A29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29" s="30" t="s">
        <v>20</v>
      </c>
      <c r="D29" s="31"/>
      <c r="E29" s="32">
        <v>45586</v>
      </c>
      <c r="F29" s="33">
        <f t="shared" si="7"/>
        <v>45591</v>
      </c>
      <c r="G29" s="34">
        <v>6</v>
      </c>
      <c r="H29" s="35">
        <v>1</v>
      </c>
      <c r="I29" s="51">
        <f t="shared" si="8"/>
        <v>5</v>
      </c>
      <c r="J29" s="52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</row>
    <row r="30" spans="1:66" s="2" customFormat="1" ht="17.5" x14ac:dyDescent="0.25">
      <c r="A30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0" s="30" t="s">
        <v>66</v>
      </c>
      <c r="D30" s="31"/>
      <c r="E30" s="32">
        <v>45593</v>
      </c>
      <c r="F30" s="33">
        <f t="shared" si="7"/>
        <v>45596</v>
      </c>
      <c r="G30" s="34">
        <v>4</v>
      </c>
      <c r="H30" s="35">
        <v>0.9</v>
      </c>
      <c r="I30" s="51">
        <f t="shared" si="8"/>
        <v>4</v>
      </c>
      <c r="J30" s="52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</row>
    <row r="31" spans="1:66" s="2" customFormat="1" ht="17.5" x14ac:dyDescent="0.25">
      <c r="A31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1" s="30" t="s">
        <v>21</v>
      </c>
      <c r="D31" s="31"/>
      <c r="E31" s="32">
        <v>45607</v>
      </c>
      <c r="F31" s="33">
        <f t="shared" si="7"/>
        <v>45609</v>
      </c>
      <c r="G31" s="34">
        <v>3</v>
      </c>
      <c r="H31" s="35">
        <v>1</v>
      </c>
      <c r="I31" s="51">
        <f t="shared" si="8"/>
        <v>3</v>
      </c>
      <c r="J31" s="5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</row>
    <row r="32" spans="1:66" s="2" customFormat="1" ht="17.5" x14ac:dyDescent="0.25">
      <c r="A32" s="2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2" s="30" t="s">
        <v>70</v>
      </c>
      <c r="D32" s="31"/>
      <c r="E32" s="32">
        <v>45607</v>
      </c>
      <c r="F32" s="33">
        <f t="shared" si="7"/>
        <v>45616</v>
      </c>
      <c r="G32" s="34">
        <v>10</v>
      </c>
      <c r="H32" s="35">
        <v>0.8</v>
      </c>
      <c r="I32" s="51">
        <f t="shared" si="8"/>
        <v>8</v>
      </c>
      <c r="J32" s="52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</row>
    <row r="33" spans="1:66" s="3" customFormat="1" x14ac:dyDescent="0.25"/>
    <row r="34" spans="1:66" ht="42" customHeight="1" x14ac:dyDescent="0.7">
      <c r="A34" s="84" t="s">
        <v>22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94" t="s">
        <v>38</v>
      </c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</row>
    <row r="35" spans="1:66" ht="16.5" x14ac:dyDescent="0.25">
      <c r="A35" s="85" t="s">
        <v>30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7"/>
    </row>
    <row r="36" spans="1:66" ht="82.5" customHeight="1" x14ac:dyDescent="0.25">
      <c r="A36" s="62" t="s">
        <v>23</v>
      </c>
      <c r="B36" s="62" t="s">
        <v>24</v>
      </c>
      <c r="C36" s="88" t="s">
        <v>25</v>
      </c>
      <c r="D36" s="89"/>
      <c r="E36" s="62" t="s">
        <v>31</v>
      </c>
      <c r="F36" s="88" t="s">
        <v>26</v>
      </c>
      <c r="G36" s="89"/>
      <c r="H36" s="88" t="s">
        <v>28</v>
      </c>
      <c r="I36" s="90"/>
      <c r="J36" s="90"/>
      <c r="K36" s="90"/>
      <c r="L36" s="89"/>
    </row>
    <row r="37" spans="1:66" ht="90.5" customHeight="1" x14ac:dyDescent="0.25">
      <c r="A37" s="63">
        <v>1</v>
      </c>
      <c r="B37" s="71" t="s">
        <v>29</v>
      </c>
      <c r="C37" s="74" t="s">
        <v>32</v>
      </c>
      <c r="D37" s="75"/>
      <c r="E37" s="66" t="s">
        <v>33</v>
      </c>
      <c r="F37" s="76" t="s">
        <v>27</v>
      </c>
      <c r="G37" s="77"/>
      <c r="H37" s="78"/>
      <c r="I37" s="79"/>
      <c r="J37" s="79"/>
      <c r="K37" s="79"/>
      <c r="L37" s="80"/>
    </row>
    <row r="38" spans="1:66" ht="66" customHeight="1" x14ac:dyDescent="0.25">
      <c r="A38" s="63">
        <v>2</v>
      </c>
      <c r="B38" s="72"/>
      <c r="C38" s="74" t="s">
        <v>34</v>
      </c>
      <c r="D38" s="75"/>
      <c r="E38" s="67" t="s">
        <v>36</v>
      </c>
      <c r="F38" s="76" t="s">
        <v>27</v>
      </c>
      <c r="G38" s="77"/>
      <c r="H38" s="81"/>
      <c r="I38" s="82"/>
      <c r="J38" s="82"/>
      <c r="K38" s="82"/>
      <c r="L38" s="83"/>
    </row>
    <row r="39" spans="1:66" ht="96.5" customHeight="1" x14ac:dyDescent="0.25">
      <c r="A39" s="63">
        <v>3</v>
      </c>
      <c r="B39" s="73"/>
      <c r="C39" s="74" t="s">
        <v>35</v>
      </c>
      <c r="D39" s="75"/>
      <c r="E39" s="67" t="s">
        <v>37</v>
      </c>
      <c r="F39" s="76" t="s">
        <v>27</v>
      </c>
      <c r="G39" s="77"/>
      <c r="H39" s="91"/>
      <c r="I39" s="92"/>
      <c r="J39" s="92"/>
      <c r="K39" s="92"/>
      <c r="L39" s="93"/>
    </row>
    <row r="42" spans="1:66" ht="42" x14ac:dyDescent="0.25">
      <c r="A42" s="84" t="s">
        <v>39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</row>
    <row r="43" spans="1:66" ht="16.5" x14ac:dyDescent="0.25">
      <c r="A43" s="85" t="s">
        <v>30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7"/>
    </row>
    <row r="44" spans="1:66" ht="33" x14ac:dyDescent="0.25">
      <c r="A44" s="62" t="s">
        <v>23</v>
      </c>
      <c r="B44" s="62" t="s">
        <v>24</v>
      </c>
      <c r="C44" s="88" t="s">
        <v>25</v>
      </c>
      <c r="D44" s="89"/>
      <c r="E44" s="62" t="s">
        <v>31</v>
      </c>
      <c r="F44" s="88" t="s">
        <v>26</v>
      </c>
      <c r="G44" s="89"/>
      <c r="H44" s="88" t="s">
        <v>28</v>
      </c>
      <c r="I44" s="90"/>
      <c r="J44" s="90"/>
      <c r="K44" s="90"/>
      <c r="L44" s="89"/>
    </row>
    <row r="45" spans="1:66" ht="142.5" customHeight="1" x14ac:dyDescent="0.25">
      <c r="A45" s="63">
        <v>1</v>
      </c>
      <c r="B45" s="71" t="s">
        <v>29</v>
      </c>
      <c r="C45" s="74" t="s">
        <v>40</v>
      </c>
      <c r="D45" s="75"/>
      <c r="E45" s="66" t="s">
        <v>43</v>
      </c>
      <c r="F45" s="76" t="s">
        <v>27</v>
      </c>
      <c r="G45" s="77"/>
      <c r="H45" s="78"/>
      <c r="I45" s="79"/>
      <c r="J45" s="79"/>
      <c r="K45" s="79"/>
      <c r="L45" s="80"/>
    </row>
    <row r="46" spans="1:66" ht="150.5" customHeight="1" x14ac:dyDescent="0.25">
      <c r="A46" s="63">
        <v>2</v>
      </c>
      <c r="B46" s="72"/>
      <c r="C46" s="74" t="s">
        <v>41</v>
      </c>
      <c r="D46" s="75"/>
      <c r="E46" s="67" t="s">
        <v>44</v>
      </c>
      <c r="F46" s="76" t="s">
        <v>27</v>
      </c>
      <c r="G46" s="77"/>
      <c r="H46" s="81"/>
      <c r="I46" s="82"/>
      <c r="J46" s="82"/>
      <c r="K46" s="82"/>
      <c r="L46" s="83"/>
    </row>
    <row r="47" spans="1:66" ht="108" customHeight="1" x14ac:dyDescent="0.25">
      <c r="A47" s="63">
        <v>3</v>
      </c>
      <c r="B47" s="73"/>
      <c r="C47" s="74" t="s">
        <v>42</v>
      </c>
      <c r="D47" s="75"/>
      <c r="E47" s="67" t="s">
        <v>45</v>
      </c>
      <c r="F47" s="76" t="s">
        <v>27</v>
      </c>
      <c r="G47" s="77"/>
      <c r="H47" s="91"/>
      <c r="I47" s="92"/>
      <c r="J47" s="92"/>
      <c r="K47" s="92"/>
      <c r="L47" s="93"/>
    </row>
    <row r="49" spans="1:12" ht="42" x14ac:dyDescent="0.25">
      <c r="A49" s="84" t="s">
        <v>49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</row>
    <row r="50" spans="1:12" ht="16.5" x14ac:dyDescent="0.25">
      <c r="A50" s="85" t="s">
        <v>30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7"/>
    </row>
    <row r="51" spans="1:12" ht="33" x14ac:dyDescent="0.25">
      <c r="A51" s="62" t="s">
        <v>23</v>
      </c>
      <c r="B51" s="62" t="s">
        <v>24</v>
      </c>
      <c r="C51" s="88" t="s">
        <v>25</v>
      </c>
      <c r="D51" s="89"/>
      <c r="E51" s="62" t="s">
        <v>31</v>
      </c>
      <c r="F51" s="88" t="s">
        <v>26</v>
      </c>
      <c r="G51" s="89"/>
      <c r="H51" s="88" t="s">
        <v>28</v>
      </c>
      <c r="I51" s="90"/>
      <c r="J51" s="90"/>
      <c r="K51" s="90"/>
      <c r="L51" s="89"/>
    </row>
    <row r="52" spans="1:12" ht="206.5" customHeight="1" x14ac:dyDescent="0.25">
      <c r="A52" s="63">
        <v>1</v>
      </c>
      <c r="B52" s="71" t="s">
        <v>29</v>
      </c>
      <c r="C52" s="74" t="s">
        <v>46</v>
      </c>
      <c r="D52" s="75"/>
      <c r="E52" s="66" t="s">
        <v>55</v>
      </c>
      <c r="F52" s="76" t="s">
        <v>27</v>
      </c>
      <c r="G52" s="77"/>
      <c r="H52" s="78"/>
      <c r="I52" s="79"/>
      <c r="J52" s="79"/>
      <c r="K52" s="79"/>
      <c r="L52" s="80"/>
    </row>
    <row r="53" spans="1:12" ht="228" customHeight="1" x14ac:dyDescent="0.25">
      <c r="A53" s="63">
        <v>2</v>
      </c>
      <c r="B53" s="72"/>
      <c r="C53" s="74" t="s">
        <v>47</v>
      </c>
      <c r="D53" s="75"/>
      <c r="E53" s="67" t="s">
        <v>56</v>
      </c>
      <c r="F53" s="76" t="s">
        <v>27</v>
      </c>
      <c r="G53" s="77"/>
      <c r="H53" s="81"/>
      <c r="I53" s="82"/>
      <c r="J53" s="82"/>
      <c r="K53" s="82"/>
      <c r="L53" s="83"/>
    </row>
    <row r="54" spans="1:12" ht="211.5" customHeight="1" x14ac:dyDescent="0.25">
      <c r="A54" s="63">
        <v>3</v>
      </c>
      <c r="B54" s="72"/>
      <c r="C54" s="64" t="s">
        <v>48</v>
      </c>
      <c r="D54" s="65"/>
      <c r="E54" s="67" t="s">
        <v>57</v>
      </c>
      <c r="F54" s="76" t="s">
        <v>27</v>
      </c>
      <c r="G54" s="77"/>
      <c r="H54" s="68"/>
      <c r="I54" s="69"/>
      <c r="J54" s="69"/>
      <c r="K54" s="69"/>
      <c r="L54" s="70"/>
    </row>
    <row r="55" spans="1:12" ht="240" customHeight="1" x14ac:dyDescent="0.25">
      <c r="A55" s="63">
        <v>4</v>
      </c>
      <c r="B55" s="72"/>
      <c r="C55" s="64" t="s">
        <v>51</v>
      </c>
      <c r="D55" s="65"/>
      <c r="E55" s="67" t="s">
        <v>58</v>
      </c>
      <c r="F55" s="76" t="s">
        <v>27</v>
      </c>
      <c r="G55" s="77"/>
      <c r="H55" s="68"/>
      <c r="I55" s="69"/>
      <c r="J55" s="69"/>
      <c r="K55" s="69"/>
      <c r="L55" s="70"/>
    </row>
    <row r="56" spans="1:12" ht="264" customHeight="1" x14ac:dyDescent="0.25">
      <c r="A56" s="63">
        <v>5</v>
      </c>
      <c r="B56" s="72"/>
      <c r="C56" s="64" t="s">
        <v>53</v>
      </c>
      <c r="D56" s="65"/>
      <c r="E56" s="67" t="s">
        <v>59</v>
      </c>
      <c r="F56" s="76" t="s">
        <v>27</v>
      </c>
      <c r="G56" s="77"/>
      <c r="H56" s="68"/>
      <c r="I56" s="69"/>
      <c r="J56" s="69"/>
      <c r="K56" s="69"/>
      <c r="L56" s="70"/>
    </row>
    <row r="57" spans="1:12" ht="278.5" customHeight="1" x14ac:dyDescent="0.25">
      <c r="A57" s="63">
        <v>6</v>
      </c>
      <c r="B57" s="72"/>
      <c r="C57" s="64" t="s">
        <v>52</v>
      </c>
      <c r="D57" s="65"/>
      <c r="E57" s="67" t="s">
        <v>60</v>
      </c>
      <c r="F57" s="76" t="s">
        <v>27</v>
      </c>
      <c r="G57" s="77"/>
      <c r="H57" s="68"/>
      <c r="I57" s="69"/>
      <c r="J57" s="69"/>
      <c r="K57" s="69"/>
      <c r="L57" s="70"/>
    </row>
    <row r="58" spans="1:12" ht="281.5" customHeight="1" x14ac:dyDescent="0.25">
      <c r="A58" s="63">
        <v>7</v>
      </c>
      <c r="B58" s="72"/>
      <c r="C58" s="64" t="s">
        <v>54</v>
      </c>
      <c r="D58" s="65"/>
      <c r="E58" s="67" t="s">
        <v>61</v>
      </c>
      <c r="F58" s="76" t="s">
        <v>27</v>
      </c>
      <c r="G58" s="77"/>
      <c r="H58" s="68"/>
      <c r="I58" s="69"/>
      <c r="J58" s="69"/>
      <c r="K58" s="69"/>
      <c r="L58" s="70"/>
    </row>
    <row r="59" spans="1:12" ht="362" customHeight="1" x14ac:dyDescent="0.25">
      <c r="A59" s="63">
        <v>8</v>
      </c>
      <c r="B59" s="73"/>
      <c r="C59" s="74" t="s">
        <v>50</v>
      </c>
      <c r="D59" s="75"/>
      <c r="E59" s="67" t="s">
        <v>62</v>
      </c>
      <c r="F59" s="76" t="s">
        <v>27</v>
      </c>
      <c r="G59" s="77"/>
      <c r="H59" s="91"/>
      <c r="I59" s="92"/>
      <c r="J59" s="92"/>
      <c r="K59" s="92"/>
      <c r="L59" s="93"/>
    </row>
    <row r="61" spans="1:12" ht="42" x14ac:dyDescent="0.25">
      <c r="A61" s="84" t="s">
        <v>63</v>
      </c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</row>
    <row r="62" spans="1:12" ht="16.5" x14ac:dyDescent="0.25">
      <c r="A62" s="85" t="s">
        <v>30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7"/>
    </row>
    <row r="63" spans="1:12" ht="33" x14ac:dyDescent="0.25">
      <c r="A63" s="62" t="s">
        <v>23</v>
      </c>
      <c r="B63" s="62" t="s">
        <v>24</v>
      </c>
      <c r="C63" s="88" t="s">
        <v>25</v>
      </c>
      <c r="D63" s="89"/>
      <c r="E63" s="62" t="s">
        <v>31</v>
      </c>
      <c r="F63" s="88" t="s">
        <v>26</v>
      </c>
      <c r="G63" s="89"/>
      <c r="H63" s="88" t="s">
        <v>28</v>
      </c>
      <c r="I63" s="90"/>
      <c r="J63" s="90"/>
      <c r="K63" s="90"/>
      <c r="L63" s="89"/>
    </row>
    <row r="64" spans="1:12" ht="166.5" customHeight="1" x14ac:dyDescent="0.25">
      <c r="A64" s="63">
        <v>1</v>
      </c>
      <c r="B64" s="71" t="s">
        <v>29</v>
      </c>
      <c r="C64" s="74" t="s">
        <v>64</v>
      </c>
      <c r="D64" s="75"/>
      <c r="E64" s="66" t="s">
        <v>65</v>
      </c>
      <c r="F64" s="76" t="s">
        <v>27</v>
      </c>
      <c r="G64" s="77"/>
      <c r="H64" s="78"/>
      <c r="I64" s="79"/>
      <c r="J64" s="79"/>
      <c r="K64" s="79"/>
      <c r="L64" s="80"/>
    </row>
    <row r="65" spans="1:12" ht="182" customHeight="1" x14ac:dyDescent="0.25">
      <c r="A65" s="63">
        <v>2</v>
      </c>
      <c r="B65" s="72"/>
      <c r="C65" s="74" t="s">
        <v>66</v>
      </c>
      <c r="D65" s="75"/>
      <c r="E65" s="67" t="s">
        <v>67</v>
      </c>
      <c r="F65" s="76" t="s">
        <v>68</v>
      </c>
      <c r="G65" s="77"/>
      <c r="H65" s="81" t="s">
        <v>69</v>
      </c>
      <c r="I65" s="82"/>
      <c r="J65" s="82"/>
      <c r="K65" s="82"/>
      <c r="L65" s="83"/>
    </row>
    <row r="66" spans="1:12" ht="175" customHeight="1" x14ac:dyDescent="0.25">
      <c r="A66" s="63">
        <v>3</v>
      </c>
      <c r="B66" s="73"/>
      <c r="C66" s="74" t="s">
        <v>70</v>
      </c>
      <c r="D66" s="75"/>
      <c r="E66" s="67" t="s">
        <v>71</v>
      </c>
      <c r="F66" s="76" t="s">
        <v>68</v>
      </c>
      <c r="G66" s="77"/>
      <c r="H66" s="78" t="s">
        <v>72</v>
      </c>
      <c r="I66" s="79"/>
      <c r="J66" s="79"/>
      <c r="K66" s="79"/>
      <c r="L66" s="80"/>
    </row>
  </sheetData>
  <sheetProtection formatCells="0" formatColumns="0" formatRows="0" insertRows="0" deleteRows="0"/>
  <mergeCells count="85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AM5:AS5"/>
    <mergeCell ref="AT5:AZ5"/>
    <mergeCell ref="BA5:BG5"/>
    <mergeCell ref="BH5:BN5"/>
    <mergeCell ref="A34:L34"/>
    <mergeCell ref="C5:E5"/>
    <mergeCell ref="K5:Q5"/>
    <mergeCell ref="R5:X5"/>
    <mergeCell ref="Y5:AE5"/>
    <mergeCell ref="AF5:AL5"/>
    <mergeCell ref="A35:L35"/>
    <mergeCell ref="C36:D36"/>
    <mergeCell ref="F36:G36"/>
    <mergeCell ref="H36:L36"/>
    <mergeCell ref="B37:B39"/>
    <mergeCell ref="C37:D37"/>
    <mergeCell ref="F37:G37"/>
    <mergeCell ref="H37:L37"/>
    <mergeCell ref="C38:D38"/>
    <mergeCell ref="F38:G38"/>
    <mergeCell ref="H38:L38"/>
    <mergeCell ref="C39:D39"/>
    <mergeCell ref="F39:G39"/>
    <mergeCell ref="H39:L39"/>
    <mergeCell ref="M34:BN34"/>
    <mergeCell ref="A43:L43"/>
    <mergeCell ref="F44:G44"/>
    <mergeCell ref="H44:L44"/>
    <mergeCell ref="C47:D47"/>
    <mergeCell ref="F47:G47"/>
    <mergeCell ref="H47:L47"/>
    <mergeCell ref="B45:B47"/>
    <mergeCell ref="F45:G45"/>
    <mergeCell ref="C44:D44"/>
    <mergeCell ref="C45:D45"/>
    <mergeCell ref="H45:L45"/>
    <mergeCell ref="A42:L42"/>
    <mergeCell ref="C46:D46"/>
    <mergeCell ref="F46:G46"/>
    <mergeCell ref="H46:L46"/>
    <mergeCell ref="A49:L49"/>
    <mergeCell ref="A50:L50"/>
    <mergeCell ref="C51:D51"/>
    <mergeCell ref="F51:G51"/>
    <mergeCell ref="H51:L51"/>
    <mergeCell ref="B52:B59"/>
    <mergeCell ref="C52:D52"/>
    <mergeCell ref="F52:G52"/>
    <mergeCell ref="H52:L52"/>
    <mergeCell ref="C53:D53"/>
    <mergeCell ref="F53:G53"/>
    <mergeCell ref="H53:L53"/>
    <mergeCell ref="C59:D59"/>
    <mergeCell ref="F59:G59"/>
    <mergeCell ref="H59:L59"/>
    <mergeCell ref="F54:G54"/>
    <mergeCell ref="F55:G55"/>
    <mergeCell ref="F56:G56"/>
    <mergeCell ref="F57:G57"/>
    <mergeCell ref="F58:G58"/>
    <mergeCell ref="A61:L61"/>
    <mergeCell ref="A62:L62"/>
    <mergeCell ref="C63:D63"/>
    <mergeCell ref="F63:G63"/>
    <mergeCell ref="H63:L63"/>
    <mergeCell ref="B64:B66"/>
    <mergeCell ref="C64:D64"/>
    <mergeCell ref="F64:G64"/>
    <mergeCell ref="H64:L64"/>
    <mergeCell ref="C65:D65"/>
    <mergeCell ref="F65:G65"/>
    <mergeCell ref="H65:L65"/>
    <mergeCell ref="C66:D66"/>
    <mergeCell ref="F66:G66"/>
    <mergeCell ref="H66:L66"/>
  </mergeCells>
  <phoneticPr fontId="4" type="noConversion"/>
  <conditionalFormatting sqref="H8:H32">
    <cfRule type="dataBar" priority="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{91E942EB-8DC6-4D28-80AE-260C5EB0A40C}</x14:id>
        </ext>
      </extLst>
    </cfRule>
  </conditionalFormatting>
  <conditionalFormatting sqref="K6:BN7">
    <cfRule type="expression" dxfId="3" priority="49">
      <formula>K$6=TODAY()</formula>
    </cfRule>
  </conditionalFormatting>
  <conditionalFormatting sqref="K6:BN32">
    <cfRule type="expression" dxfId="2" priority="12">
      <formula>K$6=TODAY()</formula>
    </cfRule>
  </conditionalFormatting>
  <conditionalFormatting sqref="K8:BN32">
    <cfRule type="expression" dxfId="1" priority="52">
      <formula>AND($E8&lt;=K$6,ROUNDDOWN(($F8-$E8+1)*$H8,0)+$E8-1&gt;=K$6)</formula>
    </cfRule>
    <cfRule type="expression" dxfId="0" priority="53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fitToHeight="0" orientation="landscape"/>
  <headerFooter alignWithMargins="0"/>
  <ignoredErrors>
    <ignoredError sqref="A16 A22 A28" formula="1"/>
    <ignoredError sqref="G28:H28 G22:H22 G16:H16 E28 E22 E16 G13 H9" unlocked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3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127000</xdr:rowOff>
                  </from>
                  <to>
                    <xdr:col>27</xdr:col>
                    <xdr:colOff>107950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E942EB-8DC6-4D28-80AE-260C5EB0A4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GAO Nanjie</cp:lastModifiedBy>
  <cp:lastPrinted>2018-02-12T20:25:00Z</cp:lastPrinted>
  <dcterms:created xsi:type="dcterms:W3CDTF">2010-06-09T16:05:00Z</dcterms:created>
  <dcterms:modified xsi:type="dcterms:W3CDTF">2024-12-04T07:08:13Z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761E0D24F185486BB1B45689BC433D04_11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1033-12.2.0.18911</vt:lpwstr>
  </property>
</Properties>
</file>