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master_arbeit\data\raw\"/>
    </mc:Choice>
  </mc:AlternateContent>
  <xr:revisionPtr revIDLastSave="0" documentId="13_ncr:1_{A39E9B0F-63EE-45F5-BD00-F7CCC23FEF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2" i="1" l="1"/>
  <c r="U22" i="1"/>
  <c r="BQ6" i="1"/>
  <c r="BQ7" i="1"/>
  <c r="BQ8" i="1"/>
  <c r="BQ10" i="1"/>
  <c r="BQ11" i="1"/>
  <c r="BQ12" i="1"/>
  <c r="BQ13" i="1"/>
  <c r="BQ15" i="1"/>
  <c r="BQ16" i="1"/>
  <c r="BQ17" i="1"/>
  <c r="BQ18" i="1"/>
  <c r="BQ19" i="1"/>
  <c r="BQ20" i="1"/>
  <c r="BQ21" i="1"/>
  <c r="BQ23" i="1"/>
  <c r="BQ24" i="1"/>
  <c r="BQ25" i="1"/>
  <c r="BQ26" i="1"/>
  <c r="BQ27" i="1"/>
  <c r="BQ28" i="1"/>
  <c r="BQ29" i="1"/>
  <c r="BQ30" i="1"/>
  <c r="BQ31" i="1"/>
  <c r="BQ32" i="1"/>
  <c r="BQ33" i="1"/>
  <c r="BQ35" i="1"/>
  <c r="BQ36" i="1"/>
  <c r="BQ37" i="1"/>
  <c r="BQ38" i="1"/>
  <c r="BQ39" i="1"/>
  <c r="BQ40" i="1"/>
  <c r="BQ41" i="1"/>
  <c r="BQ42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5" i="1"/>
  <c r="BW8" i="1"/>
  <c r="BV9" i="1"/>
  <c r="BV17" i="1"/>
  <c r="BV16" i="1"/>
  <c r="BV15" i="1"/>
  <c r="BV14" i="1"/>
  <c r="BV13" i="1"/>
  <c r="BV12" i="1"/>
  <c r="BV11" i="1"/>
  <c r="BV10" i="1"/>
  <c r="BV18" i="1"/>
  <c r="BW16" i="1"/>
  <c r="BW15" i="1"/>
  <c r="BW14" i="1" s="1"/>
  <c r="BW17" i="1"/>
  <c r="BI6" i="1"/>
  <c r="BI7" i="1"/>
  <c r="BI8" i="1"/>
  <c r="BI10" i="1"/>
  <c r="BI11" i="1"/>
  <c r="BI12" i="1"/>
  <c r="BI13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5" i="1"/>
  <c r="BG15" i="1"/>
  <c r="AI42" i="1"/>
  <c r="AI41" i="1"/>
  <c r="T35" i="1"/>
  <c r="T17" i="1"/>
  <c r="AR5" i="1"/>
  <c r="AR6" i="1"/>
  <c r="AR7" i="1"/>
  <c r="AR8" i="1"/>
  <c r="AR10" i="1"/>
  <c r="AR11" i="1"/>
  <c r="AR12" i="1"/>
  <c r="AR13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BG106" i="1"/>
  <c r="BG5" i="1"/>
  <c r="BG6" i="1"/>
  <c r="BG7" i="1"/>
  <c r="BG8" i="1"/>
  <c r="BG10" i="1"/>
  <c r="BG11" i="1"/>
  <c r="BG12" i="1"/>
  <c r="BG13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3" i="1"/>
  <c r="BH6" i="1" s="1"/>
  <c r="AR3" i="1"/>
  <c r="AS3" i="1" s="1"/>
  <c r="AI5" i="1"/>
  <c r="AI6" i="1"/>
  <c r="AI7" i="1"/>
  <c r="AI8" i="1"/>
  <c r="AI10" i="1"/>
  <c r="AI11" i="1"/>
  <c r="AI12" i="1"/>
  <c r="AI13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3" i="1"/>
  <c r="T5" i="1"/>
  <c r="T6" i="1"/>
  <c r="T7" i="1"/>
  <c r="T8" i="1"/>
  <c r="T10" i="1"/>
  <c r="T11" i="1"/>
  <c r="T12" i="1"/>
  <c r="T13" i="1"/>
  <c r="T15" i="1"/>
  <c r="T16" i="1"/>
  <c r="T18" i="1"/>
  <c r="T19" i="1"/>
  <c r="T20" i="1"/>
  <c r="T21" i="1"/>
  <c r="T23" i="1"/>
  <c r="T24" i="1"/>
  <c r="T25" i="1"/>
  <c r="T26" i="1"/>
  <c r="T27" i="1"/>
  <c r="T28" i="1"/>
  <c r="T29" i="1"/>
  <c r="T30" i="1"/>
  <c r="T31" i="1"/>
  <c r="T32" i="1"/>
  <c r="T33" i="1"/>
  <c r="T34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3" i="1"/>
  <c r="U73" i="1" s="1"/>
  <c r="BW13" i="1" l="1"/>
  <c r="AS52" i="1"/>
  <c r="BH87" i="1"/>
  <c r="BH11" i="1"/>
  <c r="BH28" i="1"/>
  <c r="AS73" i="1"/>
  <c r="AJ80" i="1"/>
  <c r="AS95" i="1"/>
  <c r="AS94" i="1"/>
  <c r="AS53" i="1"/>
  <c r="AS40" i="1"/>
  <c r="AJ20" i="1"/>
  <c r="BH69" i="1"/>
  <c r="AS34" i="1"/>
  <c r="AJ41" i="1"/>
  <c r="BH68" i="1"/>
  <c r="BH3" i="1"/>
  <c r="BH86" i="1"/>
  <c r="BH10" i="1"/>
  <c r="AJ48" i="1"/>
  <c r="AJ30" i="1"/>
  <c r="BH95" i="1"/>
  <c r="BH67" i="1"/>
  <c r="AJ60" i="1"/>
  <c r="AJ96" i="1"/>
  <c r="AJ87" i="1"/>
  <c r="BH74" i="1"/>
  <c r="BH25" i="1"/>
  <c r="AS72" i="1"/>
  <c r="AS39" i="1"/>
  <c r="AJ47" i="1"/>
  <c r="AJ103" i="1"/>
  <c r="AJ76" i="1"/>
  <c r="AJ69" i="1"/>
  <c r="BH55" i="1"/>
  <c r="AS81" i="1"/>
  <c r="AS38" i="1"/>
  <c r="AJ29" i="1"/>
  <c r="BH94" i="1"/>
  <c r="AS60" i="1"/>
  <c r="AS10" i="1"/>
  <c r="BH26" i="1"/>
  <c r="AJ102" i="1"/>
  <c r="AJ95" i="1"/>
  <c r="AJ75" i="1"/>
  <c r="BH100" i="1"/>
  <c r="BH73" i="1"/>
  <c r="BH54" i="1"/>
  <c r="BH17" i="1"/>
  <c r="AS80" i="1"/>
  <c r="AS27" i="1"/>
  <c r="AJ28" i="1"/>
  <c r="AS59" i="1"/>
  <c r="AJ57" i="1"/>
  <c r="BH53" i="1"/>
  <c r="BH35" i="1"/>
  <c r="AS99" i="1"/>
  <c r="AS79" i="1"/>
  <c r="AS26" i="1"/>
  <c r="AJ101" i="1"/>
  <c r="U60" i="1"/>
  <c r="AJ70" i="1"/>
  <c r="U46" i="1"/>
  <c r="AJ100" i="1"/>
  <c r="AJ74" i="1"/>
  <c r="AJ56" i="1"/>
  <c r="BH72" i="1"/>
  <c r="BH52" i="1"/>
  <c r="BH34" i="1"/>
  <c r="AS25" i="1"/>
  <c r="AJ88" i="1"/>
  <c r="BH81" i="1"/>
  <c r="AS46" i="1"/>
  <c r="AJ82" i="1"/>
  <c r="AJ18" i="1"/>
  <c r="BH99" i="1"/>
  <c r="BH5" i="1"/>
  <c r="AS68" i="1"/>
  <c r="AS17" i="1"/>
  <c r="BH40" i="1"/>
  <c r="BH106" i="1"/>
  <c r="AS87" i="1"/>
  <c r="AJ73" i="1"/>
  <c r="AJ62" i="1"/>
  <c r="BH79" i="1"/>
  <c r="AJ90" i="1"/>
  <c r="AJ7" i="1"/>
  <c r="BH88" i="1"/>
  <c r="BH60" i="1"/>
  <c r="BH39" i="1"/>
  <c r="AS67" i="1"/>
  <c r="BH46" i="1"/>
  <c r="BH80" i="1"/>
  <c r="AJ55" i="1"/>
  <c r="AJ61" i="1"/>
  <c r="AJ53" i="1"/>
  <c r="AJ42" i="1"/>
  <c r="AJ21" i="1"/>
  <c r="AS35" i="1"/>
  <c r="BH27" i="1"/>
  <c r="AJ89" i="1"/>
  <c r="AJ81" i="1"/>
  <c r="AJ6" i="1"/>
  <c r="BH59" i="1"/>
  <c r="BH38" i="1"/>
  <c r="AS106" i="1"/>
  <c r="AS86" i="1"/>
  <c r="AS54" i="1"/>
  <c r="AS51" i="1"/>
  <c r="AS45" i="1"/>
  <c r="AS33" i="1"/>
  <c r="AS16" i="1"/>
  <c r="AJ11" i="1"/>
  <c r="AJ5" i="1"/>
  <c r="BH51" i="1"/>
  <c r="BH45" i="1"/>
  <c r="BH33" i="1"/>
  <c r="BH16" i="1"/>
  <c r="AS85" i="1"/>
  <c r="AS71" i="1"/>
  <c r="AS66" i="1"/>
  <c r="AS58" i="1"/>
  <c r="AS37" i="1"/>
  <c r="AS32" i="1"/>
  <c r="AS15" i="1"/>
  <c r="AJ68" i="1"/>
  <c r="AJ54" i="1"/>
  <c r="AJ40" i="1"/>
  <c r="AJ27" i="1"/>
  <c r="AJ17" i="1"/>
  <c r="BH85" i="1"/>
  <c r="BH71" i="1"/>
  <c r="BH66" i="1"/>
  <c r="BH58" i="1"/>
  <c r="BH37" i="1"/>
  <c r="BH32" i="1"/>
  <c r="BH15" i="1"/>
  <c r="AS105" i="1"/>
  <c r="AS98" i="1"/>
  <c r="AS93" i="1"/>
  <c r="AS78" i="1"/>
  <c r="AS65" i="1"/>
  <c r="AS50" i="1"/>
  <c r="AS44" i="1"/>
  <c r="AS36" i="1"/>
  <c r="AS31" i="1"/>
  <c r="AS24" i="1"/>
  <c r="AJ46" i="1"/>
  <c r="AJ39" i="1"/>
  <c r="AJ35" i="1"/>
  <c r="AJ26" i="1"/>
  <c r="AJ10" i="1"/>
  <c r="BH105" i="1"/>
  <c r="BH98" i="1"/>
  <c r="BH93" i="1"/>
  <c r="BH78" i="1"/>
  <c r="BH65" i="1"/>
  <c r="BH50" i="1"/>
  <c r="BH44" i="1"/>
  <c r="BH36" i="1"/>
  <c r="BH31" i="1"/>
  <c r="BH24" i="1"/>
  <c r="AS104" i="1"/>
  <c r="AS97" i="1"/>
  <c r="AS92" i="1"/>
  <c r="AS84" i="1"/>
  <c r="AS77" i="1"/>
  <c r="AS64" i="1"/>
  <c r="AS43" i="1"/>
  <c r="AS23" i="1"/>
  <c r="AS19" i="1"/>
  <c r="AS13" i="1"/>
  <c r="AS8" i="1"/>
  <c r="AJ99" i="1"/>
  <c r="AJ94" i="1"/>
  <c r="AJ79" i="1"/>
  <c r="AJ67" i="1"/>
  <c r="AJ59" i="1"/>
  <c r="AJ52" i="1"/>
  <c r="AJ38" i="1"/>
  <c r="AJ34" i="1"/>
  <c r="AJ25" i="1"/>
  <c r="AJ3" i="1"/>
  <c r="BH104" i="1"/>
  <c r="BH97" i="1"/>
  <c r="BH92" i="1"/>
  <c r="BH84" i="1"/>
  <c r="BH77" i="1"/>
  <c r="BH64" i="1"/>
  <c r="BH43" i="1"/>
  <c r="BH23" i="1"/>
  <c r="BH19" i="1"/>
  <c r="BH13" i="1"/>
  <c r="BH8" i="1"/>
  <c r="AS91" i="1"/>
  <c r="AS83" i="1"/>
  <c r="AS63" i="1"/>
  <c r="AS49" i="1"/>
  <c r="AS22" i="1"/>
  <c r="AS12" i="1"/>
  <c r="AJ86" i="1"/>
  <c r="AJ72" i="1"/>
  <c r="AJ51" i="1"/>
  <c r="AJ45" i="1"/>
  <c r="AJ33" i="1"/>
  <c r="AJ16" i="1"/>
  <c r="BH91" i="1"/>
  <c r="BH83" i="1"/>
  <c r="BH63" i="1"/>
  <c r="BH49" i="1"/>
  <c r="BH22" i="1"/>
  <c r="BH12" i="1"/>
  <c r="AS103" i="1"/>
  <c r="AS90" i="1"/>
  <c r="AS76" i="1"/>
  <c r="AS62" i="1"/>
  <c r="AS57" i="1"/>
  <c r="AS48" i="1"/>
  <c r="AS42" i="1"/>
  <c r="AS30" i="1"/>
  <c r="AS21" i="1"/>
  <c r="AJ58" i="1"/>
  <c r="AJ15" i="1"/>
  <c r="AJ85" i="1"/>
  <c r="AJ66" i="1"/>
  <c r="AJ37" i="1"/>
  <c r="BH103" i="1"/>
  <c r="BH90" i="1"/>
  <c r="BH76" i="1"/>
  <c r="BH62" i="1"/>
  <c r="BH57" i="1"/>
  <c r="BH48" i="1"/>
  <c r="BH42" i="1"/>
  <c r="BH30" i="1"/>
  <c r="BH21" i="1"/>
  <c r="AS102" i="1"/>
  <c r="AS89" i="1"/>
  <c r="AS82" i="1"/>
  <c r="AS75" i="1"/>
  <c r="AS70" i="1"/>
  <c r="AS61" i="1"/>
  <c r="AS56" i="1"/>
  <c r="AS47" i="1"/>
  <c r="AS20" i="1"/>
  <c r="AS7" i="1"/>
  <c r="AJ71" i="1"/>
  <c r="AJ32" i="1"/>
  <c r="AJ98" i="1"/>
  <c r="AJ78" i="1"/>
  <c r="AJ65" i="1"/>
  <c r="AJ44" i="1"/>
  <c r="AJ36" i="1"/>
  <c r="AJ31" i="1"/>
  <c r="AJ24" i="1"/>
  <c r="AJ106" i="1"/>
  <c r="AJ105" i="1"/>
  <c r="AJ93" i="1"/>
  <c r="AJ50" i="1"/>
  <c r="BH102" i="1"/>
  <c r="BH89" i="1"/>
  <c r="BH82" i="1"/>
  <c r="BH75" i="1"/>
  <c r="BH70" i="1"/>
  <c r="BH61" i="1"/>
  <c r="BH56" i="1"/>
  <c r="BH47" i="1"/>
  <c r="BH20" i="1"/>
  <c r="BH7" i="1"/>
  <c r="AS101" i="1"/>
  <c r="AS96" i="1"/>
  <c r="AS41" i="1"/>
  <c r="AS29" i="1"/>
  <c r="AS18" i="1"/>
  <c r="AS6" i="1"/>
  <c r="AJ43" i="1"/>
  <c r="AJ104" i="1"/>
  <c r="AJ92" i="1"/>
  <c r="AJ77" i="1"/>
  <c r="AJ23" i="1"/>
  <c r="AJ13" i="1"/>
  <c r="BH101" i="1"/>
  <c r="BH96" i="1"/>
  <c r="BH41" i="1"/>
  <c r="BH29" i="1"/>
  <c r="BH18" i="1"/>
  <c r="AS100" i="1"/>
  <c r="AS88" i="1"/>
  <c r="AS74" i="1"/>
  <c r="AS69" i="1"/>
  <c r="AS55" i="1"/>
  <c r="AS28" i="1"/>
  <c r="AS11" i="1"/>
  <c r="AS5" i="1"/>
  <c r="AJ97" i="1"/>
  <c r="AJ84" i="1"/>
  <c r="AJ64" i="1"/>
  <c r="AJ19" i="1"/>
  <c r="AJ8" i="1"/>
  <c r="AJ91" i="1"/>
  <c r="AJ83" i="1"/>
  <c r="AJ63" i="1"/>
  <c r="AJ49" i="1"/>
  <c r="AJ22" i="1"/>
  <c r="AJ12" i="1"/>
  <c r="U39" i="1"/>
  <c r="U26" i="1"/>
  <c r="U35" i="1"/>
  <c r="U10" i="1"/>
  <c r="U80" i="1"/>
  <c r="U53" i="1"/>
  <c r="U87" i="1"/>
  <c r="U99" i="1"/>
  <c r="U3" i="1"/>
  <c r="U86" i="1"/>
  <c r="U59" i="1"/>
  <c r="U71" i="1"/>
  <c r="U79" i="1"/>
  <c r="U51" i="1"/>
  <c r="U66" i="1"/>
  <c r="U105" i="1"/>
  <c r="U93" i="1"/>
  <c r="U25" i="1"/>
  <c r="U24" i="1"/>
  <c r="U19" i="1"/>
  <c r="U8" i="1"/>
  <c r="U31" i="1"/>
  <c r="U43" i="1"/>
  <c r="U23" i="1"/>
  <c r="U13" i="1"/>
  <c r="U63" i="1"/>
  <c r="U49" i="1"/>
  <c r="U34" i="1"/>
  <c r="U32" i="1"/>
  <c r="U78" i="1"/>
  <c r="U92" i="1"/>
  <c r="U12" i="1"/>
  <c r="U38" i="1"/>
  <c r="U36" i="1"/>
  <c r="U57" i="1"/>
  <c r="U48" i="1"/>
  <c r="U42" i="1"/>
  <c r="U30" i="1"/>
  <c r="U21" i="1"/>
  <c r="U85" i="1"/>
  <c r="U44" i="1"/>
  <c r="U7" i="1"/>
  <c r="U94" i="1"/>
  <c r="U77" i="1"/>
  <c r="U52" i="1"/>
  <c r="U58" i="1"/>
  <c r="U50" i="1"/>
  <c r="U64" i="1"/>
  <c r="U90" i="1"/>
  <c r="U102" i="1"/>
  <c r="U70" i="1"/>
  <c r="U96" i="1"/>
  <c r="U41" i="1"/>
  <c r="U106" i="1"/>
  <c r="U15" i="1"/>
  <c r="U65" i="1"/>
  <c r="U84" i="1"/>
  <c r="U103" i="1"/>
  <c r="U62" i="1"/>
  <c r="U89" i="1"/>
  <c r="U61" i="1"/>
  <c r="U20" i="1"/>
  <c r="U101" i="1"/>
  <c r="U29" i="1"/>
  <c r="U18" i="1"/>
  <c r="U6" i="1"/>
  <c r="BO6" i="1" s="1"/>
  <c r="BP6" i="1" s="1"/>
  <c r="U67" i="1"/>
  <c r="U45" i="1"/>
  <c r="U37" i="1"/>
  <c r="U98" i="1"/>
  <c r="U76" i="1"/>
  <c r="U75" i="1"/>
  <c r="U100" i="1"/>
  <c r="U88" i="1"/>
  <c r="U74" i="1"/>
  <c r="U69" i="1"/>
  <c r="U55" i="1"/>
  <c r="U28" i="1"/>
  <c r="U11" i="1"/>
  <c r="U5" i="1"/>
  <c r="U33" i="1"/>
  <c r="U104" i="1"/>
  <c r="U91" i="1"/>
  <c r="U56" i="1"/>
  <c r="U16" i="1"/>
  <c r="U47" i="1"/>
  <c r="U72" i="1"/>
  <c r="U97" i="1"/>
  <c r="U83" i="1"/>
  <c r="U82" i="1"/>
  <c r="U95" i="1"/>
  <c r="BO95" i="1" s="1"/>
  <c r="BP95" i="1" s="1"/>
  <c r="U81" i="1"/>
  <c r="U68" i="1"/>
  <c r="U54" i="1"/>
  <c r="U40" i="1"/>
  <c r="U27" i="1"/>
  <c r="U17" i="1"/>
  <c r="BW12" i="1" l="1"/>
  <c r="BO28" i="1"/>
  <c r="BP28" i="1" s="1"/>
  <c r="BO104" i="1"/>
  <c r="BP104" i="1" s="1"/>
  <c r="BO17" i="1"/>
  <c r="BP17" i="1" s="1"/>
  <c r="BO37" i="1"/>
  <c r="BP37" i="1" s="1"/>
  <c r="BO81" i="1"/>
  <c r="BP81" i="1" s="1"/>
  <c r="BQ81" i="1" s="1"/>
  <c r="BY8" i="1" s="1"/>
  <c r="BO89" i="1"/>
  <c r="BP89" i="1" s="1"/>
  <c r="BO80" i="1"/>
  <c r="BP80" i="1" s="1"/>
  <c r="BO57" i="1"/>
  <c r="BP57" i="1" s="1"/>
  <c r="BO73" i="1"/>
  <c r="BP73" i="1" s="1"/>
  <c r="BO70" i="1"/>
  <c r="BP70" i="1" s="1"/>
  <c r="BO12" i="1"/>
  <c r="BP12" i="1" s="1"/>
  <c r="BO90" i="1"/>
  <c r="BP90" i="1" s="1"/>
  <c r="BO18" i="1"/>
  <c r="BP18" i="1" s="1"/>
  <c r="BO64" i="1"/>
  <c r="BP64" i="1" s="1"/>
  <c r="BO5" i="1"/>
  <c r="BP5" i="1" s="1"/>
  <c r="BO79" i="1"/>
  <c r="BP79" i="1" s="1"/>
  <c r="BO103" i="1"/>
  <c r="BP103" i="1" s="1"/>
  <c r="BO101" i="1"/>
  <c r="BP101" i="1" s="1"/>
  <c r="BO86" i="1"/>
  <c r="BP86" i="1" s="1"/>
  <c r="BO82" i="1"/>
  <c r="BP82" i="1" s="1"/>
  <c r="BO13" i="1"/>
  <c r="BP13" i="1" s="1"/>
  <c r="BO98" i="1"/>
  <c r="BP98" i="1" s="1"/>
  <c r="BO23" i="1"/>
  <c r="BP23" i="1" s="1"/>
  <c r="BO99" i="1"/>
  <c r="BP99" i="1" s="1"/>
  <c r="BO26" i="1"/>
  <c r="BP26" i="1" s="1"/>
  <c r="BO94" i="1"/>
  <c r="BP94" i="1" s="1"/>
  <c r="BO61" i="1"/>
  <c r="BP61" i="1" s="1"/>
  <c r="BO58" i="1"/>
  <c r="BP58" i="1" s="1"/>
  <c r="BO15" i="1"/>
  <c r="BP15" i="1" s="1"/>
  <c r="BO27" i="1"/>
  <c r="BP27" i="1" s="1"/>
  <c r="BO30" i="1"/>
  <c r="BP30" i="1" s="1"/>
  <c r="BO21" i="1"/>
  <c r="BP21" i="1" s="1"/>
  <c r="BO67" i="1"/>
  <c r="BP67" i="1" s="1"/>
  <c r="BO43" i="1"/>
  <c r="BP43" i="1" s="1"/>
  <c r="BQ43" i="1" s="1"/>
  <c r="BO50" i="1"/>
  <c r="BP50" i="1" s="1"/>
  <c r="BO87" i="1"/>
  <c r="BP87" i="1" s="1"/>
  <c r="BO33" i="1"/>
  <c r="BP33" i="1" s="1"/>
  <c r="BO11" i="1"/>
  <c r="BP11" i="1" s="1"/>
  <c r="BO8" i="1"/>
  <c r="BP8" i="1" s="1"/>
  <c r="BO53" i="1"/>
  <c r="BP53" i="1" s="1"/>
  <c r="BO29" i="1"/>
  <c r="BP29" i="1" s="1"/>
  <c r="BO19" i="1"/>
  <c r="BP19" i="1" s="1"/>
  <c r="BO20" i="1"/>
  <c r="BP20" i="1" s="1"/>
  <c r="BO10" i="1"/>
  <c r="BP10" i="1" s="1"/>
  <c r="BO7" i="1"/>
  <c r="BP7" i="1" s="1"/>
  <c r="BO35" i="1"/>
  <c r="BP35" i="1" s="1"/>
  <c r="BO78" i="1"/>
  <c r="BP78" i="1" s="1"/>
  <c r="BO68" i="1"/>
  <c r="BP68" i="1" s="1"/>
  <c r="BO32" i="1"/>
  <c r="BP32" i="1" s="1"/>
  <c r="BO88" i="1"/>
  <c r="BP88" i="1" s="1"/>
  <c r="BO47" i="1"/>
  <c r="BP47" i="1" s="1"/>
  <c r="BO22" i="1"/>
  <c r="BP22" i="1" s="1"/>
  <c r="BQ22" i="1" s="1"/>
  <c r="BO54" i="1"/>
  <c r="BP54" i="1" s="1"/>
  <c r="BO62" i="1"/>
  <c r="BP62" i="1" s="1"/>
  <c r="BO76" i="1"/>
  <c r="BP76" i="1" s="1"/>
  <c r="BO105" i="1"/>
  <c r="BP105" i="1" s="1"/>
  <c r="BO42" i="1"/>
  <c r="BP42" i="1" s="1"/>
  <c r="BO48" i="1"/>
  <c r="BP48" i="1" s="1"/>
  <c r="BO59" i="1"/>
  <c r="BP59" i="1" s="1"/>
  <c r="BO36" i="1"/>
  <c r="BP36" i="1" s="1"/>
  <c r="BO31" i="1"/>
  <c r="BP31" i="1" s="1"/>
  <c r="BO46" i="1"/>
  <c r="BP46" i="1" s="1"/>
  <c r="BO38" i="1"/>
  <c r="BP38" i="1" s="1"/>
  <c r="BO96" i="1"/>
  <c r="BP96" i="1" s="1"/>
  <c r="BO83" i="1"/>
  <c r="BP83" i="1" s="1"/>
  <c r="BO52" i="1"/>
  <c r="BP52" i="1" s="1"/>
  <c r="BO69" i="1"/>
  <c r="BP69" i="1" s="1"/>
  <c r="BO77" i="1"/>
  <c r="BP77" i="1" s="1"/>
  <c r="BO92" i="1"/>
  <c r="BP92" i="1" s="1"/>
  <c r="BO24" i="1"/>
  <c r="BP24" i="1" s="1"/>
  <c r="BO60" i="1"/>
  <c r="BP60" i="1" s="1"/>
  <c r="BO55" i="1"/>
  <c r="BP55" i="1" s="1"/>
  <c r="BO74" i="1"/>
  <c r="BP74" i="1" s="1"/>
  <c r="BO84" i="1"/>
  <c r="BP84" i="1" s="1"/>
  <c r="BO25" i="1"/>
  <c r="BP25" i="1" s="1"/>
  <c r="BO72" i="1"/>
  <c r="BP72" i="1" s="1"/>
  <c r="BO100" i="1"/>
  <c r="BP100" i="1" s="1"/>
  <c r="BO65" i="1"/>
  <c r="BP65" i="1" s="1"/>
  <c r="BO75" i="1"/>
  <c r="BP75" i="1" s="1"/>
  <c r="BO34" i="1"/>
  <c r="BP34" i="1" s="1"/>
  <c r="BQ34" i="1" s="1"/>
  <c r="BO93" i="1"/>
  <c r="BP93" i="1" s="1"/>
  <c r="BO39" i="1"/>
  <c r="BP39" i="1" s="1"/>
  <c r="BO44" i="1"/>
  <c r="BP44" i="1" s="1"/>
  <c r="BO40" i="1"/>
  <c r="BP40" i="1" s="1"/>
  <c r="BO16" i="1"/>
  <c r="BP16" i="1" s="1"/>
  <c r="BO106" i="1"/>
  <c r="BP106" i="1" s="1"/>
  <c r="BO85" i="1"/>
  <c r="BP85" i="1" s="1"/>
  <c r="BO14" i="1"/>
  <c r="BP14" i="1" s="1"/>
  <c r="BQ14" i="1" s="1"/>
  <c r="BO71" i="1"/>
  <c r="BP71" i="1" s="1"/>
  <c r="BO102" i="1"/>
  <c r="BP102" i="1" s="1"/>
  <c r="BO97" i="1"/>
  <c r="BP97" i="1" s="1"/>
  <c r="BO56" i="1"/>
  <c r="BP56" i="1" s="1"/>
  <c r="BO49" i="1"/>
  <c r="BP49" i="1" s="1"/>
  <c r="BO66" i="1"/>
  <c r="BP66" i="1" s="1"/>
  <c r="BO91" i="1"/>
  <c r="BP91" i="1" s="1"/>
  <c r="BO45" i="1"/>
  <c r="BP45" i="1" s="1"/>
  <c r="BO41" i="1"/>
  <c r="BP41" i="1" s="1"/>
  <c r="BO63" i="1"/>
  <c r="BP63" i="1" s="1"/>
  <c r="BO51" i="1"/>
  <c r="BP51" i="1" s="1"/>
  <c r="BY9" i="1" l="1"/>
  <c r="BY10" i="1"/>
  <c r="BY11" i="1"/>
  <c r="BY12" i="1"/>
  <c r="BY13" i="1"/>
  <c r="BY14" i="1"/>
  <c r="BY15" i="1"/>
  <c r="BY16" i="1"/>
  <c r="BY17" i="1"/>
  <c r="BY18" i="1"/>
  <c r="BW11" i="1"/>
  <c r="BY19" i="1" l="1" a="1"/>
  <c r="BY19" i="1" s="1"/>
  <c r="BW10" i="1"/>
  <c r="BW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<sst xmlns="http://schemas.openxmlformats.org/spreadsheetml/2006/main" count="384" uniqueCount="357">
  <si>
    <t>Vorname</t>
  </si>
  <si>
    <t>Wael</t>
  </si>
  <si>
    <t>Kasem</t>
  </si>
  <si>
    <t>Alaa</t>
  </si>
  <si>
    <t>M. Kamal Eddin</t>
  </si>
  <si>
    <t>Jana</t>
  </si>
  <si>
    <t>Mahmoud</t>
  </si>
  <si>
    <t>Noel</t>
  </si>
  <si>
    <t>Karim</t>
  </si>
  <si>
    <t>Clemens</t>
  </si>
  <si>
    <t>Lei</t>
  </si>
  <si>
    <t>Chi Nam</t>
  </si>
  <si>
    <t>Mohamad Tarek</t>
  </si>
  <si>
    <t>Martin</t>
  </si>
  <si>
    <t>Simon</t>
  </si>
  <si>
    <t>Justin</t>
  </si>
  <si>
    <t>Bastian</t>
  </si>
  <si>
    <t>Lisa</t>
  </si>
  <si>
    <t>Paul</t>
  </si>
  <si>
    <t>Oliver</t>
  </si>
  <si>
    <t>Moritz</t>
  </si>
  <si>
    <t>Friedrich</t>
  </si>
  <si>
    <t>Tim</t>
  </si>
  <si>
    <t>Diana</t>
  </si>
  <si>
    <t>Erik Leo</t>
  </si>
  <si>
    <t>Jiayue</t>
  </si>
  <si>
    <t>Julian</t>
  </si>
  <si>
    <t>Louis</t>
  </si>
  <si>
    <t>Leonard</t>
  </si>
  <si>
    <t>Moritz Johannes</t>
  </si>
  <si>
    <t>Jiyun</t>
  </si>
  <si>
    <t>Mathis</t>
  </si>
  <si>
    <t>Joshua</t>
  </si>
  <si>
    <t>Ting</t>
  </si>
  <si>
    <t>Pascal</t>
  </si>
  <si>
    <t>Philip</t>
  </si>
  <si>
    <t>Anna Friederike</t>
  </si>
  <si>
    <t>Johannes</t>
  </si>
  <si>
    <t>Felix</t>
  </si>
  <si>
    <t>Marcel</t>
  </si>
  <si>
    <t>Christian</t>
  </si>
  <si>
    <t>Max</t>
  </si>
  <si>
    <t>Fränzi</t>
  </si>
  <si>
    <t>Enya</t>
  </si>
  <si>
    <t>Jasmin</t>
  </si>
  <si>
    <t>Gaojie</t>
  </si>
  <si>
    <t>Emily</t>
  </si>
  <si>
    <t>Muath</t>
  </si>
  <si>
    <t>Tom</t>
  </si>
  <si>
    <t>Maya</t>
  </si>
  <si>
    <t>Marley</t>
  </si>
  <si>
    <t>Sara</t>
  </si>
  <si>
    <t>Silvio</t>
  </si>
  <si>
    <t>Niclas</t>
  </si>
  <si>
    <t>Gehad Hazmal Yahya Ali</t>
  </si>
  <si>
    <t>Isabell</t>
  </si>
  <si>
    <t>Timo</t>
  </si>
  <si>
    <t>Abdulrahman Laith</t>
  </si>
  <si>
    <t>Sophie</t>
  </si>
  <si>
    <t>Robert Oliver</t>
  </si>
  <si>
    <t>Steve</t>
  </si>
  <si>
    <t>Katrin</t>
  </si>
  <si>
    <t>Philipp</t>
  </si>
  <si>
    <t>Marius Baldur</t>
  </si>
  <si>
    <t>Nils</t>
  </si>
  <si>
    <t>Marten</t>
  </si>
  <si>
    <t>Leon</t>
  </si>
  <si>
    <t>Ribal</t>
  </si>
  <si>
    <t>Andreas</t>
  </si>
  <si>
    <t>Sandra</t>
  </si>
  <si>
    <t>Mohamed</t>
  </si>
  <si>
    <t>Benjamin</t>
  </si>
  <si>
    <t>Richard</t>
  </si>
  <si>
    <t>Iuliana</t>
  </si>
  <si>
    <t>Anne-Katrin</t>
  </si>
  <si>
    <t>Michael</t>
  </si>
  <si>
    <t>Florian</t>
  </si>
  <si>
    <t>Khaled</t>
  </si>
  <si>
    <t>Anja</t>
  </si>
  <si>
    <t>Hendrik</t>
  </si>
  <si>
    <t>Albrecht</t>
  </si>
  <si>
    <t>Daniel</t>
  </si>
  <si>
    <t>Constantin Hartmut</t>
  </si>
  <si>
    <t>Sarah Erna</t>
  </si>
  <si>
    <t>Thomas Matthias</t>
  </si>
  <si>
    <t>Lukas</t>
  </si>
  <si>
    <t>Mirjam</t>
  </si>
  <si>
    <t>Leandra</t>
  </si>
  <si>
    <t>Wolf</t>
  </si>
  <si>
    <t>Kristian</t>
  </si>
  <si>
    <t>Alexander</t>
  </si>
  <si>
    <t>Carl Jonathan</t>
  </si>
  <si>
    <t>Mengen</t>
  </si>
  <si>
    <t>Nico</t>
  </si>
  <si>
    <t>Yiyun</t>
  </si>
  <si>
    <t>Yilin</t>
  </si>
  <si>
    <t>Erik Kai Alain</t>
  </si>
  <si>
    <t>Nachname</t>
  </si>
  <si>
    <t>Abdulltif</t>
  </si>
  <si>
    <t>Abo Romeya</t>
  </si>
  <si>
    <t>Alaswad</t>
  </si>
  <si>
    <t>Alsafra</t>
  </si>
  <si>
    <t>Branjakji</t>
  </si>
  <si>
    <t>Brühl</t>
  </si>
  <si>
    <t>Chber</t>
  </si>
  <si>
    <t>Degenhardt</t>
  </si>
  <si>
    <t>Ding</t>
  </si>
  <si>
    <t>Du</t>
  </si>
  <si>
    <t>Durra</t>
  </si>
  <si>
    <t>Dymek</t>
  </si>
  <si>
    <t>Exner</t>
  </si>
  <si>
    <t>Frings</t>
  </si>
  <si>
    <t>Gerwek</t>
  </si>
  <si>
    <t>Günther</t>
  </si>
  <si>
    <t>Guse</t>
  </si>
  <si>
    <t>Gütter</t>
  </si>
  <si>
    <t>Habermann</t>
  </si>
  <si>
    <t>Häntsch</t>
  </si>
  <si>
    <t>Haß</t>
  </si>
  <si>
    <t>Haubold</t>
  </si>
  <si>
    <t>He</t>
  </si>
  <si>
    <t>Herbst</t>
  </si>
  <si>
    <t>Heyne</t>
  </si>
  <si>
    <t>Holl</t>
  </si>
  <si>
    <t>Jansen</t>
  </si>
  <si>
    <t>Jeong</t>
  </si>
  <si>
    <t>Jeromin</t>
  </si>
  <si>
    <t>Jeschek</t>
  </si>
  <si>
    <t>Jiang</t>
  </si>
  <si>
    <t>Knobloch</t>
  </si>
  <si>
    <t>Köhler</t>
  </si>
  <si>
    <t>Konerth</t>
  </si>
  <si>
    <t>Kopischke</t>
  </si>
  <si>
    <t>Kowalk</t>
  </si>
  <si>
    <t>Kreisel</t>
  </si>
  <si>
    <t>Kühn</t>
  </si>
  <si>
    <t>Lehnert</t>
  </si>
  <si>
    <t>Li</t>
  </si>
  <si>
    <t>Lorenz</t>
  </si>
  <si>
    <t>Madi</t>
  </si>
  <si>
    <t>Maier</t>
  </si>
  <si>
    <t>Makarem</t>
  </si>
  <si>
    <t>Meid</t>
  </si>
  <si>
    <t>Menetrey</t>
  </si>
  <si>
    <t>Meyer</t>
  </si>
  <si>
    <t>Mlanh</t>
  </si>
  <si>
    <t>Mrotzek</t>
  </si>
  <si>
    <t>Mueller</t>
  </si>
  <si>
    <t>Najjar</t>
  </si>
  <si>
    <t>Neuhaus</t>
  </si>
  <si>
    <t>Pfeifer</t>
  </si>
  <si>
    <t>Polifka</t>
  </si>
  <si>
    <t>Pönisch</t>
  </si>
  <si>
    <t>Porrmann</t>
  </si>
  <si>
    <t>Pötschke</t>
  </si>
  <si>
    <t>Progscha</t>
  </si>
  <si>
    <t>Pügner</t>
  </si>
  <si>
    <t>Ranft</t>
  </si>
  <si>
    <t>Rasche</t>
  </si>
  <si>
    <t>Reinhold</t>
  </si>
  <si>
    <t>Rogall</t>
  </si>
  <si>
    <t>Rollenhagen</t>
  </si>
  <si>
    <t>Ruscio</t>
  </si>
  <si>
    <t>Salloum</t>
  </si>
  <si>
    <t>Schadli</t>
  </si>
  <si>
    <t>Schaftner</t>
  </si>
  <si>
    <t>Scheikh Al Ard</t>
  </si>
  <si>
    <t>Schelle</t>
  </si>
  <si>
    <t>Schmidt</t>
  </si>
  <si>
    <t>Schöbel</t>
  </si>
  <si>
    <t>Schreiber</t>
  </si>
  <si>
    <t>Schulz</t>
  </si>
  <si>
    <t>Schumann</t>
  </si>
  <si>
    <t>Schwarz</t>
  </si>
  <si>
    <t>Schwenk</t>
  </si>
  <si>
    <t>Soliman</t>
  </si>
  <si>
    <t>Sonntag</t>
  </si>
  <si>
    <t>Stepina</t>
  </si>
  <si>
    <t>Stoye</t>
  </si>
  <si>
    <t>Streller</t>
  </si>
  <si>
    <t>Stumm</t>
  </si>
  <si>
    <t>Sturm</t>
  </si>
  <si>
    <t>Trampenau</t>
  </si>
  <si>
    <t>Voigtländer</t>
  </si>
  <si>
    <t>Wagner</t>
  </si>
  <si>
    <t>Weber</t>
  </si>
  <si>
    <t>Wenzel</t>
  </si>
  <si>
    <t>You</t>
  </si>
  <si>
    <t>Yu</t>
  </si>
  <si>
    <t>Zhang</t>
  </si>
  <si>
    <t>Zhu</t>
  </si>
  <si>
    <t>Zscheile</t>
  </si>
  <si>
    <t>Matrikelnummer</t>
  </si>
  <si>
    <t>654065</t>
  </si>
  <si>
    <t>538729</t>
  </si>
  <si>
    <t>533021</t>
  </si>
  <si>
    <t>540221</t>
  </si>
  <si>
    <t>607540</t>
  </si>
  <si>
    <t>524025</t>
  </si>
  <si>
    <t>548454</t>
  </si>
  <si>
    <t>437538</t>
  </si>
  <si>
    <t>430500</t>
  </si>
  <si>
    <t>659495</t>
  </si>
  <si>
    <t>529413</t>
  </si>
  <si>
    <t>639936</t>
  </si>
  <si>
    <t>648312</t>
  </si>
  <si>
    <t>607326</t>
  </si>
  <si>
    <t>596611</t>
  </si>
  <si>
    <t>651514</t>
  </si>
  <si>
    <t>592189</t>
  </si>
  <si>
    <t>655666</t>
  </si>
  <si>
    <t>612816</t>
  </si>
  <si>
    <t>467917</t>
  </si>
  <si>
    <t>590057</t>
  </si>
  <si>
    <t>660354</t>
  </si>
  <si>
    <t>505930</t>
  </si>
  <si>
    <t>576446</t>
  </si>
  <si>
    <t>644512</t>
  </si>
  <si>
    <t>651811</t>
  </si>
  <si>
    <t>660411</t>
  </si>
  <si>
    <t>606671</t>
  </si>
  <si>
    <t>597618</t>
  </si>
  <si>
    <t>652272</t>
  </si>
  <si>
    <t>550097</t>
  </si>
  <si>
    <t>647977</t>
  </si>
  <si>
    <t>611679</t>
  </si>
  <si>
    <t>643825</t>
  </si>
  <si>
    <t>655385</t>
  </si>
  <si>
    <t>591744</t>
  </si>
  <si>
    <t>396949</t>
  </si>
  <si>
    <t>404736</t>
  </si>
  <si>
    <t>593537</t>
  </si>
  <si>
    <t>643333</t>
  </si>
  <si>
    <t>455051</t>
  </si>
  <si>
    <t>435761</t>
  </si>
  <si>
    <t>541343</t>
  </si>
  <si>
    <t>644819</t>
  </si>
  <si>
    <t>546153</t>
  </si>
  <si>
    <t>604312</t>
  </si>
  <si>
    <t>664352</t>
  </si>
  <si>
    <t>591281</t>
  </si>
  <si>
    <t>643221</t>
  </si>
  <si>
    <t>642307</t>
  </si>
  <si>
    <t>434409</t>
  </si>
  <si>
    <t>472803</t>
  </si>
  <si>
    <t>642365</t>
  </si>
  <si>
    <t>483324</t>
  </si>
  <si>
    <t>466671</t>
  </si>
  <si>
    <t>466684</t>
  </si>
  <si>
    <t>648718</t>
  </si>
  <si>
    <t>660312</t>
  </si>
  <si>
    <t>645142</t>
  </si>
  <si>
    <t>528122</t>
  </si>
  <si>
    <t>631617</t>
  </si>
  <si>
    <t>641904</t>
  </si>
  <si>
    <t>604565</t>
  </si>
  <si>
    <t>641186</t>
  </si>
  <si>
    <t>645155</t>
  </si>
  <si>
    <t>419961</t>
  </si>
  <si>
    <t>461832</t>
  </si>
  <si>
    <t>655398</t>
  </si>
  <si>
    <t>654854</t>
  </si>
  <si>
    <t>614641</t>
  </si>
  <si>
    <t>643924</t>
  </si>
  <si>
    <t>658414</t>
  </si>
  <si>
    <t>431479</t>
  </si>
  <si>
    <t>469528</t>
  </si>
  <si>
    <t>642857</t>
  </si>
  <si>
    <t>641834</t>
  </si>
  <si>
    <t>464239</t>
  </si>
  <si>
    <t>606866</t>
  </si>
  <si>
    <t>649926</t>
  </si>
  <si>
    <t>464789</t>
  </si>
  <si>
    <t>523820</t>
  </si>
  <si>
    <t>386780</t>
  </si>
  <si>
    <t>575944</t>
  </si>
  <si>
    <t>642310</t>
  </si>
  <si>
    <t>341811</t>
  </si>
  <si>
    <t>654007</t>
  </si>
  <si>
    <t>646475</t>
  </si>
  <si>
    <t>652722</t>
  </si>
  <si>
    <t>545044</t>
  </si>
  <si>
    <t>351281</t>
  </si>
  <si>
    <t>530570</t>
  </si>
  <si>
    <t>587024</t>
  </si>
  <si>
    <t>545664</t>
  </si>
  <si>
    <t>617811</t>
  </si>
  <si>
    <t>661025</t>
  </si>
  <si>
    <t>643180</t>
  </si>
  <si>
    <t>642422</t>
  </si>
  <si>
    <t>371641</t>
  </si>
  <si>
    <t>526892</t>
  </si>
  <si>
    <t>569316</t>
  </si>
  <si>
    <t>477415</t>
  </si>
  <si>
    <t>643023</t>
  </si>
  <si>
    <t>Aufgabe1</t>
  </si>
  <si>
    <t>Max Punkte</t>
  </si>
  <si>
    <t>Node Constructor</t>
  </si>
  <si>
    <t>getValue()</t>
  </si>
  <si>
    <t>getNext()</t>
  </si>
  <si>
    <t>setNext()</t>
  </si>
  <si>
    <t>getPrev()</t>
  </si>
  <si>
    <t>setPrev()</t>
  </si>
  <si>
    <t>List Construcotr</t>
  </si>
  <si>
    <t>pushBack()</t>
  </si>
  <si>
    <t>pushFront()</t>
  </si>
  <si>
    <t>insert()</t>
  </si>
  <si>
    <t>delete()</t>
  </si>
  <si>
    <t>getHead()</t>
  </si>
  <si>
    <t>get()</t>
  </si>
  <si>
    <t>getRaw()</t>
  </si>
  <si>
    <t>deleteBiggestPrimeListSuccessive()</t>
  </si>
  <si>
    <t>Relativ</t>
  </si>
  <si>
    <t>Gesamt</t>
  </si>
  <si>
    <t>Clean Code</t>
  </si>
  <si>
    <t>Aufgabe 2</t>
  </si>
  <si>
    <t xml:space="preserve">Konstruktor </t>
  </si>
  <si>
    <t>getOwnWeight()</t>
  </si>
  <si>
    <t>getVolume()</t>
  </si>
  <si>
    <t>getID()</t>
  </si>
  <si>
    <t>isInsertable()</t>
  </si>
  <si>
    <t>getWeight()</t>
  </si>
  <si>
    <t>getContainerById()</t>
  </si>
  <si>
    <t>getLoadedContainers()</t>
  </si>
  <si>
    <t>getAllContainers()</t>
  </si>
  <si>
    <t>getEmptyContainers()</t>
  </si>
  <si>
    <t>getContainersWithVolume</t>
  </si>
  <si>
    <t>Aufgabe3</t>
  </si>
  <si>
    <t>Konstruktor</t>
  </si>
  <si>
    <t>getFieldAt()</t>
  </si>
  <si>
    <t>setField()</t>
  </si>
  <si>
    <t>getMaxUnits()</t>
  </si>
  <si>
    <t>getShortestPath()</t>
  </si>
  <si>
    <t>Aufgabe 4</t>
  </si>
  <si>
    <t>registerUser</t>
  </si>
  <si>
    <t>deleteUser()</t>
  </si>
  <si>
    <t>hasUser()</t>
  </si>
  <si>
    <t>setAreFriends()</t>
  </si>
  <si>
    <t>getFriendsOf()</t>
  </si>
  <si>
    <t>getAverageFriendsOf()</t>
  </si>
  <si>
    <t>minDegree()</t>
  </si>
  <si>
    <t>maxDegree()</t>
  </si>
  <si>
    <t>getMinimal()</t>
  </si>
  <si>
    <t>getFriendship()</t>
  </si>
  <si>
    <t>getUnkown()</t>
  </si>
  <si>
    <t>CleanCode</t>
  </si>
  <si>
    <t>getField()</t>
  </si>
  <si>
    <t>Bearbeitet</t>
  </si>
  <si>
    <t>Vollständigkeit</t>
  </si>
  <si>
    <t>Gewichtung</t>
  </si>
  <si>
    <t>Prozent</t>
  </si>
  <si>
    <t>Max. Punkte für Note</t>
  </si>
  <si>
    <t>Min. Punkte für Note</t>
  </si>
  <si>
    <t>Note</t>
  </si>
  <si>
    <t>Schritte</t>
  </si>
  <si>
    <t>Punkte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</si>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</sst>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[$$-409]#,##0.00;[Red]&quot;-&quot;[$$-409]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0"/>
      <color indexed="0"/>
      <name val="Arial"/>
      <family val="2"/>
    </font>
    <font>
      <sz val="11"/>
      <color rgb="FF000000"/>
      <name val="Liberation Sans"/>
      <family val="2"/>
    </font>
    <font>
      <b/>
      <i/>
      <sz val="16"/>
      <color rgb="FF000000"/>
      <name val="Liberation Sans"/>
      <family val="2"/>
    </font>
    <font>
      <b/>
      <i/>
      <u/>
      <sz val="11"/>
      <color rgb="FF000000"/>
      <name val="Liberatio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4" fillId="4" borderId="0" applyNumberFormat="0" applyFont="0" applyBorder="0" applyAlignment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166" fontId="6" fillId="0" borderId="0" applyBorder="0" applyProtection="0"/>
    <xf numFmtId="0" fontId="4" fillId="4" borderId="0" applyNumberFormat="0" applyFont="0" applyBorder="0" applyProtection="0"/>
  </cellStyleXfs>
  <cellXfs count="46">
    <xf numFmtId="0" fontId="0" fillId="0" borderId="0" xfId="0"/>
    <xf numFmtId="164" fontId="0" fillId="0" borderId="3" xfId="0" applyNumberFormat="1" applyBorder="1" applyAlignment="1">
      <alignment shrinkToFit="1"/>
    </xf>
    <xf numFmtId="164" fontId="0" fillId="0" borderId="0" xfId="0" applyNumberFormat="1" applyAlignment="1">
      <alignment shrinkToFit="1"/>
    </xf>
    <xf numFmtId="164" fontId="0" fillId="0" borderId="2" xfId="0" applyNumberFormat="1" applyBorder="1" applyAlignment="1">
      <alignment shrinkToFit="1"/>
    </xf>
    <xf numFmtId="164" fontId="0" fillId="0" borderId="4" xfId="0" applyNumberFormat="1" applyBorder="1" applyAlignment="1">
      <alignment shrinkToFit="1"/>
    </xf>
    <xf numFmtId="164" fontId="0" fillId="0" borderId="0" xfId="0" applyNumberFormat="1" applyBorder="1" applyAlignment="1">
      <alignment shrinkToFit="1"/>
    </xf>
    <xf numFmtId="164" fontId="0" fillId="0" borderId="8" xfId="0" applyNumberFormat="1" applyBorder="1" applyAlignment="1">
      <alignment shrinkToFit="1"/>
    </xf>
    <xf numFmtId="164" fontId="0" fillId="2" borderId="3" xfId="0" applyNumberFormat="1" applyFill="1" applyBorder="1" applyAlignment="1">
      <alignment shrinkToFit="1"/>
    </xf>
    <xf numFmtId="164" fontId="0" fillId="2" borderId="4" xfId="0" applyNumberFormat="1" applyFill="1" applyBorder="1" applyAlignment="1">
      <alignment shrinkToFit="1"/>
    </xf>
    <xf numFmtId="164" fontId="0" fillId="2" borderId="0" xfId="0" applyNumberFormat="1" applyFill="1" applyBorder="1" applyAlignment="1">
      <alignment shrinkToFit="1"/>
    </xf>
    <xf numFmtId="164" fontId="0" fillId="2" borderId="8" xfId="0" applyNumberFormat="1" applyFill="1" applyBorder="1" applyAlignment="1">
      <alignment shrinkToFit="1"/>
    </xf>
    <xf numFmtId="164" fontId="3" fillId="2" borderId="1" xfId="1" applyNumberFormat="1" applyFont="1" applyFill="1" applyBorder="1" applyAlignment="1">
      <alignment vertical="top" shrinkToFit="1"/>
    </xf>
    <xf numFmtId="164" fontId="2" fillId="2" borderId="1" xfId="1" applyNumberFormat="1" applyFont="1" applyFill="1" applyBorder="1" applyAlignment="1">
      <alignment vertical="top" shrinkToFit="1"/>
    </xf>
    <xf numFmtId="164" fontId="0" fillId="2" borderId="9" xfId="0" applyNumberFormat="1" applyFill="1" applyBorder="1" applyAlignment="1">
      <alignment shrinkToFit="1"/>
    </xf>
    <xf numFmtId="164" fontId="0" fillId="2" borderId="2" xfId="0" applyNumberFormat="1" applyFill="1" applyBorder="1" applyAlignment="1">
      <alignment shrinkToFit="1"/>
    </xf>
    <xf numFmtId="164" fontId="0" fillId="2" borderId="10" xfId="0" applyNumberFormat="1" applyFill="1" applyBorder="1" applyAlignment="1">
      <alignment shrinkToFit="1"/>
    </xf>
    <xf numFmtId="164" fontId="2" fillId="2" borderId="3" xfId="1" applyNumberFormat="1" applyFont="1" applyFill="1" applyBorder="1" applyAlignment="1">
      <alignment vertical="top" shrinkToFit="1"/>
    </xf>
    <xf numFmtId="164" fontId="0" fillId="0" borderId="4" xfId="0" applyNumberFormat="1" applyFill="1" applyBorder="1" applyAlignment="1">
      <alignment shrinkToFit="1"/>
    </xf>
    <xf numFmtId="164" fontId="0" fillId="0" borderId="0" xfId="0" applyNumberFormat="1" applyFill="1" applyBorder="1" applyAlignment="1">
      <alignment shrinkToFit="1"/>
    </xf>
    <xf numFmtId="164" fontId="0" fillId="0" borderId="9" xfId="0" applyNumberFormat="1" applyBorder="1" applyAlignment="1">
      <alignment shrinkToFit="1"/>
    </xf>
    <xf numFmtId="164" fontId="0" fillId="0" borderId="10" xfId="0" applyNumberFormat="1" applyBorder="1" applyAlignment="1">
      <alignment shrinkToFit="1"/>
    </xf>
    <xf numFmtId="164" fontId="0" fillId="0" borderId="8" xfId="0" applyNumberFormat="1" applyFill="1" applyBorder="1" applyAlignment="1">
      <alignment shrinkToFit="1"/>
    </xf>
    <xf numFmtId="164" fontId="0" fillId="3" borderId="8" xfId="0" applyNumberFormat="1" applyFill="1" applyBorder="1" applyAlignment="1">
      <alignment shrinkToFit="1"/>
    </xf>
    <xf numFmtId="165" fontId="0" fillId="0" borderId="11" xfId="0" applyNumberFormat="1" applyBorder="1" applyAlignment="1">
      <alignment shrinkToFit="1"/>
    </xf>
    <xf numFmtId="165" fontId="0" fillId="0" borderId="3" xfId="0" applyNumberFormat="1" applyBorder="1" applyAlignment="1">
      <alignment shrinkToFit="1"/>
    </xf>
    <xf numFmtId="165" fontId="0" fillId="0" borderId="1" xfId="0" applyNumberFormat="1" applyBorder="1" applyAlignment="1">
      <alignment shrinkToFit="1"/>
    </xf>
    <xf numFmtId="164" fontId="0" fillId="0" borderId="11" xfId="0" applyNumberFormat="1" applyBorder="1" applyAlignment="1">
      <alignment shrinkToFit="1"/>
    </xf>
    <xf numFmtId="164" fontId="0" fillId="0" borderId="1" xfId="0" applyNumberFormat="1" applyBorder="1" applyAlignment="1">
      <alignment shrinkToFit="1"/>
    </xf>
    <xf numFmtId="0" fontId="4" fillId="0" borderId="0" xfId="2"/>
    <xf numFmtId="0" fontId="4" fillId="0" borderId="12" xfId="2" applyBorder="1" applyAlignment="1">
      <alignment horizontal="center"/>
    </xf>
    <xf numFmtId="0" fontId="4" fillId="0" borderId="0" xfId="2" applyAlignment="1">
      <alignment shrinkToFit="1"/>
    </xf>
    <xf numFmtId="0" fontId="0" fillId="0" borderId="14" xfId="0" applyBorder="1" applyAlignment="1">
      <alignment horizontal="center"/>
    </xf>
    <xf numFmtId="164" fontId="0" fillId="0" borderId="13" xfId="0" applyNumberFormat="1" applyBorder="1" applyAlignment="1">
      <alignment shrinkToFit="1"/>
    </xf>
    <xf numFmtId="164" fontId="2" fillId="5" borderId="3" xfId="1" applyNumberFormat="1" applyFont="1" applyFill="1" applyBorder="1" applyAlignment="1">
      <alignment vertical="top" shrinkToFit="1"/>
    </xf>
    <xf numFmtId="164" fontId="0" fillId="5" borderId="4" xfId="0" applyNumberFormat="1" applyFill="1" applyBorder="1" applyAlignment="1">
      <alignment shrinkToFit="1"/>
    </xf>
    <xf numFmtId="164" fontId="0" fillId="5" borderId="0" xfId="0" applyNumberFormat="1" applyFill="1" applyBorder="1" applyAlignment="1">
      <alignment shrinkToFit="1"/>
    </xf>
    <xf numFmtId="164" fontId="0" fillId="5" borderId="8" xfId="0" applyNumberFormat="1" applyFill="1" applyBorder="1" applyAlignment="1">
      <alignment shrinkToFit="1"/>
    </xf>
    <xf numFmtId="165" fontId="0" fillId="5" borderId="3" xfId="0" applyNumberFormat="1" applyFill="1" applyBorder="1" applyAlignment="1">
      <alignment shrinkToFit="1"/>
    </xf>
    <xf numFmtId="164" fontId="0" fillId="5" borderId="3" xfId="0" applyNumberFormat="1" applyFill="1" applyBorder="1" applyAlignment="1">
      <alignment shrinkToFit="1"/>
    </xf>
    <xf numFmtId="164" fontId="0" fillId="5" borderId="0" xfId="0" applyNumberFormat="1" applyFill="1" applyAlignment="1">
      <alignment shrinkToFit="1"/>
    </xf>
    <xf numFmtId="164" fontId="0" fillId="0" borderId="5" xfId="0" applyNumberFormat="1" applyBorder="1" applyAlignment="1">
      <alignment horizontal="center" shrinkToFit="1"/>
    </xf>
    <xf numFmtId="164" fontId="0" fillId="0" borderId="6" xfId="0" applyNumberFormat="1" applyBorder="1" applyAlignment="1">
      <alignment horizontal="center" shrinkToFit="1"/>
    </xf>
    <xf numFmtId="164" fontId="0" fillId="0" borderId="7" xfId="0" applyNumberFormat="1" applyBorder="1" applyAlignment="1">
      <alignment horizontal="center" shrinkToFit="1"/>
    </xf>
    <xf numFmtId="164" fontId="0" fillId="2" borderId="5" xfId="0" applyNumberFormat="1" applyFill="1" applyBorder="1" applyAlignment="1">
      <alignment horizontal="center" shrinkToFit="1"/>
    </xf>
    <xf numFmtId="164" fontId="0" fillId="2" borderId="6" xfId="0" applyNumberFormat="1" applyFill="1" applyBorder="1" applyAlignment="1">
      <alignment horizontal="center" shrinkToFit="1"/>
    </xf>
    <xf numFmtId="164" fontId="0" fillId="2" borderId="7" xfId="0" applyNumberFormat="1" applyFill="1" applyBorder="1" applyAlignment="1">
      <alignment horizontal="center" shrinkToFit="1"/>
    </xf>
  </cellXfs>
  <cellStyles count="9">
    <cellStyle name="cf1" xfId="3" xr:uid="{0B6D5193-BD45-4B42-BCFD-C5B98F460B77}"/>
    <cellStyle name="Heading" xfId="4" xr:uid="{6F82CB24-1030-469C-A85A-2CBAACA83E5C}"/>
    <cellStyle name="Heading1" xfId="5" xr:uid="{D1672CDE-3697-46B4-8165-1D7B8855E9AD}"/>
    <cellStyle name="Result" xfId="6" xr:uid="{1B99C2F5-3DAE-4D0A-8957-B8FB64446D8B}"/>
    <cellStyle name="Result2" xfId="7" xr:uid="{5D6195B5-28C4-4A87-AB38-51C8A735AFF9}"/>
    <cellStyle name="Standard" xfId="0" builtinId="0"/>
    <cellStyle name="Standard 2" xfId="1" xr:uid="{598A7733-0DEF-437B-BBCE-E0575346BBB6}"/>
    <cellStyle name="Standard 3" xfId="2" xr:uid="{9CA0C847-7557-4C86-B18B-130909631B87}"/>
    <cellStyle name="Untitled1" xfId="8" xr:uid="{BF44AFC6-02C4-4D95-BF2F-7D077423D2EC}"/>
  </cellStyles>
  <dxfs count="30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Noten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6748035241753715E-2"/>
          <c:y val="0.17617977592388243"/>
          <c:w val="0.85940082658316919"/>
          <c:h val="0.683322953257229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Tabelle1!$BX$8:$BX$18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3.7</c:v>
                </c:pt>
                <c:pt idx="3">
                  <c:v>3.3</c:v>
                </c:pt>
                <c:pt idx="4">
                  <c:v>3</c:v>
                </c:pt>
                <c:pt idx="5">
                  <c:v>2.7</c:v>
                </c:pt>
                <c:pt idx="6">
                  <c:v>2.2999999999999998</c:v>
                </c:pt>
                <c:pt idx="7">
                  <c:v>2</c:v>
                </c:pt>
                <c:pt idx="8">
                  <c:v>1.7</c:v>
                </c:pt>
                <c:pt idx="9">
                  <c:v>1.3</c:v>
                </c:pt>
                <c:pt idx="10">
                  <c:v>1</c:v>
                </c:pt>
              </c:numCache>
            </c:numRef>
          </c:cat>
          <c:val>
            <c:numRef>
              <c:f>Tabelle1!$BY$8:$BY$18</c:f>
              <c:numCache>
                <c:formatCode>0.0</c:formatCode>
                <c:ptCount val="11"/>
                <c:pt idx="0">
                  <c:v>15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8</c:v>
                </c:pt>
                <c:pt idx="8">
                  <c:v>7</c:v>
                </c:pt>
                <c:pt idx="9">
                  <c:v>2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5-487A-9B9C-7AF6C97A2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390911"/>
        <c:axId val="558392159"/>
      </c:barChart>
      <c:catAx>
        <c:axId val="5583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8392159"/>
        <c:crosses val="autoZero"/>
        <c:auto val="1"/>
        <c:lblAlgn val="ctr"/>
        <c:lblOffset val="100"/>
        <c:noMultiLvlLbl val="0"/>
      </c:catAx>
      <c:valAx>
        <c:axId val="55839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83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Tabelle1!$BX$8:$BX$18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3.7</c:v>
                </c:pt>
                <c:pt idx="3">
                  <c:v>3.3</c:v>
                </c:pt>
                <c:pt idx="4">
                  <c:v>3</c:v>
                </c:pt>
                <c:pt idx="5">
                  <c:v>2.7</c:v>
                </c:pt>
                <c:pt idx="6">
                  <c:v>2.2999999999999998</c:v>
                </c:pt>
                <c:pt idx="7">
                  <c:v>2</c:v>
                </c:pt>
                <c:pt idx="8">
                  <c:v>1.7</c:v>
                </c:pt>
                <c:pt idx="9">
                  <c:v>1.3</c:v>
                </c:pt>
                <c:pt idx="10">
                  <c:v>1</c:v>
                </c:pt>
              </c:numCache>
            </c:numRef>
          </c:xVal>
          <c:yVal>
            <c:numRef>
              <c:f>Tabelle1!$BY$8:$BY$18</c:f>
              <c:numCache>
                <c:formatCode>0.0</c:formatCode>
                <c:ptCount val="11"/>
                <c:pt idx="0">
                  <c:v>15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8</c:v>
                </c:pt>
                <c:pt idx="8">
                  <c:v>7</c:v>
                </c:pt>
                <c:pt idx="9">
                  <c:v>2</c:v>
                </c:pt>
                <c:pt idx="1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44-4A43-8D8D-2330126E6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3199"/>
        <c:axId val="81263615"/>
      </c:scatterChart>
      <c:valAx>
        <c:axId val="8126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263615"/>
        <c:crosses val="autoZero"/>
        <c:crossBetween val="midCat"/>
      </c:valAx>
      <c:valAx>
        <c:axId val="8126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26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124557</xdr:colOff>
      <xdr:row>19</xdr:row>
      <xdr:rowOff>95250</xdr:rowOff>
    </xdr:from>
    <xdr:to>
      <xdr:col>76</xdr:col>
      <xdr:colOff>29307</xdr:colOff>
      <xdr:row>30</xdr:row>
      <xdr:rowOff>96716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6EF2E41-B28C-4BD1-AE7E-B4438DBCC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124557</xdr:colOff>
      <xdr:row>31</xdr:row>
      <xdr:rowOff>29308</xdr:rowOff>
    </xdr:from>
    <xdr:to>
      <xdr:col>76</xdr:col>
      <xdr:colOff>0</xdr:colOff>
      <xdr:row>42</xdr:row>
      <xdr:rowOff>30772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D9507B4-E5C0-4F58-94F2-CF28FC8B4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6"/>
  <sheetViews>
    <sheetView tabSelected="1" zoomScale="130" zoomScaleNormal="130" workbookViewId="0">
      <pane xSplit="3" ySplit="4" topLeftCell="BD20" activePane="bottomRight" state="frozen"/>
      <selection pane="topRight" activeCell="D1" sqref="D1"/>
      <selection pane="bottomLeft" activeCell="A5" sqref="A5"/>
      <selection pane="bottomRight" activeCell="C3" sqref="C3"/>
    </sheetView>
  </sheetViews>
  <sheetFormatPr baseColWidth="10" defaultColWidth="9.109375" defaultRowHeight="14.4" x14ac:dyDescent="0.3"/>
  <cols>
    <col min="1" max="1" width="28.6640625" style="1" customWidth="1"/>
    <col min="2" max="3" width="18.44140625" style="1" customWidth="1"/>
    <col min="4" max="4" width="3" style="4" customWidth="1"/>
    <col min="5" max="20" width="3" style="5" customWidth="1"/>
    <col min="21" max="21" width="3" style="6" customWidth="1"/>
    <col min="22" max="22" width="3.6640625" style="4" customWidth="1"/>
    <col min="23" max="35" width="3.6640625" style="5" customWidth="1"/>
    <col min="36" max="36" width="3.6640625" style="6" customWidth="1"/>
    <col min="37" max="37" width="3.44140625" style="4" customWidth="1"/>
    <col min="38" max="44" width="3.44140625" style="5" customWidth="1"/>
    <col min="45" max="45" width="3.44140625" style="6" customWidth="1"/>
    <col min="46" max="46" width="3" style="4" customWidth="1"/>
    <col min="47" max="59" width="3" style="5" customWidth="1"/>
    <col min="60" max="60" width="3" style="6" customWidth="1"/>
    <col min="61" max="61" width="5.5546875" style="4" customWidth="1"/>
    <col min="62" max="62" width="4.109375" style="6" customWidth="1"/>
    <col min="63" max="63" width="3.5546875" style="4" customWidth="1"/>
    <col min="64" max="65" width="3.5546875" style="5" customWidth="1"/>
    <col min="66" max="66" width="3.5546875" style="6" customWidth="1"/>
    <col min="67" max="67" width="9.109375" style="24"/>
    <col min="68" max="68" width="9.109375" style="1"/>
    <col min="69" max="73" width="9.109375" style="2"/>
    <col min="74" max="74" width="16.6640625" style="2" customWidth="1"/>
    <col min="75" max="75" width="14" style="2" customWidth="1"/>
    <col min="76" max="16384" width="9.109375" style="2"/>
  </cols>
  <sheetData>
    <row r="1" spans="1:77" x14ac:dyDescent="0.3">
      <c r="A1" s="7" t="s">
        <v>0</v>
      </c>
      <c r="B1" s="7" t="s">
        <v>97</v>
      </c>
      <c r="C1" s="7"/>
      <c r="D1" s="43" t="s">
        <v>295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  <c r="V1" s="43" t="s">
        <v>315</v>
      </c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5"/>
      <c r="AK1" s="43" t="s">
        <v>327</v>
      </c>
      <c r="AL1" s="44"/>
      <c r="AM1" s="44"/>
      <c r="AN1" s="44"/>
      <c r="AO1" s="44"/>
      <c r="AP1" s="44"/>
      <c r="AQ1" s="44"/>
      <c r="AR1" s="44"/>
      <c r="AS1" s="45"/>
      <c r="AT1" s="43" t="s">
        <v>333</v>
      </c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5"/>
      <c r="BI1" s="40" t="s">
        <v>348</v>
      </c>
      <c r="BJ1" s="42"/>
      <c r="BK1" s="40" t="s">
        <v>349</v>
      </c>
      <c r="BL1" s="41"/>
      <c r="BM1" s="41"/>
      <c r="BN1" s="42"/>
      <c r="BO1" s="23" t="s">
        <v>350</v>
      </c>
      <c r="BP1" s="26" t="s">
        <v>355</v>
      </c>
      <c r="BQ1" s="2" t="s">
        <v>353</v>
      </c>
    </row>
    <row r="2" spans="1:77" x14ac:dyDescent="0.3">
      <c r="A2" s="7"/>
      <c r="B2" s="7"/>
      <c r="C2" s="7"/>
      <c r="D2" s="8" t="s">
        <v>297</v>
      </c>
      <c r="E2" s="9" t="s">
        <v>298</v>
      </c>
      <c r="F2" s="9" t="s">
        <v>299</v>
      </c>
      <c r="G2" s="9" t="s">
        <v>300</v>
      </c>
      <c r="H2" s="9" t="s">
        <v>301</v>
      </c>
      <c r="I2" s="9" t="s">
        <v>302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  <c r="O2" s="9" t="s">
        <v>308</v>
      </c>
      <c r="P2" s="9" t="s">
        <v>309</v>
      </c>
      <c r="Q2" s="9" t="s">
        <v>310</v>
      </c>
      <c r="R2" s="9" t="s">
        <v>311</v>
      </c>
      <c r="S2" s="9" t="s">
        <v>314</v>
      </c>
      <c r="T2" s="9" t="s">
        <v>313</v>
      </c>
      <c r="U2" s="10" t="s">
        <v>312</v>
      </c>
      <c r="V2" s="8" t="s">
        <v>316</v>
      </c>
      <c r="W2" s="9" t="s">
        <v>317</v>
      </c>
      <c r="X2" s="9" t="s">
        <v>318</v>
      </c>
      <c r="Y2" s="9" t="s">
        <v>319</v>
      </c>
      <c r="Z2" s="9" t="s">
        <v>320</v>
      </c>
      <c r="AA2" s="9" t="s">
        <v>306</v>
      </c>
      <c r="AB2" s="9" t="s">
        <v>321</v>
      </c>
      <c r="AC2" s="9" t="s">
        <v>322</v>
      </c>
      <c r="AD2" s="9" t="s">
        <v>323</v>
      </c>
      <c r="AE2" s="9" t="s">
        <v>324</v>
      </c>
      <c r="AF2" s="9" t="s">
        <v>325</v>
      </c>
      <c r="AG2" s="9" t="s">
        <v>326</v>
      </c>
      <c r="AH2" s="9" t="s">
        <v>314</v>
      </c>
      <c r="AI2" s="9" t="s">
        <v>313</v>
      </c>
      <c r="AJ2" s="10" t="s">
        <v>312</v>
      </c>
      <c r="AK2" s="8" t="s">
        <v>328</v>
      </c>
      <c r="AL2" s="9" t="s">
        <v>346</v>
      </c>
      <c r="AM2" s="9" t="s">
        <v>329</v>
      </c>
      <c r="AN2" s="9" t="s">
        <v>330</v>
      </c>
      <c r="AO2" s="9" t="s">
        <v>332</v>
      </c>
      <c r="AP2" s="9" t="s">
        <v>331</v>
      </c>
      <c r="AQ2" s="9" t="s">
        <v>314</v>
      </c>
      <c r="AR2" s="9" t="s">
        <v>313</v>
      </c>
      <c r="AS2" s="10" t="s">
        <v>312</v>
      </c>
      <c r="AT2" s="8" t="s">
        <v>316</v>
      </c>
      <c r="AU2" s="9" t="s">
        <v>334</v>
      </c>
      <c r="AV2" s="9" t="s">
        <v>335</v>
      </c>
      <c r="AW2" s="9" t="s">
        <v>336</v>
      </c>
      <c r="AX2" s="9" t="s">
        <v>337</v>
      </c>
      <c r="AY2" s="9" t="s">
        <v>338</v>
      </c>
      <c r="AZ2" s="9" t="s">
        <v>339</v>
      </c>
      <c r="BA2" s="9" t="s">
        <v>340</v>
      </c>
      <c r="BB2" s="9" t="s">
        <v>341</v>
      </c>
      <c r="BC2" s="9" t="s">
        <v>342</v>
      </c>
      <c r="BD2" s="9" t="s">
        <v>343</v>
      </c>
      <c r="BE2" s="9" t="s">
        <v>344</v>
      </c>
      <c r="BF2" s="9" t="s">
        <v>345</v>
      </c>
      <c r="BG2" s="9" t="s">
        <v>313</v>
      </c>
      <c r="BH2" s="10" t="s">
        <v>312</v>
      </c>
      <c r="BI2" s="4" t="s">
        <v>347</v>
      </c>
    </row>
    <row r="3" spans="1:77" ht="15" thickBot="1" x14ac:dyDescent="0.35">
      <c r="A3" s="7" t="s">
        <v>296</v>
      </c>
      <c r="B3" s="7"/>
      <c r="C3" s="7"/>
      <c r="D3" s="8">
        <v>0.5</v>
      </c>
      <c r="E3" s="9">
        <v>0.5</v>
      </c>
      <c r="F3" s="9">
        <v>0.5</v>
      </c>
      <c r="G3" s="9">
        <v>0.5</v>
      </c>
      <c r="H3" s="9">
        <v>0.5</v>
      </c>
      <c r="I3" s="9">
        <v>0.5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0.5</v>
      </c>
      <c r="P3" s="9">
        <v>0.5</v>
      </c>
      <c r="Q3" s="9">
        <v>0.5</v>
      </c>
      <c r="R3" s="9">
        <v>6</v>
      </c>
      <c r="S3" s="9">
        <v>3</v>
      </c>
      <c r="T3" s="9">
        <f>SUM(D3:S3)</f>
        <v>18.5</v>
      </c>
      <c r="U3" s="10">
        <f>SUM(D3:S3)/$T$3</f>
        <v>1</v>
      </c>
      <c r="V3" s="8">
        <v>1</v>
      </c>
      <c r="W3" s="9">
        <v>0.5</v>
      </c>
      <c r="X3" s="9">
        <v>0.5</v>
      </c>
      <c r="Y3" s="9">
        <v>0.5</v>
      </c>
      <c r="Z3" s="9">
        <v>1</v>
      </c>
      <c r="AA3" s="9">
        <v>1</v>
      </c>
      <c r="AB3" s="9">
        <v>1</v>
      </c>
      <c r="AC3" s="9">
        <v>1.5</v>
      </c>
      <c r="AD3" s="9">
        <v>1</v>
      </c>
      <c r="AE3" s="9">
        <v>3</v>
      </c>
      <c r="AF3" s="9">
        <v>2</v>
      </c>
      <c r="AG3" s="9">
        <v>4</v>
      </c>
      <c r="AH3" s="9">
        <v>3</v>
      </c>
      <c r="AI3" s="9">
        <f>SUM(V3:AH3)</f>
        <v>20</v>
      </c>
      <c r="AJ3" s="10">
        <f>SUM(V3:AH3)/$AI$3</f>
        <v>1</v>
      </c>
      <c r="AK3" s="8">
        <v>2</v>
      </c>
      <c r="AL3" s="9">
        <v>0.5</v>
      </c>
      <c r="AM3" s="9">
        <v>0.5</v>
      </c>
      <c r="AN3" s="9">
        <v>0.5</v>
      </c>
      <c r="AO3" s="9">
        <v>6</v>
      </c>
      <c r="AP3" s="9">
        <v>10</v>
      </c>
      <c r="AQ3" s="9">
        <v>2</v>
      </c>
      <c r="AR3" s="9">
        <f>SUM(AK3:AQ3)</f>
        <v>21.5</v>
      </c>
      <c r="AS3" s="10">
        <f>SUM(AK3:AQ3)/$AR$3</f>
        <v>1</v>
      </c>
      <c r="AT3" s="8">
        <v>0.5</v>
      </c>
      <c r="AU3" s="9">
        <v>0.5</v>
      </c>
      <c r="AV3" s="9">
        <v>0.5</v>
      </c>
      <c r="AW3" s="9">
        <v>0.5</v>
      </c>
      <c r="AX3" s="9">
        <v>0.5</v>
      </c>
      <c r="AY3" s="9">
        <v>0.5</v>
      </c>
      <c r="AZ3" s="9">
        <v>1</v>
      </c>
      <c r="BA3" s="9">
        <v>3</v>
      </c>
      <c r="BB3" s="9">
        <v>3</v>
      </c>
      <c r="BC3" s="9">
        <v>3</v>
      </c>
      <c r="BD3" s="9">
        <v>3</v>
      </c>
      <c r="BE3" s="9">
        <v>3</v>
      </c>
      <c r="BF3" s="9">
        <v>2</v>
      </c>
      <c r="BG3" s="9">
        <f>SUM(AT3:BF3)</f>
        <v>21</v>
      </c>
      <c r="BH3" s="10">
        <f>SUM(AT3:BF3)/$BG$3</f>
        <v>1</v>
      </c>
      <c r="BI3" s="4">
        <v>3</v>
      </c>
    </row>
    <row r="4" spans="1:77" s="3" customFormat="1" ht="15" thickBot="1" x14ac:dyDescent="0.35">
      <c r="A4" s="11" t="s">
        <v>0</v>
      </c>
      <c r="B4" s="12" t="s">
        <v>97</v>
      </c>
      <c r="C4" s="12" t="s">
        <v>192</v>
      </c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1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5"/>
      <c r="AK4" s="13"/>
      <c r="AL4" s="14"/>
      <c r="AM4" s="14"/>
      <c r="AN4" s="14"/>
      <c r="AO4" s="14"/>
      <c r="AP4" s="14"/>
      <c r="AQ4" s="14"/>
      <c r="AR4" s="14"/>
      <c r="AS4" s="15"/>
      <c r="AT4" s="13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5"/>
      <c r="BI4" s="19"/>
      <c r="BJ4" s="20"/>
      <c r="BK4" s="19">
        <v>0.35</v>
      </c>
      <c r="BL4" s="3">
        <v>0.35</v>
      </c>
      <c r="BM4" s="3">
        <v>0.3</v>
      </c>
      <c r="BN4" s="20">
        <v>0.3</v>
      </c>
      <c r="BO4" s="25"/>
      <c r="BP4" s="27"/>
    </row>
    <row r="5" spans="1:77" x14ac:dyDescent="0.3">
      <c r="A5" s="16" t="s">
        <v>1</v>
      </c>
      <c r="B5" s="16" t="s">
        <v>98</v>
      </c>
      <c r="C5" s="16" t="s">
        <v>193</v>
      </c>
      <c r="D5" s="8">
        <v>0.5</v>
      </c>
      <c r="E5" s="9">
        <v>0.5</v>
      </c>
      <c r="F5" s="9">
        <v>0.5</v>
      </c>
      <c r="G5" s="9">
        <v>0.5</v>
      </c>
      <c r="H5" s="9">
        <v>0.5</v>
      </c>
      <c r="I5" s="9">
        <v>0.5</v>
      </c>
      <c r="J5" s="9">
        <v>1</v>
      </c>
      <c r="K5" s="9">
        <v>1</v>
      </c>
      <c r="L5" s="9">
        <v>1</v>
      </c>
      <c r="M5" s="9">
        <v>1</v>
      </c>
      <c r="N5" s="9">
        <v>0</v>
      </c>
      <c r="O5" s="9">
        <v>0</v>
      </c>
      <c r="P5" s="9">
        <v>0</v>
      </c>
      <c r="Q5" s="9">
        <v>0.5</v>
      </c>
      <c r="R5" s="9">
        <v>4</v>
      </c>
      <c r="S5" s="9">
        <v>2</v>
      </c>
      <c r="T5" s="9">
        <f>SUM(D5:S5)</f>
        <v>13.5</v>
      </c>
      <c r="U5" s="10">
        <f>SUM(D5:S5)/$T$3</f>
        <v>0.72972972972972971</v>
      </c>
      <c r="V5" s="8">
        <v>1</v>
      </c>
      <c r="W5" s="9">
        <v>0.5</v>
      </c>
      <c r="X5" s="9">
        <v>0.5</v>
      </c>
      <c r="Y5" s="9">
        <v>0.5</v>
      </c>
      <c r="Z5" s="9">
        <v>1</v>
      </c>
      <c r="AA5" s="9">
        <v>1</v>
      </c>
      <c r="AB5" s="9">
        <v>1</v>
      </c>
      <c r="AC5" s="9">
        <v>0</v>
      </c>
      <c r="AD5" s="9">
        <v>1</v>
      </c>
      <c r="AE5" s="9">
        <v>3</v>
      </c>
      <c r="AF5" s="9">
        <v>0</v>
      </c>
      <c r="AG5" s="9">
        <v>4</v>
      </c>
      <c r="AH5" s="9">
        <v>3</v>
      </c>
      <c r="AI5" s="9">
        <f t="shared" ref="AI5:AI19" si="0">SUM(V5:AH5)</f>
        <v>16.5</v>
      </c>
      <c r="AJ5" s="10">
        <f t="shared" ref="AJ5:AJ19" si="1">SUM(V5:AH5)/$AI$3</f>
        <v>0.82499999999999996</v>
      </c>
      <c r="AK5" s="8">
        <v>2</v>
      </c>
      <c r="AL5" s="9">
        <v>0.5</v>
      </c>
      <c r="AM5" s="9">
        <v>0</v>
      </c>
      <c r="AN5" s="9">
        <v>0.5</v>
      </c>
      <c r="AO5" s="9">
        <v>0.5</v>
      </c>
      <c r="AP5" s="9">
        <v>0</v>
      </c>
      <c r="AQ5" s="9">
        <v>2</v>
      </c>
      <c r="AR5" s="9">
        <f t="shared" ref="AR5:AR19" si="2">SUM(AK5:AQ5)</f>
        <v>5.5</v>
      </c>
      <c r="AS5" s="10">
        <f t="shared" ref="AS5:AS19" si="3">SUM(AK5:AQ5)/$AR$3</f>
        <v>0.2558139534883721</v>
      </c>
      <c r="AT5" s="8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>
        <f t="shared" ref="BG5:BG19" si="4">SUM(AT5:BF5)</f>
        <v>0</v>
      </c>
      <c r="BH5" s="10">
        <f t="shared" ref="BH5:BH19" si="5">SUM(AT5:BF5)/$BG$3</f>
        <v>0</v>
      </c>
      <c r="BI5" s="4">
        <f>IF(ISBLANK(AT5), 0, 1)+IF(ISBLANK(AK5), 0, 1)+IF(ISBLANK(V5), 0, 1)+IF(ISBLANK(D5), 0, 1)</f>
        <v>3</v>
      </c>
      <c r="BO5" s="24">
        <f>U5*$BK$4+AJ5*$BL$4+AS5*$BM$4+BH5*$BN$4</f>
        <v>0.62089959145191709</v>
      </c>
      <c r="BP5" s="1">
        <f>ROUNDUP(BO5*100/5,1)*5</f>
        <v>62.5</v>
      </c>
      <c r="BQ5" s="2">
        <f>IF(AND(BP5&gt;=$BV$8, BP5&lt;=$BW$8), $BX$8, IF(AND(BP5&gt;=$BV$9, BP5&lt;=$BW$9), $BX$9, IF(AND(BP5&gt;=$BV$10, BP5&lt;=$BW$10), $BX$10, IF(AND(BP5&gt;=$BV$11, BP5&lt;=$BW$11), $BX$11, IF(AND(BP5&gt;=$BV$12, BP5&lt;=$BW$12), $BX$12, IF(AND(BP5&gt;=$BV$13, BP5&lt;=$BW$13), $BX$13, IF(AND(BP5&gt;=$BV$14, BP5&lt;=$BW$14), $BX$14, IF(AND(BP5&gt;=$BV$15, BP5&lt;=$BW$15), $BX$15, IF(AND(BP5&gt;=$BV$16, BP5&lt;=$BW$16), $BX$16, IF(AND(BP5&gt;=$BV$17, BP5&lt;=$BW$17), $BX$17, $BX$18))))))))))</f>
        <v>3.3</v>
      </c>
    </row>
    <row r="6" spans="1:77" x14ac:dyDescent="0.3">
      <c r="A6" s="16" t="s">
        <v>2</v>
      </c>
      <c r="B6" s="16" t="s">
        <v>99</v>
      </c>
      <c r="C6" s="16" t="s">
        <v>194</v>
      </c>
      <c r="D6" s="8">
        <v>0.5</v>
      </c>
      <c r="E6" s="9">
        <v>0.5</v>
      </c>
      <c r="F6" s="9">
        <v>0.5</v>
      </c>
      <c r="G6" s="9">
        <v>0.5</v>
      </c>
      <c r="H6" s="9">
        <v>0.5</v>
      </c>
      <c r="I6" s="9">
        <v>0.5</v>
      </c>
      <c r="J6" s="9">
        <v>1</v>
      </c>
      <c r="K6" s="9">
        <v>1</v>
      </c>
      <c r="L6" s="9">
        <v>1</v>
      </c>
      <c r="M6" s="9">
        <v>0.5</v>
      </c>
      <c r="N6" s="9">
        <v>0.5</v>
      </c>
      <c r="O6" s="9">
        <v>0.5</v>
      </c>
      <c r="P6" s="9">
        <v>0.5</v>
      </c>
      <c r="Q6" s="9">
        <v>0.5</v>
      </c>
      <c r="R6" s="9">
        <v>0</v>
      </c>
      <c r="S6" s="9">
        <v>3</v>
      </c>
      <c r="T6" s="9">
        <f>SUM(D6:S6)</f>
        <v>11.5</v>
      </c>
      <c r="U6" s="10">
        <f>SUM(D6:S6)/$T$3</f>
        <v>0.6216216216216216</v>
      </c>
      <c r="V6" s="8">
        <v>1</v>
      </c>
      <c r="W6" s="9">
        <v>0.5</v>
      </c>
      <c r="X6" s="9">
        <v>0.5</v>
      </c>
      <c r="Y6" s="9">
        <v>0.5</v>
      </c>
      <c r="Z6" s="9">
        <v>1</v>
      </c>
      <c r="AA6" s="9">
        <v>1</v>
      </c>
      <c r="AB6" s="9">
        <v>1</v>
      </c>
      <c r="AC6" s="9">
        <v>0.5</v>
      </c>
      <c r="AD6" s="9">
        <v>1</v>
      </c>
      <c r="AE6" s="9">
        <v>3</v>
      </c>
      <c r="AF6" s="9">
        <v>1</v>
      </c>
      <c r="AG6" s="9">
        <v>4</v>
      </c>
      <c r="AH6" s="9">
        <v>3</v>
      </c>
      <c r="AI6" s="9">
        <f t="shared" si="0"/>
        <v>18</v>
      </c>
      <c r="AJ6" s="10">
        <f t="shared" si="1"/>
        <v>0.9</v>
      </c>
      <c r="AK6" s="8"/>
      <c r="AL6" s="9"/>
      <c r="AM6" s="9"/>
      <c r="AN6" s="9"/>
      <c r="AO6" s="9"/>
      <c r="AP6" s="9"/>
      <c r="AQ6" s="9"/>
      <c r="AR6" s="9">
        <f t="shared" si="2"/>
        <v>0</v>
      </c>
      <c r="AS6" s="10">
        <f t="shared" si="3"/>
        <v>0</v>
      </c>
      <c r="AT6" s="8">
        <v>0.5</v>
      </c>
      <c r="AU6" s="9">
        <v>0.5</v>
      </c>
      <c r="AV6" s="9">
        <v>0.5</v>
      </c>
      <c r="AW6" s="9">
        <v>0.5</v>
      </c>
      <c r="AX6" s="9">
        <v>0.5</v>
      </c>
      <c r="AY6" s="9">
        <v>0.5</v>
      </c>
      <c r="AZ6" s="9">
        <v>1</v>
      </c>
      <c r="BA6" s="9">
        <v>2</v>
      </c>
      <c r="BB6" s="9">
        <v>2</v>
      </c>
      <c r="BC6" s="9">
        <v>0</v>
      </c>
      <c r="BD6" s="9">
        <v>0</v>
      </c>
      <c r="BE6" s="9">
        <v>0</v>
      </c>
      <c r="BF6" s="9">
        <v>1</v>
      </c>
      <c r="BG6" s="9">
        <f t="shared" si="4"/>
        <v>9</v>
      </c>
      <c r="BH6" s="10">
        <f t="shared" si="5"/>
        <v>0.42857142857142855</v>
      </c>
      <c r="BI6" s="4">
        <f t="shared" ref="BI6:BI35" si="6">IF(ISBLANK(AT6), 0, 1)+IF(ISBLANK(AK6), 0, 1)+IF(ISBLANK(V6), 0, 1)+IF(ISBLANK(D6), 0, 1)</f>
        <v>3</v>
      </c>
      <c r="BO6" s="24">
        <f t="shared" ref="BO6:BO35" si="7">U6*$BK$4+AJ6*$BL$4+AS6*$BM$4+BH6*$BN$4</f>
        <v>0.66113899613899607</v>
      </c>
      <c r="BP6" s="1">
        <f t="shared" ref="BP6:BP35" si="8">ROUNDUP(BO6*100/5,1)*5</f>
        <v>66.5</v>
      </c>
      <c r="BQ6" s="2">
        <f t="shared" ref="BQ6:BQ69" si="9">IF(AND(BP6&gt;=$BV$8, BP6&lt;=$BW$8), $BX$8, IF(AND(BP6&gt;=$BV$9, BP6&lt;=$BW$9), $BX$9, IF(AND(BP6&gt;=$BV$10, BP6&lt;=$BW$10), $BX$10, IF(AND(BP6&gt;=$BV$11, BP6&lt;=$BW$11), $BX$11, IF(AND(BP6&gt;=$BV$12, BP6&lt;=$BW$12), $BX$12, IF(AND(BP6&gt;=$BV$13, BP6&lt;=$BW$13), $BX$13, IF(AND(BP6&gt;=$BV$14, BP6&lt;=$BW$14), $BX$14, IF(AND(BP6&gt;=$BV$15, BP6&lt;=$BW$15), $BX$15, IF(AND(BP6&gt;=$BV$16, BP6&lt;=$BW$16), $BX$16, IF(AND(BP6&gt;=$BV$17, BP6&lt;=$BW$17), $BX$17, $BX$18))))))))))</f>
        <v>3</v>
      </c>
      <c r="BV6" s="28" t="s">
        <v>354</v>
      </c>
      <c r="BW6" s="28">
        <v>5</v>
      </c>
    </row>
    <row r="7" spans="1:77" x14ac:dyDescent="0.3">
      <c r="A7" s="16" t="s">
        <v>3</v>
      </c>
      <c r="B7" s="16" t="s">
        <v>100</v>
      </c>
      <c r="C7" s="16" t="s">
        <v>195</v>
      </c>
      <c r="D7" s="8">
        <v>0.5</v>
      </c>
      <c r="E7" s="9">
        <v>0.5</v>
      </c>
      <c r="F7" s="9">
        <v>0.5</v>
      </c>
      <c r="G7" s="9">
        <v>0.5</v>
      </c>
      <c r="H7" s="9">
        <v>0.5</v>
      </c>
      <c r="I7" s="9">
        <v>0.5</v>
      </c>
      <c r="J7" s="9">
        <v>1</v>
      </c>
      <c r="K7" s="9">
        <v>0.5</v>
      </c>
      <c r="L7" s="9">
        <v>0.5</v>
      </c>
      <c r="M7" s="9">
        <v>0.5</v>
      </c>
      <c r="N7" s="9">
        <v>0.5</v>
      </c>
      <c r="O7" s="9">
        <v>0.5</v>
      </c>
      <c r="P7" s="9">
        <v>0.5</v>
      </c>
      <c r="Q7" s="9">
        <v>0.5</v>
      </c>
      <c r="R7" s="9">
        <v>2</v>
      </c>
      <c r="S7" s="9">
        <v>2.5</v>
      </c>
      <c r="T7" s="9">
        <f>SUM(D7:S7)</f>
        <v>12</v>
      </c>
      <c r="U7" s="10">
        <f>SUM(D7:S7)/$T$3</f>
        <v>0.64864864864864868</v>
      </c>
      <c r="V7" s="8">
        <v>1</v>
      </c>
      <c r="W7" s="9">
        <v>0.5</v>
      </c>
      <c r="X7" s="9">
        <v>0.5</v>
      </c>
      <c r="Y7" s="9">
        <v>0.5</v>
      </c>
      <c r="Z7" s="9">
        <v>1</v>
      </c>
      <c r="AA7" s="9">
        <v>1</v>
      </c>
      <c r="AB7" s="9">
        <v>0.5</v>
      </c>
      <c r="AC7" s="9">
        <v>1.5</v>
      </c>
      <c r="AD7" s="9">
        <v>1</v>
      </c>
      <c r="AE7" s="9">
        <v>0</v>
      </c>
      <c r="AF7" s="9">
        <v>1</v>
      </c>
      <c r="AG7" s="9">
        <v>1</v>
      </c>
      <c r="AH7" s="9">
        <v>2</v>
      </c>
      <c r="AI7" s="9">
        <f t="shared" si="0"/>
        <v>11.5</v>
      </c>
      <c r="AJ7" s="10">
        <f t="shared" si="1"/>
        <v>0.57499999999999996</v>
      </c>
      <c r="AK7" s="8"/>
      <c r="AL7" s="9"/>
      <c r="AM7" s="9"/>
      <c r="AN7" s="9"/>
      <c r="AO7" s="9"/>
      <c r="AP7" s="9"/>
      <c r="AQ7" s="9"/>
      <c r="AR7" s="9">
        <f t="shared" si="2"/>
        <v>0</v>
      </c>
      <c r="AS7" s="10">
        <f t="shared" si="3"/>
        <v>0</v>
      </c>
      <c r="AT7" s="8">
        <v>0.5</v>
      </c>
      <c r="AU7" s="9">
        <v>0.5</v>
      </c>
      <c r="AV7" s="9">
        <v>0.5</v>
      </c>
      <c r="AW7" s="9">
        <v>0.5</v>
      </c>
      <c r="AX7" s="9">
        <v>0.5</v>
      </c>
      <c r="AY7" s="9">
        <v>0.5</v>
      </c>
      <c r="AZ7" s="9">
        <v>0.5</v>
      </c>
      <c r="BA7" s="9">
        <v>3</v>
      </c>
      <c r="BB7" s="9">
        <v>3</v>
      </c>
      <c r="BC7" s="9">
        <v>3</v>
      </c>
      <c r="BD7" s="9">
        <v>0</v>
      </c>
      <c r="BE7" s="9">
        <v>0</v>
      </c>
      <c r="BF7" s="9">
        <v>1</v>
      </c>
      <c r="BG7" s="9">
        <f t="shared" si="4"/>
        <v>13.5</v>
      </c>
      <c r="BH7" s="10">
        <f t="shared" si="5"/>
        <v>0.6428571428571429</v>
      </c>
      <c r="BI7" s="4">
        <f t="shared" si="6"/>
        <v>3</v>
      </c>
      <c r="BO7" s="24">
        <f t="shared" si="7"/>
        <v>0.62113416988416981</v>
      </c>
      <c r="BP7" s="1">
        <f t="shared" si="8"/>
        <v>62.5</v>
      </c>
      <c r="BQ7" s="2">
        <f t="shared" si="9"/>
        <v>3.3</v>
      </c>
      <c r="BV7" s="30" t="s">
        <v>352</v>
      </c>
      <c r="BW7" s="30" t="s">
        <v>351</v>
      </c>
      <c r="BX7" s="28" t="s">
        <v>353</v>
      </c>
      <c r="BY7" s="2" t="s">
        <v>356</v>
      </c>
    </row>
    <row r="8" spans="1:77" x14ac:dyDescent="0.3">
      <c r="A8" s="16" t="s">
        <v>4</v>
      </c>
      <c r="B8" s="16" t="s">
        <v>101</v>
      </c>
      <c r="C8" s="16" t="s">
        <v>196</v>
      </c>
      <c r="D8" s="8">
        <v>0.5</v>
      </c>
      <c r="E8" s="9">
        <v>0.5</v>
      </c>
      <c r="F8" s="9">
        <v>0.5</v>
      </c>
      <c r="G8" s="9">
        <v>0.5</v>
      </c>
      <c r="H8" s="9">
        <v>0.5</v>
      </c>
      <c r="I8" s="9">
        <v>0.5</v>
      </c>
      <c r="J8" s="9">
        <v>1</v>
      </c>
      <c r="K8" s="9">
        <v>1</v>
      </c>
      <c r="L8" s="9">
        <v>1</v>
      </c>
      <c r="M8" s="9">
        <v>1</v>
      </c>
      <c r="N8" s="9">
        <v>0.5</v>
      </c>
      <c r="O8" s="9">
        <v>0.5</v>
      </c>
      <c r="P8" s="9">
        <v>0.5</v>
      </c>
      <c r="Q8" s="9">
        <v>0.5</v>
      </c>
      <c r="R8" s="9">
        <v>5.5</v>
      </c>
      <c r="S8" s="9">
        <v>3</v>
      </c>
      <c r="T8" s="9">
        <f t="shared" ref="T8:T19" si="10">SUM(D8:S8)</f>
        <v>17.5</v>
      </c>
      <c r="U8" s="10">
        <f t="shared" ref="U8:U19" si="11">SUM(D8:S8)/$T$3</f>
        <v>0.94594594594594594</v>
      </c>
      <c r="V8" s="8">
        <v>1</v>
      </c>
      <c r="W8" s="9">
        <v>0.5</v>
      </c>
      <c r="X8" s="9">
        <v>0.5</v>
      </c>
      <c r="Y8" s="9">
        <v>0.5</v>
      </c>
      <c r="Z8" s="9">
        <v>1</v>
      </c>
      <c r="AA8" s="9">
        <v>1</v>
      </c>
      <c r="AB8" s="9">
        <v>1</v>
      </c>
      <c r="AC8" s="9">
        <v>0.5</v>
      </c>
      <c r="AD8" s="9">
        <v>1</v>
      </c>
      <c r="AE8" s="9">
        <v>3</v>
      </c>
      <c r="AF8" s="9">
        <v>2</v>
      </c>
      <c r="AG8" s="9">
        <v>4</v>
      </c>
      <c r="AH8" s="9">
        <v>3</v>
      </c>
      <c r="AI8" s="9">
        <f t="shared" si="0"/>
        <v>19</v>
      </c>
      <c r="AJ8" s="10">
        <f t="shared" si="1"/>
        <v>0.95</v>
      </c>
      <c r="AK8" s="8">
        <v>1</v>
      </c>
      <c r="AL8" s="9">
        <v>0.5</v>
      </c>
      <c r="AM8" s="9">
        <v>0.5</v>
      </c>
      <c r="AN8" s="9">
        <v>0.5</v>
      </c>
      <c r="AO8" s="9">
        <v>0</v>
      </c>
      <c r="AP8" s="9">
        <v>0</v>
      </c>
      <c r="AQ8" s="9">
        <v>2</v>
      </c>
      <c r="AR8" s="9">
        <f t="shared" si="2"/>
        <v>4.5</v>
      </c>
      <c r="AS8" s="10">
        <f t="shared" si="3"/>
        <v>0.20930232558139536</v>
      </c>
      <c r="AT8" s="8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>
        <f t="shared" si="4"/>
        <v>0</v>
      </c>
      <c r="BH8" s="10">
        <f t="shared" si="5"/>
        <v>0</v>
      </c>
      <c r="BI8" s="4">
        <f t="shared" si="6"/>
        <v>3</v>
      </c>
      <c r="BO8" s="24">
        <f t="shared" si="7"/>
        <v>0.72637177875549963</v>
      </c>
      <c r="BP8" s="1">
        <f t="shared" si="8"/>
        <v>73</v>
      </c>
      <c r="BQ8" s="2">
        <f t="shared" si="9"/>
        <v>2.7</v>
      </c>
      <c r="BV8" s="29">
        <v>0</v>
      </c>
      <c r="BW8" s="29">
        <f>BV9-0.5</f>
        <v>49.5</v>
      </c>
      <c r="BX8" s="31">
        <v>5</v>
      </c>
      <c r="BY8" s="32">
        <f>COUNTIF($BQ$5:$BQ$106, BX8)</f>
        <v>15</v>
      </c>
    </row>
    <row r="9" spans="1:77" x14ac:dyDescent="0.3">
      <c r="A9" s="16" t="s">
        <v>6</v>
      </c>
      <c r="B9" s="16" t="s">
        <v>102</v>
      </c>
      <c r="C9" s="16" t="s">
        <v>197</v>
      </c>
      <c r="D9" s="8">
        <v>0.5</v>
      </c>
      <c r="E9" s="9">
        <v>0.5</v>
      </c>
      <c r="F9" s="9">
        <v>0.5</v>
      </c>
      <c r="G9" s="9">
        <v>0.5</v>
      </c>
      <c r="H9" s="9">
        <v>0.5</v>
      </c>
      <c r="I9" s="9">
        <v>0.5</v>
      </c>
      <c r="J9" s="9">
        <v>1</v>
      </c>
      <c r="K9" s="9">
        <v>0.5</v>
      </c>
      <c r="L9" s="9">
        <v>0.5</v>
      </c>
      <c r="M9" s="9">
        <v>0.5</v>
      </c>
      <c r="N9" s="9">
        <v>1</v>
      </c>
      <c r="O9" s="9">
        <v>0.5</v>
      </c>
      <c r="P9" s="9">
        <v>0.5</v>
      </c>
      <c r="Q9" s="9">
        <v>0.5</v>
      </c>
      <c r="R9" s="9">
        <v>0</v>
      </c>
      <c r="S9" s="9">
        <v>1</v>
      </c>
      <c r="T9" s="9">
        <v>9</v>
      </c>
      <c r="U9" s="10">
        <v>0.5</v>
      </c>
      <c r="V9" s="8">
        <v>1</v>
      </c>
      <c r="W9" s="9">
        <v>0.5</v>
      </c>
      <c r="X9" s="9">
        <v>0.5</v>
      </c>
      <c r="Y9" s="9">
        <v>0.5</v>
      </c>
      <c r="Z9" s="9">
        <v>1</v>
      </c>
      <c r="AA9" s="9">
        <v>1</v>
      </c>
      <c r="AB9" s="9">
        <v>0.5</v>
      </c>
      <c r="AC9" s="9">
        <v>0</v>
      </c>
      <c r="AD9" s="9">
        <v>1</v>
      </c>
      <c r="AE9" s="9">
        <v>2</v>
      </c>
      <c r="AF9" s="9">
        <v>1</v>
      </c>
      <c r="AG9" s="9">
        <v>2</v>
      </c>
      <c r="AH9" s="9">
        <v>3</v>
      </c>
      <c r="AI9" s="9">
        <v>14</v>
      </c>
      <c r="AJ9" s="10">
        <v>0.7</v>
      </c>
      <c r="AK9" s="8"/>
      <c r="AL9" s="9"/>
      <c r="AM9" s="9"/>
      <c r="AN9" s="9"/>
      <c r="AO9" s="9"/>
      <c r="AP9" s="9"/>
      <c r="AQ9" s="9"/>
      <c r="AR9" s="9">
        <v>0</v>
      </c>
      <c r="AS9" s="10">
        <v>0</v>
      </c>
      <c r="AT9" s="8">
        <v>0.5</v>
      </c>
      <c r="AU9" s="9">
        <v>0.5</v>
      </c>
      <c r="AV9" s="9">
        <v>0.5</v>
      </c>
      <c r="AW9" s="9">
        <v>0.5</v>
      </c>
      <c r="AX9" s="9">
        <v>0.5</v>
      </c>
      <c r="AY9" s="9">
        <v>0.5</v>
      </c>
      <c r="AZ9" s="9">
        <v>1</v>
      </c>
      <c r="BA9" s="9">
        <v>1</v>
      </c>
      <c r="BB9" s="9">
        <v>1</v>
      </c>
      <c r="BC9" s="9">
        <v>0</v>
      </c>
      <c r="BD9" s="9">
        <v>0</v>
      </c>
      <c r="BE9" s="9">
        <v>0</v>
      </c>
      <c r="BF9" s="9">
        <v>2</v>
      </c>
      <c r="BG9" s="9">
        <v>8</v>
      </c>
      <c r="BH9" s="10">
        <v>0.4</v>
      </c>
      <c r="BI9" s="4">
        <v>3</v>
      </c>
      <c r="BO9" s="24">
        <v>0.52959999999999996</v>
      </c>
      <c r="BP9" s="1">
        <v>53</v>
      </c>
      <c r="BQ9" s="2">
        <v>4</v>
      </c>
      <c r="BV9" s="29">
        <f>50</f>
        <v>50</v>
      </c>
      <c r="BW9" s="29">
        <f t="shared" ref="BW9:BW16" si="12">BW10-$BW$6</f>
        <v>55</v>
      </c>
      <c r="BX9" s="31">
        <v>4</v>
      </c>
      <c r="BY9" s="32">
        <f t="shared" ref="BY9:BY18" si="13">COUNTIF($BQ$5:$BQ$106, BX9)</f>
        <v>8</v>
      </c>
    </row>
    <row r="10" spans="1:77" x14ac:dyDescent="0.3">
      <c r="A10" s="16" t="s">
        <v>7</v>
      </c>
      <c r="B10" s="16" t="s">
        <v>103</v>
      </c>
      <c r="C10" s="16" t="s">
        <v>198</v>
      </c>
      <c r="D10" s="8">
        <v>0.5</v>
      </c>
      <c r="E10" s="9">
        <v>0.5</v>
      </c>
      <c r="F10" s="9">
        <v>0.5</v>
      </c>
      <c r="G10" s="9">
        <v>0</v>
      </c>
      <c r="H10" s="9">
        <v>0.5</v>
      </c>
      <c r="I10" s="9">
        <v>0</v>
      </c>
      <c r="J10" s="9">
        <v>0.5</v>
      </c>
      <c r="K10" s="9">
        <v>0.5</v>
      </c>
      <c r="L10" s="9">
        <v>0</v>
      </c>
      <c r="M10" s="9">
        <v>0.5</v>
      </c>
      <c r="N10" s="9">
        <v>0</v>
      </c>
      <c r="O10" s="9">
        <v>0</v>
      </c>
      <c r="P10" s="9">
        <v>0</v>
      </c>
      <c r="Q10" s="9">
        <v>0</v>
      </c>
      <c r="R10" s="9">
        <v>1.5</v>
      </c>
      <c r="S10" s="9">
        <v>0</v>
      </c>
      <c r="T10" s="9">
        <f t="shared" si="10"/>
        <v>5</v>
      </c>
      <c r="U10" s="10">
        <f t="shared" si="11"/>
        <v>0.27027027027027029</v>
      </c>
      <c r="V10" s="8">
        <v>1</v>
      </c>
      <c r="W10" s="9">
        <v>0.5</v>
      </c>
      <c r="X10" s="9">
        <v>0.5</v>
      </c>
      <c r="Y10" s="9">
        <v>0.5</v>
      </c>
      <c r="Z10" s="9">
        <v>0</v>
      </c>
      <c r="AA10" s="9">
        <v>0</v>
      </c>
      <c r="AB10" s="9">
        <v>0</v>
      </c>
      <c r="AC10" s="9">
        <v>0.5</v>
      </c>
      <c r="AD10" s="9">
        <v>0</v>
      </c>
      <c r="AE10" s="9">
        <v>0</v>
      </c>
      <c r="AF10" s="9">
        <v>0</v>
      </c>
      <c r="AG10" s="9">
        <v>1</v>
      </c>
      <c r="AH10" s="9">
        <v>1</v>
      </c>
      <c r="AI10" s="9">
        <f t="shared" si="0"/>
        <v>5</v>
      </c>
      <c r="AJ10" s="10">
        <f t="shared" si="1"/>
        <v>0.25</v>
      </c>
      <c r="AK10" s="8">
        <v>0.5</v>
      </c>
      <c r="AL10" s="9">
        <v>0</v>
      </c>
      <c r="AM10" s="9">
        <v>0.5</v>
      </c>
      <c r="AN10" s="9">
        <v>0</v>
      </c>
      <c r="AO10" s="9">
        <v>2</v>
      </c>
      <c r="AP10" s="9">
        <v>0</v>
      </c>
      <c r="AQ10" s="9">
        <v>0</v>
      </c>
      <c r="AR10" s="9">
        <f t="shared" si="2"/>
        <v>3</v>
      </c>
      <c r="AS10" s="10">
        <f t="shared" si="3"/>
        <v>0.13953488372093023</v>
      </c>
      <c r="AT10" s="8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>
        <f t="shared" si="4"/>
        <v>0</v>
      </c>
      <c r="BH10" s="10">
        <f t="shared" si="5"/>
        <v>0</v>
      </c>
      <c r="BI10" s="4">
        <f t="shared" si="6"/>
        <v>3</v>
      </c>
      <c r="BO10" s="24">
        <f t="shared" si="7"/>
        <v>0.22395505971087365</v>
      </c>
      <c r="BP10" s="1">
        <f t="shared" si="8"/>
        <v>22.5</v>
      </c>
      <c r="BQ10" s="2">
        <f t="shared" si="9"/>
        <v>5</v>
      </c>
      <c r="BV10" s="29">
        <f t="shared" ref="BV10:BV17" si="14">BW9+0.5</f>
        <v>55.5</v>
      </c>
      <c r="BW10" s="29">
        <f t="shared" si="12"/>
        <v>60</v>
      </c>
      <c r="BX10" s="31">
        <v>3.7</v>
      </c>
      <c r="BY10" s="32">
        <f t="shared" si="13"/>
        <v>5</v>
      </c>
    </row>
    <row r="11" spans="1:77" x14ac:dyDescent="0.3">
      <c r="A11" s="16" t="s">
        <v>8</v>
      </c>
      <c r="B11" s="16" t="s">
        <v>104</v>
      </c>
      <c r="C11" s="16" t="s">
        <v>199</v>
      </c>
      <c r="D11" s="8">
        <v>0.5</v>
      </c>
      <c r="E11" s="9">
        <v>0.5</v>
      </c>
      <c r="F11" s="9">
        <v>0.5</v>
      </c>
      <c r="G11" s="9">
        <v>0.5</v>
      </c>
      <c r="H11" s="9">
        <v>0.5</v>
      </c>
      <c r="I11" s="9">
        <v>0.5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0.5</v>
      </c>
      <c r="P11" s="9">
        <v>0.5</v>
      </c>
      <c r="Q11" s="9">
        <v>0.5</v>
      </c>
      <c r="R11" s="9">
        <v>6</v>
      </c>
      <c r="S11" s="9">
        <v>3</v>
      </c>
      <c r="T11" s="9">
        <f t="shared" si="10"/>
        <v>18.5</v>
      </c>
      <c r="U11" s="10">
        <f t="shared" si="11"/>
        <v>1</v>
      </c>
      <c r="V11" s="8">
        <v>1</v>
      </c>
      <c r="W11" s="9">
        <v>0.5</v>
      </c>
      <c r="X11" s="9">
        <v>0.5</v>
      </c>
      <c r="Y11" s="9">
        <v>0.5</v>
      </c>
      <c r="Z11" s="9">
        <v>1</v>
      </c>
      <c r="AA11" s="9">
        <v>1</v>
      </c>
      <c r="AB11" s="9">
        <v>1</v>
      </c>
      <c r="AC11" s="9">
        <v>1.5</v>
      </c>
      <c r="AD11" s="9">
        <v>1</v>
      </c>
      <c r="AE11" s="9">
        <v>3</v>
      </c>
      <c r="AF11" s="9">
        <v>1</v>
      </c>
      <c r="AG11" s="9">
        <v>4</v>
      </c>
      <c r="AH11" s="9">
        <v>3</v>
      </c>
      <c r="AI11" s="9">
        <f t="shared" si="0"/>
        <v>19</v>
      </c>
      <c r="AJ11" s="10">
        <f t="shared" si="1"/>
        <v>0.95</v>
      </c>
      <c r="AK11" s="8">
        <v>2</v>
      </c>
      <c r="AL11" s="9">
        <v>0.5</v>
      </c>
      <c r="AM11" s="9">
        <v>0.5</v>
      </c>
      <c r="AN11" s="9">
        <v>0.5</v>
      </c>
      <c r="AO11" s="9">
        <v>6</v>
      </c>
      <c r="AP11" s="9">
        <v>2</v>
      </c>
      <c r="AQ11" s="9">
        <v>2</v>
      </c>
      <c r="AR11" s="9">
        <f t="shared" si="2"/>
        <v>13.5</v>
      </c>
      <c r="AS11" s="10">
        <f t="shared" si="3"/>
        <v>0.62790697674418605</v>
      </c>
      <c r="AT11" s="8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>
        <f t="shared" si="4"/>
        <v>0</v>
      </c>
      <c r="BH11" s="10">
        <f t="shared" si="5"/>
        <v>0</v>
      </c>
      <c r="BI11" s="4">
        <f t="shared" si="6"/>
        <v>3</v>
      </c>
      <c r="BO11" s="24">
        <f t="shared" si="7"/>
        <v>0.87087209302325563</v>
      </c>
      <c r="BP11" s="1">
        <f t="shared" si="8"/>
        <v>87.5</v>
      </c>
      <c r="BQ11" s="2">
        <f t="shared" si="9"/>
        <v>1.7</v>
      </c>
      <c r="BV11" s="29">
        <f t="shared" si="14"/>
        <v>60.5</v>
      </c>
      <c r="BW11" s="29">
        <f t="shared" si="12"/>
        <v>65</v>
      </c>
      <c r="BX11" s="31">
        <v>3.3</v>
      </c>
      <c r="BY11" s="32">
        <f t="shared" si="13"/>
        <v>12</v>
      </c>
    </row>
    <row r="12" spans="1:77" x14ac:dyDescent="0.3">
      <c r="A12" s="16" t="s">
        <v>9</v>
      </c>
      <c r="B12" s="16" t="s">
        <v>105</v>
      </c>
      <c r="C12" s="16" t="s">
        <v>200</v>
      </c>
      <c r="D12" s="8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0.5</v>
      </c>
      <c r="P12" s="9">
        <v>0.5</v>
      </c>
      <c r="Q12" s="9">
        <v>0.5</v>
      </c>
      <c r="R12" s="9">
        <v>6</v>
      </c>
      <c r="S12" s="9">
        <v>3</v>
      </c>
      <c r="T12" s="9">
        <f t="shared" si="10"/>
        <v>18.5</v>
      </c>
      <c r="U12" s="10">
        <f t="shared" si="11"/>
        <v>1</v>
      </c>
      <c r="V12" s="8">
        <v>1</v>
      </c>
      <c r="W12" s="9">
        <v>0.5</v>
      </c>
      <c r="X12" s="9">
        <v>0.5</v>
      </c>
      <c r="Y12" s="9">
        <v>0.5</v>
      </c>
      <c r="Z12" s="9">
        <v>1</v>
      </c>
      <c r="AA12" s="9">
        <v>1</v>
      </c>
      <c r="AB12" s="9">
        <v>1</v>
      </c>
      <c r="AC12" s="9">
        <v>1.5</v>
      </c>
      <c r="AD12" s="9">
        <v>1</v>
      </c>
      <c r="AE12" s="9">
        <v>3</v>
      </c>
      <c r="AF12" s="9">
        <v>2</v>
      </c>
      <c r="AG12" s="9">
        <v>4</v>
      </c>
      <c r="AH12" s="9">
        <v>3</v>
      </c>
      <c r="AI12" s="9">
        <f t="shared" si="0"/>
        <v>20</v>
      </c>
      <c r="AJ12" s="10">
        <f t="shared" si="1"/>
        <v>1</v>
      </c>
      <c r="AK12" s="8"/>
      <c r="AL12" s="9"/>
      <c r="AM12" s="9"/>
      <c r="AN12" s="9"/>
      <c r="AO12" s="9"/>
      <c r="AP12" s="9"/>
      <c r="AQ12" s="9"/>
      <c r="AR12" s="9">
        <f t="shared" si="2"/>
        <v>0</v>
      </c>
      <c r="AS12" s="10">
        <f t="shared" si="3"/>
        <v>0</v>
      </c>
      <c r="AT12" s="8">
        <v>0.5</v>
      </c>
      <c r="AU12" s="9">
        <v>0.5</v>
      </c>
      <c r="AV12" s="9">
        <v>0</v>
      </c>
      <c r="AW12" s="9">
        <v>0.5</v>
      </c>
      <c r="AX12" s="9">
        <v>0.5</v>
      </c>
      <c r="AY12" s="9">
        <v>0.5</v>
      </c>
      <c r="AZ12" s="9">
        <v>1</v>
      </c>
      <c r="BA12" s="9">
        <v>2</v>
      </c>
      <c r="BB12" s="9">
        <v>0</v>
      </c>
      <c r="BC12" s="9">
        <v>0</v>
      </c>
      <c r="BD12" s="9">
        <v>0</v>
      </c>
      <c r="BE12" s="9">
        <v>0</v>
      </c>
      <c r="BF12" s="9">
        <v>2</v>
      </c>
      <c r="BG12" s="9">
        <f t="shared" si="4"/>
        <v>7.5</v>
      </c>
      <c r="BH12" s="10">
        <f t="shared" si="5"/>
        <v>0.35714285714285715</v>
      </c>
      <c r="BI12" s="4">
        <f t="shared" si="6"/>
        <v>3</v>
      </c>
      <c r="BO12" s="24">
        <f t="shared" si="7"/>
        <v>0.80714285714285705</v>
      </c>
      <c r="BP12" s="1">
        <f t="shared" si="8"/>
        <v>81.000000000000014</v>
      </c>
      <c r="BQ12" s="2">
        <f t="shared" si="9"/>
        <v>2</v>
      </c>
      <c r="BV12" s="29">
        <f t="shared" si="14"/>
        <v>65.5</v>
      </c>
      <c r="BW12" s="29">
        <f t="shared" si="12"/>
        <v>70</v>
      </c>
      <c r="BX12" s="31">
        <v>3</v>
      </c>
      <c r="BY12" s="32">
        <f t="shared" si="13"/>
        <v>15</v>
      </c>
    </row>
    <row r="13" spans="1:77" x14ac:dyDescent="0.3">
      <c r="A13" s="16" t="s">
        <v>10</v>
      </c>
      <c r="B13" s="16" t="s">
        <v>106</v>
      </c>
      <c r="C13" s="16" t="s">
        <v>201</v>
      </c>
      <c r="D13" s="8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0.5</v>
      </c>
      <c r="R13" s="9">
        <v>0</v>
      </c>
      <c r="S13" s="9">
        <v>2.5</v>
      </c>
      <c r="T13" s="9">
        <f t="shared" si="10"/>
        <v>12.5</v>
      </c>
      <c r="U13" s="10">
        <f t="shared" si="11"/>
        <v>0.67567567567567566</v>
      </c>
      <c r="V13" s="8">
        <v>1</v>
      </c>
      <c r="W13" s="9">
        <v>0.5</v>
      </c>
      <c r="X13" s="9">
        <v>0.5</v>
      </c>
      <c r="Y13" s="9">
        <v>0.5</v>
      </c>
      <c r="Z13" s="9">
        <v>1</v>
      </c>
      <c r="AA13" s="9">
        <v>1</v>
      </c>
      <c r="AB13" s="9">
        <v>1</v>
      </c>
      <c r="AC13" s="9">
        <v>0.5</v>
      </c>
      <c r="AD13" s="9">
        <v>1</v>
      </c>
      <c r="AE13" s="9">
        <v>3</v>
      </c>
      <c r="AF13" s="9">
        <v>0.5</v>
      </c>
      <c r="AG13" s="9">
        <v>2</v>
      </c>
      <c r="AH13" s="9">
        <v>3</v>
      </c>
      <c r="AI13" s="9">
        <f t="shared" si="0"/>
        <v>15.5</v>
      </c>
      <c r="AJ13" s="10">
        <f t="shared" si="1"/>
        <v>0.77500000000000002</v>
      </c>
      <c r="AK13" s="8">
        <v>1</v>
      </c>
      <c r="AL13" s="9">
        <v>0</v>
      </c>
      <c r="AM13" s="9">
        <v>0.5</v>
      </c>
      <c r="AN13" s="9">
        <v>0.5</v>
      </c>
      <c r="AO13" s="9">
        <v>0</v>
      </c>
      <c r="AP13" s="9">
        <v>0</v>
      </c>
      <c r="AQ13" s="9">
        <v>1</v>
      </c>
      <c r="AR13" s="9">
        <f t="shared" si="2"/>
        <v>3</v>
      </c>
      <c r="AS13" s="10">
        <f t="shared" si="3"/>
        <v>0.13953488372093023</v>
      </c>
      <c r="AT13" s="8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>
        <f t="shared" si="4"/>
        <v>0</v>
      </c>
      <c r="BH13" s="10">
        <f t="shared" si="5"/>
        <v>0</v>
      </c>
      <c r="BI13" s="4">
        <f t="shared" si="6"/>
        <v>3</v>
      </c>
      <c r="BO13" s="24">
        <f t="shared" si="7"/>
        <v>0.54959695160276545</v>
      </c>
      <c r="BP13" s="1">
        <f t="shared" si="8"/>
        <v>55</v>
      </c>
      <c r="BQ13" s="2">
        <f t="shared" si="9"/>
        <v>4</v>
      </c>
      <c r="BV13" s="29">
        <f t="shared" si="14"/>
        <v>70.5</v>
      </c>
      <c r="BW13" s="29">
        <f t="shared" si="12"/>
        <v>75</v>
      </c>
      <c r="BX13" s="31">
        <v>2.7</v>
      </c>
      <c r="BY13" s="32">
        <f t="shared" si="13"/>
        <v>14</v>
      </c>
    </row>
    <row r="14" spans="1:77" x14ac:dyDescent="0.3">
      <c r="A14" s="16" t="s">
        <v>11</v>
      </c>
      <c r="B14" s="16" t="s">
        <v>107</v>
      </c>
      <c r="C14" s="16" t="s">
        <v>202</v>
      </c>
      <c r="D14" s="8">
        <v>0.5</v>
      </c>
      <c r="E14" s="9">
        <v>0.5</v>
      </c>
      <c r="F14" s="9">
        <v>0.5</v>
      </c>
      <c r="G14" s="9">
        <v>0.5</v>
      </c>
      <c r="H14" s="9">
        <v>0.5</v>
      </c>
      <c r="I14" s="9">
        <v>0.5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0.5</v>
      </c>
      <c r="P14" s="9">
        <v>0.5</v>
      </c>
      <c r="Q14" s="9">
        <v>0.5</v>
      </c>
      <c r="R14" s="9">
        <v>4</v>
      </c>
      <c r="S14" s="9">
        <v>3</v>
      </c>
      <c r="T14" s="9">
        <v>16.5</v>
      </c>
      <c r="U14" s="10">
        <v>0.9</v>
      </c>
      <c r="V14" s="8">
        <v>1</v>
      </c>
      <c r="W14" s="9">
        <v>0.5</v>
      </c>
      <c r="X14" s="9">
        <v>0.5</v>
      </c>
      <c r="Y14" s="9">
        <v>0.5</v>
      </c>
      <c r="Z14" s="9">
        <v>1</v>
      </c>
      <c r="AA14" s="9">
        <v>1</v>
      </c>
      <c r="AB14" s="9">
        <v>1</v>
      </c>
      <c r="AC14" s="9">
        <v>1.5</v>
      </c>
      <c r="AD14" s="9">
        <v>1</v>
      </c>
      <c r="AE14" s="9">
        <v>3</v>
      </c>
      <c r="AF14" s="9">
        <v>2</v>
      </c>
      <c r="AG14" s="9">
        <v>4</v>
      </c>
      <c r="AH14" s="9">
        <v>3</v>
      </c>
      <c r="AI14" s="9">
        <v>20</v>
      </c>
      <c r="AJ14" s="10">
        <v>1</v>
      </c>
      <c r="AK14" s="8"/>
      <c r="AL14" s="9"/>
      <c r="AM14" s="9"/>
      <c r="AN14" s="9"/>
      <c r="AO14" s="9"/>
      <c r="AP14" s="9"/>
      <c r="AQ14" s="9"/>
      <c r="AR14" s="9">
        <v>0</v>
      </c>
      <c r="AS14" s="10">
        <v>0</v>
      </c>
      <c r="AT14" s="17">
        <v>0.5</v>
      </c>
      <c r="AU14" s="18">
        <v>0.5</v>
      </c>
      <c r="AV14" s="18">
        <v>0</v>
      </c>
      <c r="AW14" s="9">
        <v>0.5</v>
      </c>
      <c r="AX14" s="9">
        <v>0.5</v>
      </c>
      <c r="AY14" s="9">
        <v>0.5</v>
      </c>
      <c r="AZ14" s="9">
        <v>1</v>
      </c>
      <c r="BA14" s="9">
        <v>3</v>
      </c>
      <c r="BB14" s="9">
        <v>3</v>
      </c>
      <c r="BC14" s="9">
        <v>0</v>
      </c>
      <c r="BD14" s="9">
        <v>0</v>
      </c>
      <c r="BE14" s="9">
        <v>0</v>
      </c>
      <c r="BF14" s="9">
        <v>2</v>
      </c>
      <c r="BG14" s="9">
        <v>11.5</v>
      </c>
      <c r="BH14" s="10">
        <v>0.5</v>
      </c>
      <c r="BI14" s="4">
        <v>3</v>
      </c>
      <c r="BO14" s="24">
        <f t="shared" si="7"/>
        <v>0.81500000000000006</v>
      </c>
      <c r="BP14" s="1">
        <f t="shared" si="8"/>
        <v>81.5</v>
      </c>
      <c r="BQ14" s="2">
        <f t="shared" si="9"/>
        <v>2</v>
      </c>
      <c r="BV14" s="29">
        <f t="shared" si="14"/>
        <v>75.5</v>
      </c>
      <c r="BW14" s="29">
        <f t="shared" si="12"/>
        <v>80</v>
      </c>
      <c r="BX14" s="31">
        <v>2.2999999999999998</v>
      </c>
      <c r="BY14" s="32">
        <f t="shared" si="13"/>
        <v>11</v>
      </c>
    </row>
    <row r="15" spans="1:77" x14ac:dyDescent="0.3">
      <c r="A15" s="16" t="s">
        <v>12</v>
      </c>
      <c r="B15" s="16" t="s">
        <v>108</v>
      </c>
      <c r="C15" s="16" t="s">
        <v>203</v>
      </c>
      <c r="D15" s="8">
        <v>0.5</v>
      </c>
      <c r="E15" s="9">
        <v>0.5</v>
      </c>
      <c r="F15" s="9">
        <v>0.5</v>
      </c>
      <c r="G15" s="9">
        <v>0.5</v>
      </c>
      <c r="H15" s="9">
        <v>0.5</v>
      </c>
      <c r="I15" s="9">
        <v>0.5</v>
      </c>
      <c r="J15" s="9">
        <v>1</v>
      </c>
      <c r="K15" s="9">
        <v>1</v>
      </c>
      <c r="L15" s="9">
        <v>1</v>
      </c>
      <c r="M15" s="9">
        <v>0</v>
      </c>
      <c r="N15" s="9">
        <v>0</v>
      </c>
      <c r="O15" s="9">
        <v>0.5</v>
      </c>
      <c r="P15" s="9">
        <v>0.5</v>
      </c>
      <c r="Q15" s="9">
        <v>0.5</v>
      </c>
      <c r="R15" s="9">
        <v>3</v>
      </c>
      <c r="S15" s="9">
        <v>1.5</v>
      </c>
      <c r="T15" s="9">
        <f t="shared" si="10"/>
        <v>12</v>
      </c>
      <c r="U15" s="10">
        <f t="shared" si="11"/>
        <v>0.64864864864864868</v>
      </c>
      <c r="V15" s="8">
        <v>1</v>
      </c>
      <c r="W15" s="9">
        <v>0.5</v>
      </c>
      <c r="X15" s="9">
        <v>0.5</v>
      </c>
      <c r="Y15" s="9">
        <v>0.5</v>
      </c>
      <c r="Z15" s="9">
        <v>0</v>
      </c>
      <c r="AA15" s="9">
        <v>1</v>
      </c>
      <c r="AB15" s="9">
        <v>0.5</v>
      </c>
      <c r="AC15" s="9">
        <v>0</v>
      </c>
      <c r="AD15" s="9">
        <v>1</v>
      </c>
      <c r="AE15" s="9">
        <v>1</v>
      </c>
      <c r="AF15" s="9">
        <v>1</v>
      </c>
      <c r="AG15" s="9">
        <v>2</v>
      </c>
      <c r="AH15" s="9">
        <v>3</v>
      </c>
      <c r="AI15" s="9">
        <f t="shared" si="0"/>
        <v>12</v>
      </c>
      <c r="AJ15" s="10">
        <f t="shared" si="1"/>
        <v>0.6</v>
      </c>
      <c r="AK15" s="8"/>
      <c r="AL15" s="9"/>
      <c r="AM15" s="9"/>
      <c r="AN15" s="9"/>
      <c r="AO15" s="9"/>
      <c r="AP15" s="9"/>
      <c r="AQ15" s="9"/>
      <c r="AR15" s="9">
        <f t="shared" si="2"/>
        <v>0</v>
      </c>
      <c r="AS15" s="10">
        <f t="shared" si="3"/>
        <v>0</v>
      </c>
      <c r="AT15" s="8">
        <v>0.5</v>
      </c>
      <c r="AU15" s="9">
        <v>0.5</v>
      </c>
      <c r="AV15" s="9">
        <v>0.5</v>
      </c>
      <c r="AW15" s="9">
        <v>0.5</v>
      </c>
      <c r="AX15" s="9">
        <v>0.5</v>
      </c>
      <c r="AY15" s="9">
        <v>0.5</v>
      </c>
      <c r="AZ15" s="9">
        <v>1</v>
      </c>
      <c r="BA15" s="9">
        <v>3</v>
      </c>
      <c r="BB15" s="9">
        <v>3</v>
      </c>
      <c r="BC15" s="9">
        <v>3</v>
      </c>
      <c r="BD15" s="9">
        <v>2</v>
      </c>
      <c r="BE15" s="9">
        <v>2</v>
      </c>
      <c r="BF15" s="9">
        <v>2</v>
      </c>
      <c r="BG15" s="9">
        <f t="shared" ref="BG15" si="15">SUM(AT15:BF15)</f>
        <v>19</v>
      </c>
      <c r="BH15" s="10">
        <f t="shared" si="5"/>
        <v>0.90476190476190477</v>
      </c>
      <c r="BI15" s="4">
        <f t="shared" si="6"/>
        <v>3</v>
      </c>
      <c r="BO15" s="24">
        <f t="shared" si="7"/>
        <v>0.70845559845559847</v>
      </c>
      <c r="BP15" s="1">
        <f t="shared" si="8"/>
        <v>71</v>
      </c>
      <c r="BQ15" s="2">
        <f t="shared" si="9"/>
        <v>2.7</v>
      </c>
      <c r="BV15" s="29">
        <f t="shared" si="14"/>
        <v>80.5</v>
      </c>
      <c r="BW15" s="29">
        <f t="shared" si="12"/>
        <v>85</v>
      </c>
      <c r="BX15" s="31">
        <v>2</v>
      </c>
      <c r="BY15" s="32">
        <f t="shared" si="13"/>
        <v>8</v>
      </c>
    </row>
    <row r="16" spans="1:77" x14ac:dyDescent="0.3">
      <c r="A16" s="16" t="s">
        <v>13</v>
      </c>
      <c r="B16" s="16" t="s">
        <v>109</v>
      </c>
      <c r="C16" s="16" t="s">
        <v>204</v>
      </c>
      <c r="D16" s="8">
        <v>0.5</v>
      </c>
      <c r="E16" s="9">
        <v>0.5</v>
      </c>
      <c r="F16" s="9">
        <v>0.5</v>
      </c>
      <c r="G16" s="9">
        <v>0.5</v>
      </c>
      <c r="H16" s="9">
        <v>0.5</v>
      </c>
      <c r="I16" s="9">
        <v>0.5</v>
      </c>
      <c r="J16" s="9">
        <v>1</v>
      </c>
      <c r="K16" s="9">
        <v>1</v>
      </c>
      <c r="L16" s="9">
        <v>1</v>
      </c>
      <c r="M16" s="9">
        <v>0</v>
      </c>
      <c r="N16" s="9">
        <v>1</v>
      </c>
      <c r="O16" s="9">
        <v>0.5</v>
      </c>
      <c r="P16" s="9">
        <v>0.5</v>
      </c>
      <c r="Q16" s="9">
        <v>0.5</v>
      </c>
      <c r="R16" s="9">
        <v>4</v>
      </c>
      <c r="S16" s="9">
        <v>2</v>
      </c>
      <c r="T16" s="9">
        <f t="shared" si="10"/>
        <v>14.5</v>
      </c>
      <c r="U16" s="10">
        <f t="shared" si="11"/>
        <v>0.78378378378378377</v>
      </c>
      <c r="V16" s="8">
        <v>1</v>
      </c>
      <c r="W16" s="9">
        <v>0.5</v>
      </c>
      <c r="X16" s="9">
        <v>0.5</v>
      </c>
      <c r="Y16" s="9">
        <v>0.5</v>
      </c>
      <c r="Z16" s="9">
        <v>1</v>
      </c>
      <c r="AA16" s="9">
        <v>1</v>
      </c>
      <c r="AB16" s="9">
        <v>0.5</v>
      </c>
      <c r="AC16" s="9">
        <v>0.5</v>
      </c>
      <c r="AD16" s="9">
        <v>1</v>
      </c>
      <c r="AE16" s="9">
        <v>2</v>
      </c>
      <c r="AF16" s="9">
        <v>2</v>
      </c>
      <c r="AG16" s="9">
        <v>4</v>
      </c>
      <c r="AH16" s="9">
        <v>3</v>
      </c>
      <c r="AI16" s="9">
        <f t="shared" si="0"/>
        <v>17.5</v>
      </c>
      <c r="AJ16" s="10">
        <f t="shared" si="1"/>
        <v>0.875</v>
      </c>
      <c r="AK16" s="8"/>
      <c r="AL16" s="9"/>
      <c r="AM16" s="9"/>
      <c r="AN16" s="9"/>
      <c r="AO16" s="9"/>
      <c r="AP16" s="9"/>
      <c r="AQ16" s="9"/>
      <c r="AR16" s="9">
        <f t="shared" si="2"/>
        <v>0</v>
      </c>
      <c r="AS16" s="10">
        <f t="shared" si="3"/>
        <v>0</v>
      </c>
      <c r="AT16" s="8">
        <v>0.5</v>
      </c>
      <c r="AU16" s="9">
        <v>0.5</v>
      </c>
      <c r="AV16" s="9">
        <v>0</v>
      </c>
      <c r="AW16" s="9">
        <v>0.5</v>
      </c>
      <c r="AX16" s="9">
        <v>0.5</v>
      </c>
      <c r="AY16" s="9">
        <v>0.5</v>
      </c>
      <c r="AZ16" s="9">
        <v>1</v>
      </c>
      <c r="BA16" s="9">
        <v>3</v>
      </c>
      <c r="BB16" s="9">
        <v>3</v>
      </c>
      <c r="BC16" s="9">
        <v>0</v>
      </c>
      <c r="BD16" s="9">
        <v>0</v>
      </c>
      <c r="BE16" s="9">
        <v>0</v>
      </c>
      <c r="BF16" s="9">
        <v>2</v>
      </c>
      <c r="BG16" s="9">
        <f t="shared" si="4"/>
        <v>11.5</v>
      </c>
      <c r="BH16" s="10">
        <f t="shared" si="5"/>
        <v>0.54761904761904767</v>
      </c>
      <c r="BI16" s="4">
        <f t="shared" si="6"/>
        <v>3</v>
      </c>
      <c r="BO16" s="24">
        <f t="shared" si="7"/>
        <v>0.74486003861003847</v>
      </c>
      <c r="BP16" s="1">
        <f t="shared" si="8"/>
        <v>74.5</v>
      </c>
      <c r="BQ16" s="2">
        <f t="shared" si="9"/>
        <v>2.7</v>
      </c>
      <c r="BV16" s="29">
        <f t="shared" si="14"/>
        <v>85.5</v>
      </c>
      <c r="BW16" s="29">
        <f t="shared" si="12"/>
        <v>90</v>
      </c>
      <c r="BX16" s="31">
        <v>1.7</v>
      </c>
      <c r="BY16" s="32">
        <f t="shared" si="13"/>
        <v>7</v>
      </c>
    </row>
    <row r="17" spans="1:77" x14ac:dyDescent="0.3">
      <c r="A17" s="16" t="s">
        <v>15</v>
      </c>
      <c r="B17" s="16" t="s">
        <v>110</v>
      </c>
      <c r="C17" s="16" t="s">
        <v>205</v>
      </c>
      <c r="D17" s="8">
        <v>0.5</v>
      </c>
      <c r="E17" s="9">
        <v>0.5</v>
      </c>
      <c r="F17" s="9">
        <v>0.5</v>
      </c>
      <c r="G17" s="9">
        <v>0.5</v>
      </c>
      <c r="H17" s="9">
        <v>0.5</v>
      </c>
      <c r="I17" s="9">
        <v>0.5</v>
      </c>
      <c r="J17" s="9">
        <v>1</v>
      </c>
      <c r="K17" s="9">
        <v>0.5</v>
      </c>
      <c r="L17" s="9">
        <v>0.5</v>
      </c>
      <c r="M17" s="9">
        <v>0</v>
      </c>
      <c r="N17" s="9">
        <v>1</v>
      </c>
      <c r="O17" s="9">
        <v>0.5</v>
      </c>
      <c r="P17" s="9">
        <v>0.5</v>
      </c>
      <c r="Q17" s="9">
        <v>0.5</v>
      </c>
      <c r="R17" s="9">
        <v>0</v>
      </c>
      <c r="S17" s="9">
        <v>1</v>
      </c>
      <c r="T17" s="9">
        <f t="shared" si="10"/>
        <v>8.5</v>
      </c>
      <c r="U17" s="10">
        <f t="shared" si="11"/>
        <v>0.45945945945945948</v>
      </c>
      <c r="V17" s="8">
        <v>1</v>
      </c>
      <c r="W17" s="9">
        <v>0.5</v>
      </c>
      <c r="X17" s="9">
        <v>0.5</v>
      </c>
      <c r="Y17" s="9">
        <v>0.5</v>
      </c>
      <c r="Z17" s="9">
        <v>0</v>
      </c>
      <c r="AA17" s="9">
        <v>1</v>
      </c>
      <c r="AB17" s="9">
        <v>1</v>
      </c>
      <c r="AC17" s="9">
        <v>0.5</v>
      </c>
      <c r="AD17" s="9">
        <v>1</v>
      </c>
      <c r="AE17" s="9">
        <v>3</v>
      </c>
      <c r="AF17" s="9">
        <v>2</v>
      </c>
      <c r="AG17" s="9">
        <v>4</v>
      </c>
      <c r="AH17" s="9">
        <v>3</v>
      </c>
      <c r="AI17" s="9">
        <f t="shared" si="0"/>
        <v>18</v>
      </c>
      <c r="AJ17" s="10">
        <f t="shared" si="1"/>
        <v>0.9</v>
      </c>
      <c r="AK17" s="8"/>
      <c r="AL17" s="9"/>
      <c r="AM17" s="9"/>
      <c r="AN17" s="9"/>
      <c r="AO17" s="9"/>
      <c r="AP17" s="9"/>
      <c r="AQ17" s="9"/>
      <c r="AR17" s="9">
        <f t="shared" si="2"/>
        <v>0</v>
      </c>
      <c r="AS17" s="10">
        <f t="shared" si="3"/>
        <v>0</v>
      </c>
      <c r="AT17" s="8">
        <v>0.5</v>
      </c>
      <c r="AU17" s="9">
        <v>0.5</v>
      </c>
      <c r="AV17" s="9">
        <v>0</v>
      </c>
      <c r="AW17" s="9">
        <v>0.5</v>
      </c>
      <c r="AX17" s="9">
        <v>0.5</v>
      </c>
      <c r="AY17" s="9">
        <v>0.5</v>
      </c>
      <c r="AZ17" s="9">
        <v>1</v>
      </c>
      <c r="BA17" s="9">
        <v>3</v>
      </c>
      <c r="BB17" s="9">
        <v>3</v>
      </c>
      <c r="BC17" s="9">
        <v>0</v>
      </c>
      <c r="BD17" s="9">
        <v>1</v>
      </c>
      <c r="BE17" s="9">
        <v>0</v>
      </c>
      <c r="BF17" s="9">
        <v>2</v>
      </c>
      <c r="BG17" s="9">
        <f t="shared" si="4"/>
        <v>12.5</v>
      </c>
      <c r="BH17" s="10">
        <f t="shared" si="5"/>
        <v>0.59523809523809523</v>
      </c>
      <c r="BI17" s="4">
        <f t="shared" si="6"/>
        <v>3</v>
      </c>
      <c r="BO17" s="24">
        <f t="shared" si="7"/>
        <v>0.65438223938223938</v>
      </c>
      <c r="BP17" s="1">
        <f t="shared" si="8"/>
        <v>65.5</v>
      </c>
      <c r="BQ17" s="2">
        <f t="shared" si="9"/>
        <v>3</v>
      </c>
      <c r="BV17" s="29">
        <f t="shared" si="14"/>
        <v>90.5</v>
      </c>
      <c r="BW17" s="29">
        <f>BW18-$BW$6</f>
        <v>95</v>
      </c>
      <c r="BX17" s="31">
        <v>1.3</v>
      </c>
      <c r="BY17" s="32">
        <f t="shared" si="13"/>
        <v>2</v>
      </c>
    </row>
    <row r="18" spans="1:77" x14ac:dyDescent="0.3">
      <c r="A18" s="16" t="s">
        <v>16</v>
      </c>
      <c r="B18" s="16" t="s">
        <v>111</v>
      </c>
      <c r="C18" s="16" t="s">
        <v>206</v>
      </c>
      <c r="D18" s="8">
        <v>0.5</v>
      </c>
      <c r="E18" s="9">
        <v>0.5</v>
      </c>
      <c r="F18" s="9">
        <v>0.5</v>
      </c>
      <c r="G18" s="9">
        <v>0.5</v>
      </c>
      <c r="H18" s="9">
        <v>0.5</v>
      </c>
      <c r="I18" s="9">
        <v>0.5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0.5</v>
      </c>
      <c r="P18" s="9">
        <v>0.5</v>
      </c>
      <c r="Q18" s="9">
        <v>0.5</v>
      </c>
      <c r="R18" s="9">
        <v>5</v>
      </c>
      <c r="S18" s="9">
        <v>3</v>
      </c>
      <c r="T18" s="9">
        <f t="shared" si="10"/>
        <v>17.5</v>
      </c>
      <c r="U18" s="10">
        <f t="shared" si="11"/>
        <v>0.94594594594594594</v>
      </c>
      <c r="V18" s="8">
        <v>1</v>
      </c>
      <c r="W18" s="9">
        <v>0.5</v>
      </c>
      <c r="X18" s="9">
        <v>0.5</v>
      </c>
      <c r="Y18" s="9">
        <v>0.5</v>
      </c>
      <c r="Z18" s="9">
        <v>1</v>
      </c>
      <c r="AA18" s="9">
        <v>1</v>
      </c>
      <c r="AB18" s="9">
        <v>0.5</v>
      </c>
      <c r="AC18" s="9">
        <v>1</v>
      </c>
      <c r="AD18" s="9">
        <v>1</v>
      </c>
      <c r="AE18" s="9">
        <v>3</v>
      </c>
      <c r="AF18" s="9">
        <v>2</v>
      </c>
      <c r="AG18" s="9">
        <v>3</v>
      </c>
      <c r="AH18" s="9">
        <v>1</v>
      </c>
      <c r="AI18" s="9">
        <f t="shared" si="0"/>
        <v>16</v>
      </c>
      <c r="AJ18" s="10">
        <f t="shared" si="1"/>
        <v>0.8</v>
      </c>
      <c r="AK18" s="8"/>
      <c r="AL18" s="9"/>
      <c r="AM18" s="9"/>
      <c r="AN18" s="9"/>
      <c r="AO18" s="9"/>
      <c r="AP18" s="9"/>
      <c r="AQ18" s="9"/>
      <c r="AR18" s="9">
        <f t="shared" si="2"/>
        <v>0</v>
      </c>
      <c r="AS18" s="10">
        <f t="shared" si="3"/>
        <v>0</v>
      </c>
      <c r="AT18" s="8">
        <v>0.5</v>
      </c>
      <c r="AU18" s="9">
        <v>0.5</v>
      </c>
      <c r="AV18" s="9">
        <v>0.5</v>
      </c>
      <c r="AW18" s="9">
        <v>0.5</v>
      </c>
      <c r="AX18" s="9">
        <v>0.5</v>
      </c>
      <c r="AY18" s="9">
        <v>0.5</v>
      </c>
      <c r="AZ18" s="9">
        <v>1</v>
      </c>
      <c r="BA18" s="9">
        <v>1.5</v>
      </c>
      <c r="BB18" s="9">
        <v>0</v>
      </c>
      <c r="BC18" s="9">
        <v>0</v>
      </c>
      <c r="BD18" s="9">
        <v>1</v>
      </c>
      <c r="BE18" s="9">
        <v>0</v>
      </c>
      <c r="BF18" s="9">
        <v>1</v>
      </c>
      <c r="BG18" s="9">
        <f t="shared" si="4"/>
        <v>7.5</v>
      </c>
      <c r="BH18" s="10">
        <f t="shared" si="5"/>
        <v>0.35714285714285715</v>
      </c>
      <c r="BI18" s="4">
        <f t="shared" si="6"/>
        <v>3</v>
      </c>
      <c r="BO18" s="24">
        <f t="shared" si="7"/>
        <v>0.71822393822393815</v>
      </c>
      <c r="BP18" s="1">
        <f t="shared" si="8"/>
        <v>72</v>
      </c>
      <c r="BQ18" s="2">
        <f t="shared" si="9"/>
        <v>2.7</v>
      </c>
      <c r="BV18" s="29">
        <f>BW17+0.5</f>
        <v>95.5</v>
      </c>
      <c r="BW18" s="29">
        <v>100</v>
      </c>
      <c r="BX18" s="31">
        <v>1</v>
      </c>
      <c r="BY18" s="32">
        <f t="shared" si="13"/>
        <v>5</v>
      </c>
    </row>
    <row r="19" spans="1:77" x14ac:dyDescent="0.3">
      <c r="A19" s="16" t="s">
        <v>17</v>
      </c>
      <c r="B19" s="16" t="s">
        <v>112</v>
      </c>
      <c r="C19" s="16" t="s">
        <v>207</v>
      </c>
      <c r="D19" s="8">
        <v>0.5</v>
      </c>
      <c r="E19" s="9">
        <v>0.5</v>
      </c>
      <c r="F19" s="9">
        <v>0.5</v>
      </c>
      <c r="G19" s="9">
        <v>0.5</v>
      </c>
      <c r="H19" s="9">
        <v>0.5</v>
      </c>
      <c r="I19" s="9">
        <v>0.5</v>
      </c>
      <c r="J19" s="9">
        <v>1</v>
      </c>
      <c r="K19" s="9">
        <v>1</v>
      </c>
      <c r="L19" s="9">
        <v>1</v>
      </c>
      <c r="M19" s="9">
        <v>0.5</v>
      </c>
      <c r="N19" s="9">
        <v>1</v>
      </c>
      <c r="O19" s="9">
        <v>0.5</v>
      </c>
      <c r="P19" s="9">
        <v>0</v>
      </c>
      <c r="Q19" s="9">
        <v>0.5</v>
      </c>
      <c r="R19" s="9">
        <v>0</v>
      </c>
      <c r="S19" s="9">
        <v>2</v>
      </c>
      <c r="T19" s="9">
        <f t="shared" si="10"/>
        <v>10.5</v>
      </c>
      <c r="U19" s="10">
        <f t="shared" si="11"/>
        <v>0.56756756756756754</v>
      </c>
      <c r="V19" s="8">
        <v>1</v>
      </c>
      <c r="W19" s="9">
        <v>0.5</v>
      </c>
      <c r="X19" s="9">
        <v>0.5</v>
      </c>
      <c r="Y19" s="9">
        <v>0.5</v>
      </c>
      <c r="Z19" s="9">
        <v>0.5</v>
      </c>
      <c r="AA19" s="9">
        <v>1</v>
      </c>
      <c r="AB19" s="9">
        <v>0.5</v>
      </c>
      <c r="AC19" s="9">
        <v>1</v>
      </c>
      <c r="AD19" s="9">
        <v>1</v>
      </c>
      <c r="AE19" s="9">
        <v>4</v>
      </c>
      <c r="AF19" s="9">
        <v>1</v>
      </c>
      <c r="AG19" s="9">
        <v>2</v>
      </c>
      <c r="AH19" s="9">
        <v>2</v>
      </c>
      <c r="AI19" s="9">
        <f t="shared" si="0"/>
        <v>15.5</v>
      </c>
      <c r="AJ19" s="10">
        <f t="shared" si="1"/>
        <v>0.77500000000000002</v>
      </c>
      <c r="AK19" s="8"/>
      <c r="AL19" s="9"/>
      <c r="AM19" s="9"/>
      <c r="AN19" s="9"/>
      <c r="AO19" s="9"/>
      <c r="AP19" s="9"/>
      <c r="AQ19" s="9"/>
      <c r="AR19" s="9">
        <f t="shared" si="2"/>
        <v>0</v>
      </c>
      <c r="AS19" s="10">
        <f t="shared" si="3"/>
        <v>0</v>
      </c>
      <c r="AT19" s="8">
        <v>0.5</v>
      </c>
      <c r="AU19" s="9">
        <v>0.5</v>
      </c>
      <c r="AV19" s="9">
        <v>0.5</v>
      </c>
      <c r="AW19" s="9">
        <v>0.5</v>
      </c>
      <c r="AX19" s="9">
        <v>0.5</v>
      </c>
      <c r="AY19" s="9">
        <v>0.5</v>
      </c>
      <c r="AZ19" s="9">
        <v>1</v>
      </c>
      <c r="BA19" s="9">
        <v>3</v>
      </c>
      <c r="BB19" s="9">
        <v>3</v>
      </c>
      <c r="BC19" s="9">
        <v>0</v>
      </c>
      <c r="BD19" s="9">
        <v>0</v>
      </c>
      <c r="BE19" s="9">
        <v>0</v>
      </c>
      <c r="BF19" s="9">
        <v>2</v>
      </c>
      <c r="BG19" s="9">
        <f t="shared" si="4"/>
        <v>12</v>
      </c>
      <c r="BH19" s="10">
        <f t="shared" si="5"/>
        <v>0.5714285714285714</v>
      </c>
      <c r="BI19" s="4">
        <f t="shared" si="6"/>
        <v>3</v>
      </c>
      <c r="BO19" s="24">
        <f t="shared" si="7"/>
        <v>0.64132722007721998</v>
      </c>
      <c r="BP19" s="1">
        <f t="shared" si="8"/>
        <v>64.5</v>
      </c>
      <c r="BQ19" s="2">
        <f t="shared" si="9"/>
        <v>3.3</v>
      </c>
      <c r="BY19" s="2" cm="1">
        <f t="array" ref="BY19">SUM(BX8:BX18*BY8:BY18)/SUM(BY8:BY18)</f>
        <v>3.026470588235294</v>
      </c>
    </row>
    <row r="20" spans="1:77" x14ac:dyDescent="0.3">
      <c r="A20" s="16" t="s">
        <v>14</v>
      </c>
      <c r="B20" s="16" t="s">
        <v>113</v>
      </c>
      <c r="C20" s="16" t="s">
        <v>208</v>
      </c>
      <c r="D20" s="8">
        <v>0.5</v>
      </c>
      <c r="E20" s="9">
        <v>0.5</v>
      </c>
      <c r="F20" s="9">
        <v>0.5</v>
      </c>
      <c r="G20" s="9">
        <v>0.5</v>
      </c>
      <c r="H20" s="9">
        <v>0.5</v>
      </c>
      <c r="I20" s="9">
        <v>0.5</v>
      </c>
      <c r="J20" s="9">
        <v>1</v>
      </c>
      <c r="K20" s="9">
        <v>0.5</v>
      </c>
      <c r="L20" s="9">
        <v>0.5</v>
      </c>
      <c r="M20" s="9">
        <v>0.5</v>
      </c>
      <c r="N20" s="9">
        <v>0.5</v>
      </c>
      <c r="O20" s="9">
        <v>0.5</v>
      </c>
      <c r="P20" s="9">
        <v>0.5</v>
      </c>
      <c r="Q20" s="9">
        <v>0.5</v>
      </c>
      <c r="R20" s="9">
        <v>0</v>
      </c>
      <c r="S20" s="9">
        <v>2</v>
      </c>
      <c r="T20" s="9">
        <f t="shared" ref="T20:T34" si="16">SUM(D20:S20)</f>
        <v>9.5</v>
      </c>
      <c r="U20" s="10">
        <f t="shared" ref="U20:U37" si="17">SUM(D20:S20)/$T$3</f>
        <v>0.51351351351351349</v>
      </c>
      <c r="V20" s="8">
        <v>1</v>
      </c>
      <c r="W20" s="9">
        <v>0.5</v>
      </c>
      <c r="X20" s="9">
        <v>0.5</v>
      </c>
      <c r="Y20" s="9">
        <v>0.5</v>
      </c>
      <c r="Z20" s="9">
        <v>1</v>
      </c>
      <c r="AA20" s="9">
        <v>1</v>
      </c>
      <c r="AB20" s="9">
        <v>0.5</v>
      </c>
      <c r="AC20" s="9">
        <v>1.5</v>
      </c>
      <c r="AD20" s="9">
        <v>1</v>
      </c>
      <c r="AE20" s="9">
        <v>3</v>
      </c>
      <c r="AF20" s="9">
        <v>2</v>
      </c>
      <c r="AG20" s="9">
        <v>4</v>
      </c>
      <c r="AH20" s="9">
        <v>3</v>
      </c>
      <c r="AI20" s="9">
        <f t="shared" ref="AI20:AI35" si="18">SUM(V20:AH20)</f>
        <v>19.5</v>
      </c>
      <c r="AJ20" s="10">
        <f t="shared" ref="AJ20:AJ35" si="19">SUM(V20:AH20)/$AI$3</f>
        <v>0.97499999999999998</v>
      </c>
      <c r="AK20" s="8">
        <v>1.5</v>
      </c>
      <c r="AL20" s="9">
        <v>0.5</v>
      </c>
      <c r="AM20" s="9">
        <v>0.5</v>
      </c>
      <c r="AN20" s="9">
        <v>0.5</v>
      </c>
      <c r="AO20" s="9">
        <v>0</v>
      </c>
      <c r="AP20" s="9">
        <v>0</v>
      </c>
      <c r="AQ20" s="9">
        <v>2</v>
      </c>
      <c r="AR20" s="9">
        <f t="shared" ref="AR20:AR35" si="20">SUM(AK20:AQ20)</f>
        <v>5</v>
      </c>
      <c r="AS20" s="10">
        <f t="shared" ref="AS20:AS35" si="21">SUM(AK20:AQ20)/$AR$3</f>
        <v>0.23255813953488372</v>
      </c>
      <c r="AT20" s="8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>
        <f t="shared" ref="BG20:BG35" si="22">SUM(AT20:BF20)</f>
        <v>0</v>
      </c>
      <c r="BH20" s="10">
        <f t="shared" ref="BH20:BH35" si="23">SUM(AT20:BF20)/$BG$3</f>
        <v>0</v>
      </c>
      <c r="BI20" s="4">
        <f t="shared" si="6"/>
        <v>3</v>
      </c>
      <c r="BO20" s="24">
        <f t="shared" si="7"/>
        <v>0.59074717159019485</v>
      </c>
      <c r="BP20" s="1">
        <f t="shared" si="8"/>
        <v>59.5</v>
      </c>
      <c r="BQ20" s="2">
        <f t="shared" si="9"/>
        <v>3.7</v>
      </c>
    </row>
    <row r="21" spans="1:77" x14ac:dyDescent="0.3">
      <c r="A21" s="16" t="s">
        <v>20</v>
      </c>
      <c r="B21" s="16" t="s">
        <v>114</v>
      </c>
      <c r="C21" s="16" t="s">
        <v>209</v>
      </c>
      <c r="D21" s="8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f t="shared" si="16"/>
        <v>1</v>
      </c>
      <c r="U21" s="10">
        <f t="shared" si="17"/>
        <v>5.4054054054054057E-2</v>
      </c>
      <c r="V21" s="8">
        <v>0.5</v>
      </c>
      <c r="W21" s="9">
        <v>0.5</v>
      </c>
      <c r="X21" s="9">
        <v>0.5</v>
      </c>
      <c r="Y21" s="9">
        <v>0.5</v>
      </c>
      <c r="Z21" s="9">
        <v>0</v>
      </c>
      <c r="AA21" s="9">
        <v>0.5</v>
      </c>
      <c r="AB21" s="9">
        <v>0.5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2</v>
      </c>
      <c r="AI21" s="9">
        <f t="shared" si="18"/>
        <v>5</v>
      </c>
      <c r="AJ21" s="10">
        <f t="shared" si="19"/>
        <v>0.25</v>
      </c>
      <c r="AK21" s="8"/>
      <c r="AL21" s="9"/>
      <c r="AM21" s="9"/>
      <c r="AN21" s="9"/>
      <c r="AO21" s="9"/>
      <c r="AP21" s="9"/>
      <c r="AQ21" s="9"/>
      <c r="AR21" s="9">
        <f t="shared" si="20"/>
        <v>0</v>
      </c>
      <c r="AS21" s="10">
        <f t="shared" si="21"/>
        <v>0</v>
      </c>
      <c r="AT21" s="8">
        <v>0</v>
      </c>
      <c r="AU21" s="9">
        <v>0.5</v>
      </c>
      <c r="AV21" s="9">
        <v>0</v>
      </c>
      <c r="AW21" s="9">
        <v>0.5</v>
      </c>
      <c r="AX21" s="9">
        <v>0.5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1</v>
      </c>
      <c r="BG21" s="9">
        <f t="shared" si="22"/>
        <v>2.5</v>
      </c>
      <c r="BH21" s="10">
        <f t="shared" si="23"/>
        <v>0.11904761904761904</v>
      </c>
      <c r="BI21" s="4">
        <f t="shared" si="6"/>
        <v>3</v>
      </c>
      <c r="BO21" s="24">
        <f t="shared" si="7"/>
        <v>0.14213320463320461</v>
      </c>
      <c r="BP21" s="1">
        <f t="shared" si="8"/>
        <v>14.5</v>
      </c>
      <c r="BQ21" s="2">
        <f t="shared" si="9"/>
        <v>5</v>
      </c>
    </row>
    <row r="22" spans="1:77" x14ac:dyDescent="0.3">
      <c r="A22" s="16" t="s">
        <v>21</v>
      </c>
      <c r="B22" s="16" t="s">
        <v>115</v>
      </c>
      <c r="C22" s="16" t="s">
        <v>210</v>
      </c>
      <c r="D22" s="8">
        <v>0.5</v>
      </c>
      <c r="E22" s="9">
        <v>0.5</v>
      </c>
      <c r="F22" s="9">
        <v>0.5</v>
      </c>
      <c r="G22" s="9">
        <v>0.5</v>
      </c>
      <c r="H22" s="9">
        <v>0.5</v>
      </c>
      <c r="I22" s="9">
        <v>0.5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0</v>
      </c>
      <c r="P22" s="9">
        <v>0</v>
      </c>
      <c r="Q22" s="9">
        <v>0.5</v>
      </c>
      <c r="R22" s="9">
        <v>6</v>
      </c>
      <c r="S22" s="9">
        <v>3</v>
      </c>
      <c r="T22" s="9">
        <f>SUM(D22:S22)</f>
        <v>17.5</v>
      </c>
      <c r="U22" s="10">
        <f t="shared" si="17"/>
        <v>0.94594594594594594</v>
      </c>
      <c r="V22" s="8">
        <v>1</v>
      </c>
      <c r="W22" s="9">
        <v>0.5</v>
      </c>
      <c r="X22" s="9">
        <v>0.5</v>
      </c>
      <c r="Y22" s="9">
        <v>0.5</v>
      </c>
      <c r="Z22" s="9">
        <v>0</v>
      </c>
      <c r="AA22" s="9">
        <v>1</v>
      </c>
      <c r="AB22" s="9">
        <v>1</v>
      </c>
      <c r="AC22" s="9">
        <v>1.5</v>
      </c>
      <c r="AD22" s="9">
        <v>1</v>
      </c>
      <c r="AE22" s="9">
        <v>3</v>
      </c>
      <c r="AF22" s="9">
        <v>2</v>
      </c>
      <c r="AG22" s="9">
        <v>4</v>
      </c>
      <c r="AH22" s="9">
        <v>3</v>
      </c>
      <c r="AI22" s="9">
        <f t="shared" si="18"/>
        <v>19</v>
      </c>
      <c r="AJ22" s="10">
        <f t="shared" si="19"/>
        <v>0.95</v>
      </c>
      <c r="AK22" s="8">
        <v>2</v>
      </c>
      <c r="AL22" s="9">
        <v>0.5</v>
      </c>
      <c r="AM22" s="9">
        <v>0</v>
      </c>
      <c r="AN22" s="9">
        <v>0.5</v>
      </c>
      <c r="AO22" s="9">
        <v>2</v>
      </c>
      <c r="AP22" s="9">
        <v>0</v>
      </c>
      <c r="AQ22" s="9">
        <v>2</v>
      </c>
      <c r="AR22" s="9">
        <f t="shared" si="20"/>
        <v>7</v>
      </c>
      <c r="AS22" s="10">
        <f t="shared" si="21"/>
        <v>0.32558139534883723</v>
      </c>
      <c r="AT22" s="8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>
        <f t="shared" si="22"/>
        <v>0</v>
      </c>
      <c r="BH22" s="10">
        <f t="shared" si="23"/>
        <v>0</v>
      </c>
      <c r="BI22" s="4">
        <f t="shared" si="6"/>
        <v>3</v>
      </c>
      <c r="BO22" s="24">
        <f t="shared" si="7"/>
        <v>0.76125549968573225</v>
      </c>
      <c r="BP22" s="1">
        <f t="shared" si="8"/>
        <v>76.5</v>
      </c>
      <c r="BQ22" s="2">
        <f t="shared" si="9"/>
        <v>2.2999999999999998</v>
      </c>
    </row>
    <row r="23" spans="1:77" x14ac:dyDescent="0.3">
      <c r="A23" s="16" t="s">
        <v>22</v>
      </c>
      <c r="B23" s="16" t="s">
        <v>116</v>
      </c>
      <c r="C23" s="16" t="s">
        <v>211</v>
      </c>
      <c r="D23" s="8">
        <v>0.5</v>
      </c>
      <c r="E23" s="9">
        <v>0.5</v>
      </c>
      <c r="F23" s="9">
        <v>0.5</v>
      </c>
      <c r="G23" s="9">
        <v>0.5</v>
      </c>
      <c r="H23" s="9">
        <v>0.5</v>
      </c>
      <c r="I23" s="9">
        <v>0.5</v>
      </c>
      <c r="J23" s="9">
        <v>1</v>
      </c>
      <c r="K23" s="9">
        <v>1</v>
      </c>
      <c r="L23" s="9">
        <v>1</v>
      </c>
      <c r="M23" s="9">
        <v>0</v>
      </c>
      <c r="N23" s="9">
        <v>1</v>
      </c>
      <c r="O23" s="9">
        <v>0.5</v>
      </c>
      <c r="P23" s="9">
        <v>0.5</v>
      </c>
      <c r="Q23" s="9">
        <v>0.5</v>
      </c>
      <c r="R23" s="9">
        <v>4</v>
      </c>
      <c r="S23" s="9">
        <v>0</v>
      </c>
      <c r="T23" s="9">
        <f t="shared" si="16"/>
        <v>12.5</v>
      </c>
      <c r="U23" s="10">
        <f t="shared" si="17"/>
        <v>0.67567567567567566</v>
      </c>
      <c r="V23" s="8">
        <v>1</v>
      </c>
      <c r="W23" s="9">
        <v>0.5</v>
      </c>
      <c r="X23" s="9">
        <v>0.5</v>
      </c>
      <c r="Y23" s="9">
        <v>0.5</v>
      </c>
      <c r="Z23" s="9">
        <v>0.5</v>
      </c>
      <c r="AA23" s="9">
        <v>1</v>
      </c>
      <c r="AB23" s="9">
        <v>1</v>
      </c>
      <c r="AC23" s="9">
        <v>0.5</v>
      </c>
      <c r="AD23" s="9">
        <v>1</v>
      </c>
      <c r="AE23" s="9">
        <v>3</v>
      </c>
      <c r="AF23" s="9">
        <v>2</v>
      </c>
      <c r="AG23" s="9">
        <v>4</v>
      </c>
      <c r="AH23" s="9">
        <v>3</v>
      </c>
      <c r="AI23" s="9">
        <f t="shared" si="18"/>
        <v>18.5</v>
      </c>
      <c r="AJ23" s="10">
        <f t="shared" si="19"/>
        <v>0.92500000000000004</v>
      </c>
      <c r="AK23" s="8"/>
      <c r="AL23" s="9"/>
      <c r="AM23" s="9"/>
      <c r="AN23" s="9"/>
      <c r="AO23" s="9"/>
      <c r="AP23" s="9"/>
      <c r="AQ23" s="9"/>
      <c r="AR23" s="9">
        <f t="shared" si="20"/>
        <v>0</v>
      </c>
      <c r="AS23" s="10">
        <f t="shared" si="21"/>
        <v>0</v>
      </c>
      <c r="AT23" s="8">
        <v>0.5</v>
      </c>
      <c r="AU23" s="9">
        <v>0.5</v>
      </c>
      <c r="AV23" s="9">
        <v>0.5</v>
      </c>
      <c r="AW23" s="9">
        <v>0.5</v>
      </c>
      <c r="AX23" s="9">
        <v>0.5</v>
      </c>
      <c r="AY23" s="9">
        <v>0.5</v>
      </c>
      <c r="AZ23" s="9">
        <v>1</v>
      </c>
      <c r="BA23" s="9">
        <v>3</v>
      </c>
      <c r="BB23" s="9">
        <v>0</v>
      </c>
      <c r="BC23" s="9">
        <v>0</v>
      </c>
      <c r="BD23" s="9">
        <v>1</v>
      </c>
      <c r="BE23" s="9">
        <v>1</v>
      </c>
      <c r="BF23" s="9">
        <v>2</v>
      </c>
      <c r="BG23" s="9">
        <f t="shared" si="22"/>
        <v>11</v>
      </c>
      <c r="BH23" s="10">
        <f t="shared" si="23"/>
        <v>0.52380952380952384</v>
      </c>
      <c r="BI23" s="4">
        <f t="shared" si="6"/>
        <v>3</v>
      </c>
      <c r="BO23" s="24">
        <f t="shared" si="7"/>
        <v>0.71737934362934352</v>
      </c>
      <c r="BP23" s="1">
        <f t="shared" si="8"/>
        <v>72</v>
      </c>
      <c r="BQ23" s="2">
        <f t="shared" si="9"/>
        <v>2.7</v>
      </c>
    </row>
    <row r="24" spans="1:77" x14ac:dyDescent="0.3">
      <c r="A24" s="16" t="s">
        <v>23</v>
      </c>
      <c r="B24" s="16" t="s">
        <v>117</v>
      </c>
      <c r="C24" s="16" t="s">
        <v>212</v>
      </c>
      <c r="D24" s="8">
        <v>0.5</v>
      </c>
      <c r="E24" s="9">
        <v>0.5</v>
      </c>
      <c r="F24" s="9">
        <v>0.5</v>
      </c>
      <c r="G24" s="9">
        <v>0.5</v>
      </c>
      <c r="H24" s="9">
        <v>0.5</v>
      </c>
      <c r="I24" s="9">
        <v>0.5</v>
      </c>
      <c r="J24" s="9">
        <v>1</v>
      </c>
      <c r="K24" s="9">
        <v>1</v>
      </c>
      <c r="L24" s="9">
        <v>1</v>
      </c>
      <c r="M24" s="9">
        <v>0.5</v>
      </c>
      <c r="N24" s="9">
        <v>1</v>
      </c>
      <c r="O24" s="9">
        <v>0.5</v>
      </c>
      <c r="P24" s="9">
        <v>0.5</v>
      </c>
      <c r="Q24" s="9">
        <v>0.5</v>
      </c>
      <c r="R24" s="9">
        <v>4</v>
      </c>
      <c r="S24" s="9">
        <v>2</v>
      </c>
      <c r="T24" s="9">
        <f t="shared" si="16"/>
        <v>15</v>
      </c>
      <c r="U24" s="10">
        <f t="shared" si="17"/>
        <v>0.81081081081081086</v>
      </c>
      <c r="V24" s="8">
        <v>1</v>
      </c>
      <c r="W24" s="9">
        <v>0.5</v>
      </c>
      <c r="X24" s="9">
        <v>0.5</v>
      </c>
      <c r="Y24" s="9">
        <v>0.5</v>
      </c>
      <c r="Z24" s="9">
        <v>0</v>
      </c>
      <c r="AA24" s="9">
        <v>1</v>
      </c>
      <c r="AB24" s="9">
        <v>0</v>
      </c>
      <c r="AC24" s="9">
        <v>1.5</v>
      </c>
      <c r="AD24" s="9">
        <v>1</v>
      </c>
      <c r="AE24" s="9">
        <v>3</v>
      </c>
      <c r="AF24" s="9">
        <v>2</v>
      </c>
      <c r="AG24" s="9">
        <v>0</v>
      </c>
      <c r="AH24" s="9">
        <v>2</v>
      </c>
      <c r="AI24" s="9">
        <f t="shared" si="18"/>
        <v>13</v>
      </c>
      <c r="AJ24" s="10">
        <f t="shared" si="19"/>
        <v>0.65</v>
      </c>
      <c r="AK24" s="8"/>
      <c r="AL24" s="9"/>
      <c r="AM24" s="9"/>
      <c r="AN24" s="9"/>
      <c r="AO24" s="9"/>
      <c r="AP24" s="9"/>
      <c r="AQ24" s="9"/>
      <c r="AR24" s="9">
        <f t="shared" si="20"/>
        <v>0</v>
      </c>
      <c r="AS24" s="10">
        <f t="shared" si="21"/>
        <v>0</v>
      </c>
      <c r="AT24" s="9">
        <v>0.5</v>
      </c>
      <c r="AU24" s="9">
        <v>0.5</v>
      </c>
      <c r="AV24" s="9">
        <v>0.5</v>
      </c>
      <c r="AW24" s="9">
        <v>0.5</v>
      </c>
      <c r="AX24" s="9">
        <v>0</v>
      </c>
      <c r="AY24" s="9">
        <v>1</v>
      </c>
      <c r="AZ24" s="9">
        <v>1</v>
      </c>
      <c r="BA24" s="9">
        <v>3</v>
      </c>
      <c r="BB24" s="9">
        <v>2</v>
      </c>
      <c r="BC24" s="9">
        <v>1</v>
      </c>
      <c r="BD24" s="9">
        <v>0</v>
      </c>
      <c r="BE24" s="9">
        <v>0</v>
      </c>
      <c r="BF24" s="9">
        <v>2</v>
      </c>
      <c r="BG24" s="9">
        <f t="shared" si="22"/>
        <v>12</v>
      </c>
      <c r="BH24" s="10">
        <f t="shared" si="23"/>
        <v>0.5714285714285714</v>
      </c>
      <c r="BI24" s="4">
        <f t="shared" si="6"/>
        <v>3</v>
      </c>
      <c r="BO24" s="24">
        <f t="shared" si="7"/>
        <v>0.68271235521235518</v>
      </c>
      <c r="BP24" s="1">
        <f t="shared" si="8"/>
        <v>68.5</v>
      </c>
      <c r="BQ24" s="2">
        <f t="shared" si="9"/>
        <v>3</v>
      </c>
    </row>
    <row r="25" spans="1:77" x14ac:dyDescent="0.3">
      <c r="A25" s="16" t="s">
        <v>24</v>
      </c>
      <c r="B25" s="16" t="s">
        <v>118</v>
      </c>
      <c r="C25" s="16" t="s">
        <v>213</v>
      </c>
      <c r="D25" s="8">
        <v>0.5</v>
      </c>
      <c r="E25" s="9">
        <v>0.5</v>
      </c>
      <c r="F25" s="9">
        <v>0.5</v>
      </c>
      <c r="G25" s="9">
        <v>0.5</v>
      </c>
      <c r="H25" s="9">
        <v>0.5</v>
      </c>
      <c r="I25" s="9">
        <v>0.5</v>
      </c>
      <c r="J25" s="9">
        <v>1</v>
      </c>
      <c r="K25" s="9">
        <v>1</v>
      </c>
      <c r="L25" s="9">
        <v>1</v>
      </c>
      <c r="M25" s="9">
        <v>0.5</v>
      </c>
      <c r="N25" s="9">
        <v>1</v>
      </c>
      <c r="O25" s="9">
        <v>0.5</v>
      </c>
      <c r="P25" s="9">
        <v>0.5</v>
      </c>
      <c r="Q25" s="9">
        <v>0.5</v>
      </c>
      <c r="R25" s="9">
        <v>3</v>
      </c>
      <c r="S25" s="9">
        <v>3</v>
      </c>
      <c r="T25" s="9">
        <f t="shared" si="16"/>
        <v>15</v>
      </c>
      <c r="U25" s="10">
        <f t="shared" si="17"/>
        <v>0.81081081081081086</v>
      </c>
      <c r="V25" s="8">
        <v>1</v>
      </c>
      <c r="W25" s="9">
        <v>0.5</v>
      </c>
      <c r="X25" s="9">
        <v>0.5</v>
      </c>
      <c r="Y25" s="9">
        <v>0.5</v>
      </c>
      <c r="Z25" s="9">
        <v>1</v>
      </c>
      <c r="AA25" s="9">
        <v>0.5</v>
      </c>
      <c r="AB25" s="9">
        <v>0.5</v>
      </c>
      <c r="AC25" s="9">
        <v>0</v>
      </c>
      <c r="AD25" s="9">
        <v>1</v>
      </c>
      <c r="AE25" s="9">
        <v>3</v>
      </c>
      <c r="AF25" s="9">
        <v>0.5</v>
      </c>
      <c r="AG25" s="9">
        <v>4</v>
      </c>
      <c r="AH25" s="9">
        <v>2</v>
      </c>
      <c r="AI25" s="9">
        <f t="shared" si="18"/>
        <v>15</v>
      </c>
      <c r="AJ25" s="10">
        <f t="shared" si="19"/>
        <v>0.75</v>
      </c>
      <c r="AK25" s="8">
        <v>1.5</v>
      </c>
      <c r="AL25" s="9">
        <v>0.5</v>
      </c>
      <c r="AM25" s="9">
        <v>0.5</v>
      </c>
      <c r="AN25" s="9">
        <v>0.5</v>
      </c>
      <c r="AO25" s="9">
        <v>3</v>
      </c>
      <c r="AP25" s="9">
        <v>0</v>
      </c>
      <c r="AQ25" s="9">
        <v>2</v>
      </c>
      <c r="AR25" s="9">
        <f t="shared" si="20"/>
        <v>8</v>
      </c>
      <c r="AS25" s="10">
        <f t="shared" si="21"/>
        <v>0.37209302325581395</v>
      </c>
      <c r="AT25" s="8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>
        <f t="shared" si="22"/>
        <v>0</v>
      </c>
      <c r="BH25" s="10">
        <f t="shared" si="23"/>
        <v>0</v>
      </c>
      <c r="BI25" s="4">
        <f t="shared" si="6"/>
        <v>3</v>
      </c>
      <c r="BO25" s="24">
        <f t="shared" si="7"/>
        <v>0.65791169076052791</v>
      </c>
      <c r="BP25" s="1">
        <f t="shared" si="8"/>
        <v>66</v>
      </c>
      <c r="BQ25" s="2">
        <f t="shared" si="9"/>
        <v>3</v>
      </c>
    </row>
    <row r="26" spans="1:77" x14ac:dyDescent="0.3">
      <c r="A26" s="16" t="s">
        <v>18</v>
      </c>
      <c r="B26" s="16" t="s">
        <v>119</v>
      </c>
      <c r="C26" s="16" t="s">
        <v>214</v>
      </c>
      <c r="D26" s="8">
        <v>0.5</v>
      </c>
      <c r="E26" s="9">
        <v>0.5</v>
      </c>
      <c r="F26" s="9">
        <v>0.5</v>
      </c>
      <c r="G26" s="9">
        <v>0.5</v>
      </c>
      <c r="H26" s="9">
        <v>0.5</v>
      </c>
      <c r="I26" s="9">
        <v>0.5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0.5</v>
      </c>
      <c r="Q26" s="9">
        <v>0.5</v>
      </c>
      <c r="R26" s="9">
        <v>4</v>
      </c>
      <c r="S26" s="9">
        <v>3</v>
      </c>
      <c r="T26" s="9">
        <f t="shared" si="16"/>
        <v>17</v>
      </c>
      <c r="U26" s="10">
        <f t="shared" si="17"/>
        <v>0.91891891891891897</v>
      </c>
      <c r="V26" s="8">
        <v>1</v>
      </c>
      <c r="W26" s="9">
        <v>0.5</v>
      </c>
      <c r="X26" s="9">
        <v>0.5</v>
      </c>
      <c r="Y26" s="9">
        <v>0.5</v>
      </c>
      <c r="Z26" s="9">
        <v>1</v>
      </c>
      <c r="AA26" s="9">
        <v>1</v>
      </c>
      <c r="AB26" s="9">
        <v>1</v>
      </c>
      <c r="AC26" s="9">
        <v>1.5</v>
      </c>
      <c r="AD26" s="9">
        <v>1</v>
      </c>
      <c r="AE26" s="9">
        <v>3</v>
      </c>
      <c r="AF26" s="9">
        <v>2</v>
      </c>
      <c r="AG26" s="9">
        <v>4</v>
      </c>
      <c r="AH26" s="9">
        <v>3</v>
      </c>
      <c r="AI26" s="9">
        <f t="shared" si="18"/>
        <v>20</v>
      </c>
      <c r="AJ26" s="10">
        <f t="shared" si="19"/>
        <v>1</v>
      </c>
      <c r="AK26" s="8"/>
      <c r="AL26" s="9"/>
      <c r="AM26" s="9"/>
      <c r="AN26" s="9"/>
      <c r="AO26" s="9"/>
      <c r="AP26" s="9"/>
      <c r="AQ26" s="9"/>
      <c r="AR26" s="9">
        <f t="shared" si="20"/>
        <v>0</v>
      </c>
      <c r="AS26" s="10">
        <f t="shared" si="21"/>
        <v>0</v>
      </c>
      <c r="AT26" s="8">
        <v>0.5</v>
      </c>
      <c r="AU26" s="9">
        <v>0.5</v>
      </c>
      <c r="AV26" s="9">
        <v>0.5</v>
      </c>
      <c r="AW26" s="9">
        <v>0.5</v>
      </c>
      <c r="AX26" s="9">
        <v>0.5</v>
      </c>
      <c r="AY26" s="9">
        <v>0.5</v>
      </c>
      <c r="AZ26" s="9">
        <v>1</v>
      </c>
      <c r="BA26" s="9">
        <v>3</v>
      </c>
      <c r="BB26" s="9">
        <v>3</v>
      </c>
      <c r="BC26" s="9">
        <v>0</v>
      </c>
      <c r="BD26" s="9">
        <v>0</v>
      </c>
      <c r="BE26" s="9">
        <v>0</v>
      </c>
      <c r="BF26" s="9">
        <v>2</v>
      </c>
      <c r="BG26" s="9">
        <f t="shared" si="22"/>
        <v>12</v>
      </c>
      <c r="BH26" s="10">
        <f t="shared" si="23"/>
        <v>0.5714285714285714</v>
      </c>
      <c r="BI26" s="4">
        <f t="shared" si="6"/>
        <v>3</v>
      </c>
      <c r="BO26" s="24">
        <f t="shared" si="7"/>
        <v>0.84305019305019291</v>
      </c>
      <c r="BP26" s="1">
        <f t="shared" si="8"/>
        <v>84.500000000000014</v>
      </c>
      <c r="BQ26" s="2">
        <f t="shared" si="9"/>
        <v>2</v>
      </c>
    </row>
    <row r="27" spans="1:77" x14ac:dyDescent="0.3">
      <c r="A27" s="16" t="s">
        <v>25</v>
      </c>
      <c r="B27" s="16" t="s">
        <v>120</v>
      </c>
      <c r="C27" s="16" t="s">
        <v>215</v>
      </c>
      <c r="D27" s="8">
        <v>0.5</v>
      </c>
      <c r="E27" s="9">
        <v>0.5</v>
      </c>
      <c r="F27" s="9">
        <v>0.5</v>
      </c>
      <c r="G27" s="9">
        <v>0.5</v>
      </c>
      <c r="H27" s="9">
        <v>0.5</v>
      </c>
      <c r="I27" s="9">
        <v>0.5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0.5</v>
      </c>
      <c r="P27" s="9">
        <v>0.5</v>
      </c>
      <c r="Q27" s="9">
        <v>0.5</v>
      </c>
      <c r="R27" s="9">
        <v>4</v>
      </c>
      <c r="S27" s="9">
        <v>2</v>
      </c>
      <c r="T27" s="9">
        <f t="shared" si="16"/>
        <v>15.5</v>
      </c>
      <c r="U27" s="10">
        <f t="shared" si="17"/>
        <v>0.83783783783783783</v>
      </c>
      <c r="V27" s="8">
        <v>1</v>
      </c>
      <c r="W27" s="9">
        <v>0.5</v>
      </c>
      <c r="X27" s="9">
        <v>0.5</v>
      </c>
      <c r="Y27" s="9">
        <v>0.5</v>
      </c>
      <c r="Z27" s="9">
        <v>1</v>
      </c>
      <c r="AA27" s="9">
        <v>1</v>
      </c>
      <c r="AB27" s="9">
        <v>1</v>
      </c>
      <c r="AC27" s="9">
        <v>1.5</v>
      </c>
      <c r="AD27" s="9">
        <v>1</v>
      </c>
      <c r="AE27" s="9">
        <v>3</v>
      </c>
      <c r="AF27" s="9">
        <v>2</v>
      </c>
      <c r="AG27" s="9">
        <v>4</v>
      </c>
      <c r="AH27" s="9">
        <v>3</v>
      </c>
      <c r="AI27" s="9">
        <f t="shared" si="18"/>
        <v>20</v>
      </c>
      <c r="AJ27" s="10">
        <f t="shared" si="19"/>
        <v>1</v>
      </c>
      <c r="AK27" s="8"/>
      <c r="AL27" s="9"/>
      <c r="AM27" s="9"/>
      <c r="AN27" s="9"/>
      <c r="AO27" s="9"/>
      <c r="AP27" s="9"/>
      <c r="AQ27" s="9"/>
      <c r="AR27" s="9">
        <f t="shared" si="20"/>
        <v>0</v>
      </c>
      <c r="AS27" s="10">
        <f t="shared" si="21"/>
        <v>0</v>
      </c>
      <c r="AT27" s="8">
        <v>0.5</v>
      </c>
      <c r="AU27" s="9">
        <v>0.5</v>
      </c>
      <c r="AV27" s="9">
        <v>0</v>
      </c>
      <c r="AW27" s="9">
        <v>0.5</v>
      </c>
      <c r="AX27" s="9">
        <v>0.5</v>
      </c>
      <c r="AY27" s="9">
        <v>0.5</v>
      </c>
      <c r="AZ27" s="9">
        <v>1</v>
      </c>
      <c r="BA27" s="9">
        <v>3</v>
      </c>
      <c r="BB27" s="9">
        <v>3</v>
      </c>
      <c r="BC27" s="9">
        <v>3</v>
      </c>
      <c r="BD27" s="9">
        <v>3</v>
      </c>
      <c r="BE27" s="9">
        <v>0</v>
      </c>
      <c r="BF27" s="9">
        <v>2</v>
      </c>
      <c r="BG27" s="9">
        <f t="shared" si="22"/>
        <v>17.5</v>
      </c>
      <c r="BH27" s="10">
        <f t="shared" si="23"/>
        <v>0.83333333333333337</v>
      </c>
      <c r="BI27" s="4">
        <f t="shared" si="6"/>
        <v>3</v>
      </c>
      <c r="BO27" s="24">
        <f t="shared" si="7"/>
        <v>0.89324324324324322</v>
      </c>
      <c r="BP27" s="1">
        <f t="shared" si="8"/>
        <v>89.500000000000014</v>
      </c>
      <c r="BQ27" s="2">
        <f t="shared" si="9"/>
        <v>1.7</v>
      </c>
    </row>
    <row r="28" spans="1:77" x14ac:dyDescent="0.3">
      <c r="A28" s="16" t="s">
        <v>26</v>
      </c>
      <c r="B28" s="16" t="s">
        <v>121</v>
      </c>
      <c r="C28" s="16" t="s">
        <v>216</v>
      </c>
      <c r="D28" s="8">
        <v>0.5</v>
      </c>
      <c r="E28" s="9">
        <v>0.5</v>
      </c>
      <c r="F28" s="9">
        <v>0.5</v>
      </c>
      <c r="G28" s="9">
        <v>0.5</v>
      </c>
      <c r="H28" s="9">
        <v>0.5</v>
      </c>
      <c r="I28" s="9">
        <v>0.5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0.5</v>
      </c>
      <c r="P28" s="9">
        <v>0.5</v>
      </c>
      <c r="Q28" s="9">
        <v>0.5</v>
      </c>
      <c r="R28" s="9">
        <v>6</v>
      </c>
      <c r="S28" s="9">
        <v>3</v>
      </c>
      <c r="T28" s="9">
        <f t="shared" si="16"/>
        <v>18.5</v>
      </c>
      <c r="U28" s="10">
        <f t="shared" si="17"/>
        <v>1</v>
      </c>
      <c r="V28" s="8">
        <v>1</v>
      </c>
      <c r="W28" s="9">
        <v>0.5</v>
      </c>
      <c r="X28" s="9">
        <v>0.5</v>
      </c>
      <c r="Y28" s="9">
        <v>0.5</v>
      </c>
      <c r="Z28" s="9">
        <v>0.5</v>
      </c>
      <c r="AA28" s="9">
        <v>1</v>
      </c>
      <c r="AB28" s="9">
        <v>1</v>
      </c>
      <c r="AC28" s="9">
        <v>0</v>
      </c>
      <c r="AD28" s="9">
        <v>1</v>
      </c>
      <c r="AE28" s="9">
        <v>3</v>
      </c>
      <c r="AF28" s="9">
        <v>2</v>
      </c>
      <c r="AG28" s="9">
        <v>4</v>
      </c>
      <c r="AH28" s="9">
        <v>3</v>
      </c>
      <c r="AI28" s="9">
        <f t="shared" si="18"/>
        <v>18</v>
      </c>
      <c r="AJ28" s="10">
        <f t="shared" si="19"/>
        <v>0.9</v>
      </c>
      <c r="AK28" s="8"/>
      <c r="AL28" s="9"/>
      <c r="AM28" s="9"/>
      <c r="AN28" s="9"/>
      <c r="AO28" s="9"/>
      <c r="AP28" s="9"/>
      <c r="AQ28" s="9"/>
      <c r="AR28" s="9">
        <f t="shared" si="20"/>
        <v>0</v>
      </c>
      <c r="AS28" s="10">
        <f t="shared" si="21"/>
        <v>0</v>
      </c>
      <c r="AT28" s="8">
        <v>0.5</v>
      </c>
      <c r="AU28" s="9">
        <v>0.5</v>
      </c>
      <c r="AV28" s="9">
        <v>0.5</v>
      </c>
      <c r="AW28" s="9">
        <v>0.5</v>
      </c>
      <c r="AX28" s="9">
        <v>0.5</v>
      </c>
      <c r="AY28" s="9">
        <v>0.5</v>
      </c>
      <c r="AZ28" s="9">
        <v>1</v>
      </c>
      <c r="BA28" s="9">
        <v>3</v>
      </c>
      <c r="BB28" s="9">
        <v>3</v>
      </c>
      <c r="BC28" s="9">
        <v>0</v>
      </c>
      <c r="BD28" s="9">
        <v>0</v>
      </c>
      <c r="BE28" s="9">
        <v>0</v>
      </c>
      <c r="BF28" s="9">
        <v>1</v>
      </c>
      <c r="BG28" s="9">
        <f t="shared" si="22"/>
        <v>11</v>
      </c>
      <c r="BH28" s="10">
        <f t="shared" si="23"/>
        <v>0.52380952380952384</v>
      </c>
      <c r="BI28" s="4">
        <f t="shared" si="6"/>
        <v>3</v>
      </c>
      <c r="BO28" s="24">
        <f t="shared" si="7"/>
        <v>0.82214285714285718</v>
      </c>
      <c r="BP28" s="1">
        <f t="shared" si="8"/>
        <v>82.5</v>
      </c>
      <c r="BQ28" s="2">
        <f t="shared" si="9"/>
        <v>2</v>
      </c>
    </row>
    <row r="29" spans="1:77" x14ac:dyDescent="0.3">
      <c r="A29" s="16" t="s">
        <v>27</v>
      </c>
      <c r="B29" s="16" t="s">
        <v>122</v>
      </c>
      <c r="C29" s="16" t="s">
        <v>217</v>
      </c>
      <c r="D29" s="8">
        <v>0.5</v>
      </c>
      <c r="E29" s="9">
        <v>0.5</v>
      </c>
      <c r="F29" s="9">
        <v>0.5</v>
      </c>
      <c r="G29" s="9">
        <v>0.5</v>
      </c>
      <c r="H29" s="9">
        <v>0.5</v>
      </c>
      <c r="I29" s="9">
        <v>0.5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0.5</v>
      </c>
      <c r="P29" s="9">
        <v>0.5</v>
      </c>
      <c r="Q29" s="9">
        <v>0.5</v>
      </c>
      <c r="R29" s="9">
        <v>3</v>
      </c>
      <c r="S29" s="9">
        <v>2</v>
      </c>
      <c r="T29" s="9">
        <f t="shared" si="16"/>
        <v>14.5</v>
      </c>
      <c r="U29" s="10">
        <f t="shared" si="17"/>
        <v>0.78378378378378377</v>
      </c>
      <c r="V29" s="8">
        <v>1</v>
      </c>
      <c r="W29" s="9">
        <v>0.5</v>
      </c>
      <c r="X29" s="9">
        <v>0.5</v>
      </c>
      <c r="Y29" s="9">
        <v>0.5</v>
      </c>
      <c r="Z29" s="9">
        <v>1</v>
      </c>
      <c r="AA29" s="9">
        <v>1</v>
      </c>
      <c r="AB29" s="9">
        <v>1</v>
      </c>
      <c r="AC29" s="9">
        <v>1.5</v>
      </c>
      <c r="AD29" s="9">
        <v>1</v>
      </c>
      <c r="AE29" s="9">
        <v>3</v>
      </c>
      <c r="AF29" s="9">
        <v>2</v>
      </c>
      <c r="AG29" s="9">
        <v>4</v>
      </c>
      <c r="AH29" s="9">
        <v>3</v>
      </c>
      <c r="AI29" s="9">
        <f t="shared" si="18"/>
        <v>20</v>
      </c>
      <c r="AJ29" s="10">
        <f t="shared" si="19"/>
        <v>1</v>
      </c>
      <c r="AK29" s="8">
        <v>1.5</v>
      </c>
      <c r="AL29" s="9">
        <v>0.5</v>
      </c>
      <c r="AM29" s="9">
        <v>0.5</v>
      </c>
      <c r="AN29" s="9">
        <v>0.5</v>
      </c>
      <c r="AO29" s="9">
        <v>0</v>
      </c>
      <c r="AP29" s="9">
        <v>0</v>
      </c>
      <c r="AQ29" s="9">
        <v>2</v>
      </c>
      <c r="AR29" s="9">
        <f t="shared" si="20"/>
        <v>5</v>
      </c>
      <c r="AS29" s="10">
        <f t="shared" si="21"/>
        <v>0.23255813953488372</v>
      </c>
      <c r="AT29" s="8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>
        <f t="shared" si="22"/>
        <v>0</v>
      </c>
      <c r="BH29" s="10">
        <f t="shared" si="23"/>
        <v>0</v>
      </c>
      <c r="BI29" s="4">
        <f t="shared" si="6"/>
        <v>3</v>
      </c>
      <c r="BO29" s="24">
        <f t="shared" si="7"/>
        <v>0.6940917661847894</v>
      </c>
      <c r="BP29" s="1">
        <f t="shared" si="8"/>
        <v>69.5</v>
      </c>
      <c r="BQ29" s="2">
        <f t="shared" si="9"/>
        <v>3</v>
      </c>
    </row>
    <row r="30" spans="1:77" x14ac:dyDescent="0.3">
      <c r="A30" s="16" t="s">
        <v>28</v>
      </c>
      <c r="B30" s="16" t="s">
        <v>123</v>
      </c>
      <c r="C30" s="16" t="s">
        <v>218</v>
      </c>
      <c r="D30" s="8">
        <v>0.5</v>
      </c>
      <c r="E30" s="9">
        <v>0.5</v>
      </c>
      <c r="F30" s="9">
        <v>0.5</v>
      </c>
      <c r="G30" s="9">
        <v>0.5</v>
      </c>
      <c r="H30" s="9">
        <v>0.5</v>
      </c>
      <c r="I30" s="9">
        <v>0.5</v>
      </c>
      <c r="J30" s="9">
        <v>0.5</v>
      </c>
      <c r="K30" s="9">
        <v>0</v>
      </c>
      <c r="L30" s="9">
        <v>0</v>
      </c>
      <c r="M30" s="9">
        <v>0.5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2</v>
      </c>
      <c r="T30" s="9">
        <f t="shared" si="16"/>
        <v>6</v>
      </c>
      <c r="U30" s="10">
        <f t="shared" si="17"/>
        <v>0.32432432432432434</v>
      </c>
      <c r="V30" s="8">
        <v>1</v>
      </c>
      <c r="W30" s="9">
        <v>0.5</v>
      </c>
      <c r="X30" s="9">
        <v>0.5</v>
      </c>
      <c r="Y30" s="9">
        <v>0.5</v>
      </c>
      <c r="Z30" s="9">
        <v>0.5</v>
      </c>
      <c r="AA30" s="9">
        <v>1</v>
      </c>
      <c r="AB30" s="9">
        <v>1</v>
      </c>
      <c r="AC30" s="9">
        <v>0.5</v>
      </c>
      <c r="AD30" s="9">
        <v>1</v>
      </c>
      <c r="AE30" s="9">
        <v>1</v>
      </c>
      <c r="AF30" s="9">
        <v>2</v>
      </c>
      <c r="AG30" s="9">
        <v>1</v>
      </c>
      <c r="AH30" s="9">
        <v>3</v>
      </c>
      <c r="AI30" s="9">
        <f t="shared" si="18"/>
        <v>13.5</v>
      </c>
      <c r="AJ30" s="10">
        <f t="shared" si="19"/>
        <v>0.67500000000000004</v>
      </c>
      <c r="AK30" s="8"/>
      <c r="AL30" s="9"/>
      <c r="AM30" s="9"/>
      <c r="AN30" s="9"/>
      <c r="AO30" s="9"/>
      <c r="AP30" s="9"/>
      <c r="AQ30" s="9"/>
      <c r="AR30" s="9">
        <f t="shared" si="20"/>
        <v>0</v>
      </c>
      <c r="AS30" s="10">
        <f t="shared" si="21"/>
        <v>0</v>
      </c>
      <c r="AT30" s="8">
        <v>0.5</v>
      </c>
      <c r="AU30" s="9">
        <v>0.5</v>
      </c>
      <c r="AV30" s="9">
        <v>0.5</v>
      </c>
      <c r="AW30" s="9">
        <v>0.5</v>
      </c>
      <c r="AX30" s="9">
        <v>0.5</v>
      </c>
      <c r="AY30" s="9">
        <v>0.5</v>
      </c>
      <c r="AZ30" s="9">
        <v>1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2</v>
      </c>
      <c r="BG30" s="9">
        <f t="shared" si="22"/>
        <v>6</v>
      </c>
      <c r="BH30" s="10">
        <f t="shared" si="23"/>
        <v>0.2857142857142857</v>
      </c>
      <c r="BI30" s="4">
        <f t="shared" si="6"/>
        <v>3</v>
      </c>
      <c r="BO30" s="24">
        <f t="shared" si="7"/>
        <v>0.43547779922779917</v>
      </c>
      <c r="BP30" s="1">
        <f t="shared" si="8"/>
        <v>43.999999999999993</v>
      </c>
      <c r="BQ30" s="2">
        <f t="shared" si="9"/>
        <v>5</v>
      </c>
    </row>
    <row r="31" spans="1:77" x14ac:dyDescent="0.3">
      <c r="A31" s="16" t="s">
        <v>29</v>
      </c>
      <c r="B31" s="16" t="s">
        <v>124</v>
      </c>
      <c r="C31" s="16" t="s">
        <v>219</v>
      </c>
      <c r="D31" s="8">
        <v>0.5</v>
      </c>
      <c r="E31" s="9">
        <v>0.5</v>
      </c>
      <c r="F31" s="9">
        <v>0.5</v>
      </c>
      <c r="G31" s="9">
        <v>0.5</v>
      </c>
      <c r="H31" s="9">
        <v>0.5</v>
      </c>
      <c r="I31" s="9">
        <v>0.5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0.5</v>
      </c>
      <c r="P31" s="9">
        <v>0.5</v>
      </c>
      <c r="Q31" s="9">
        <v>0.5</v>
      </c>
      <c r="R31" s="9">
        <v>0</v>
      </c>
      <c r="S31" s="9">
        <v>2</v>
      </c>
      <c r="T31" s="9">
        <f t="shared" si="16"/>
        <v>11.5</v>
      </c>
      <c r="U31" s="10">
        <f t="shared" si="17"/>
        <v>0.6216216216216216</v>
      </c>
      <c r="V31" s="8">
        <v>1</v>
      </c>
      <c r="W31" s="9">
        <v>0.5</v>
      </c>
      <c r="X31" s="9">
        <v>0.5</v>
      </c>
      <c r="Y31" s="9">
        <v>0.5</v>
      </c>
      <c r="Z31" s="9">
        <v>0.5</v>
      </c>
      <c r="AA31" s="9">
        <v>1</v>
      </c>
      <c r="AB31" s="9">
        <v>1</v>
      </c>
      <c r="AC31" s="9">
        <v>1</v>
      </c>
      <c r="AD31" s="9">
        <v>1</v>
      </c>
      <c r="AE31" s="9">
        <v>3</v>
      </c>
      <c r="AF31" s="9">
        <v>2</v>
      </c>
      <c r="AG31" s="9">
        <v>4</v>
      </c>
      <c r="AH31" s="9">
        <v>3</v>
      </c>
      <c r="AI31" s="9">
        <f t="shared" si="18"/>
        <v>19</v>
      </c>
      <c r="AJ31" s="10">
        <f t="shared" si="19"/>
        <v>0.95</v>
      </c>
      <c r="AK31" s="8">
        <v>2</v>
      </c>
      <c r="AL31" s="9">
        <v>0</v>
      </c>
      <c r="AM31" s="9">
        <v>0.5</v>
      </c>
      <c r="AN31" s="9">
        <v>0.5</v>
      </c>
      <c r="AO31" s="9">
        <v>0</v>
      </c>
      <c r="AP31" s="9">
        <v>0</v>
      </c>
      <c r="AQ31" s="9">
        <v>2</v>
      </c>
      <c r="AR31" s="9">
        <f t="shared" si="20"/>
        <v>5</v>
      </c>
      <c r="AS31" s="10">
        <f t="shared" si="21"/>
        <v>0.23255813953488372</v>
      </c>
      <c r="AT31" s="8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>
        <f t="shared" si="22"/>
        <v>0</v>
      </c>
      <c r="BH31" s="10">
        <f t="shared" si="23"/>
        <v>0</v>
      </c>
      <c r="BI31" s="4">
        <f t="shared" si="6"/>
        <v>3</v>
      </c>
      <c r="BO31" s="24">
        <f t="shared" si="7"/>
        <v>0.6198350094280326</v>
      </c>
      <c r="BP31" s="1">
        <f t="shared" si="8"/>
        <v>62</v>
      </c>
      <c r="BQ31" s="2">
        <f t="shared" si="9"/>
        <v>3.3</v>
      </c>
    </row>
    <row r="32" spans="1:77" x14ac:dyDescent="0.3">
      <c r="A32" s="16" t="s">
        <v>30</v>
      </c>
      <c r="B32" s="16" t="s">
        <v>125</v>
      </c>
      <c r="C32" s="16" t="s">
        <v>220</v>
      </c>
      <c r="D32" s="8">
        <v>0.5</v>
      </c>
      <c r="E32" s="9">
        <v>0.5</v>
      </c>
      <c r="F32" s="9">
        <v>0.5</v>
      </c>
      <c r="G32" s="9">
        <v>0.5</v>
      </c>
      <c r="H32" s="9">
        <v>0.5</v>
      </c>
      <c r="I32" s="9">
        <v>0.5</v>
      </c>
      <c r="J32" s="9">
        <v>0.5</v>
      </c>
      <c r="K32" s="9">
        <v>0</v>
      </c>
      <c r="L32" s="9">
        <v>0</v>
      </c>
      <c r="M32" s="9">
        <v>0.5</v>
      </c>
      <c r="N32" s="9">
        <v>0</v>
      </c>
      <c r="O32" s="9">
        <v>0.5</v>
      </c>
      <c r="P32" s="9">
        <v>0.5</v>
      </c>
      <c r="Q32" s="9">
        <v>0.5</v>
      </c>
      <c r="R32" s="9">
        <v>1</v>
      </c>
      <c r="S32" s="9">
        <v>1.5</v>
      </c>
      <c r="T32" s="9">
        <f t="shared" si="16"/>
        <v>8</v>
      </c>
      <c r="U32" s="10">
        <f t="shared" si="17"/>
        <v>0.43243243243243246</v>
      </c>
      <c r="V32" s="8">
        <v>1</v>
      </c>
      <c r="W32" s="9">
        <v>0.5</v>
      </c>
      <c r="X32" s="9">
        <v>0.5</v>
      </c>
      <c r="Y32" s="9">
        <v>0.5</v>
      </c>
      <c r="Z32" s="9">
        <v>1</v>
      </c>
      <c r="AA32" s="9">
        <v>1</v>
      </c>
      <c r="AB32" s="9">
        <v>1</v>
      </c>
      <c r="AC32" s="9">
        <v>0.5</v>
      </c>
      <c r="AD32" s="9">
        <v>1</v>
      </c>
      <c r="AE32" s="9">
        <v>3</v>
      </c>
      <c r="AF32" s="9">
        <v>0.5</v>
      </c>
      <c r="AG32" s="9">
        <v>4</v>
      </c>
      <c r="AH32" s="9">
        <v>3</v>
      </c>
      <c r="AI32" s="9">
        <f t="shared" si="18"/>
        <v>17.5</v>
      </c>
      <c r="AJ32" s="10">
        <f t="shared" si="19"/>
        <v>0.875</v>
      </c>
      <c r="AK32" s="8"/>
      <c r="AL32" s="9"/>
      <c r="AM32" s="9"/>
      <c r="AN32" s="9"/>
      <c r="AO32" s="9"/>
      <c r="AP32" s="9"/>
      <c r="AQ32" s="9"/>
      <c r="AR32" s="9">
        <f t="shared" si="20"/>
        <v>0</v>
      </c>
      <c r="AS32" s="10">
        <f t="shared" si="21"/>
        <v>0</v>
      </c>
      <c r="AT32" s="8">
        <v>0.5</v>
      </c>
      <c r="AU32" s="9">
        <v>0.5</v>
      </c>
      <c r="AV32" s="9">
        <v>0</v>
      </c>
      <c r="AW32" s="9">
        <v>0.5</v>
      </c>
      <c r="AX32" s="9">
        <v>0.5</v>
      </c>
      <c r="AY32" s="9">
        <v>0.5</v>
      </c>
      <c r="AZ32" s="9">
        <v>1</v>
      </c>
      <c r="BA32" s="9">
        <v>1</v>
      </c>
      <c r="BB32" s="9">
        <v>0</v>
      </c>
      <c r="BC32" s="9">
        <v>0</v>
      </c>
      <c r="BD32" s="9">
        <v>0</v>
      </c>
      <c r="BE32" s="9">
        <v>0</v>
      </c>
      <c r="BF32" s="9">
        <v>2</v>
      </c>
      <c r="BG32" s="9">
        <f t="shared" si="22"/>
        <v>6.5</v>
      </c>
      <c r="BH32" s="10">
        <f t="shared" si="23"/>
        <v>0.30952380952380953</v>
      </c>
      <c r="BI32" s="4">
        <f t="shared" si="6"/>
        <v>3</v>
      </c>
      <c r="BO32" s="24">
        <f t="shared" si="7"/>
        <v>0.55045849420849424</v>
      </c>
      <c r="BP32" s="1">
        <f t="shared" si="8"/>
        <v>55.5</v>
      </c>
      <c r="BQ32" s="2">
        <f t="shared" si="9"/>
        <v>3.7</v>
      </c>
    </row>
    <row r="33" spans="1:69" x14ac:dyDescent="0.3">
      <c r="A33" s="16" t="s">
        <v>31</v>
      </c>
      <c r="B33" s="16" t="s">
        <v>126</v>
      </c>
      <c r="C33" s="16" t="s">
        <v>221</v>
      </c>
      <c r="D33" s="8">
        <v>0.5</v>
      </c>
      <c r="E33" s="9">
        <v>0.5</v>
      </c>
      <c r="F33" s="9">
        <v>0.5</v>
      </c>
      <c r="G33" s="9">
        <v>0.5</v>
      </c>
      <c r="H33" s="9">
        <v>0.5</v>
      </c>
      <c r="I33" s="9">
        <v>0.5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0.5</v>
      </c>
      <c r="P33" s="9">
        <v>0</v>
      </c>
      <c r="Q33" s="9">
        <v>0</v>
      </c>
      <c r="R33" s="9">
        <v>5</v>
      </c>
      <c r="S33" s="9">
        <v>3</v>
      </c>
      <c r="T33" s="9">
        <f t="shared" si="16"/>
        <v>16.5</v>
      </c>
      <c r="U33" s="10">
        <f t="shared" si="17"/>
        <v>0.89189189189189189</v>
      </c>
      <c r="V33" s="8">
        <v>1</v>
      </c>
      <c r="W33" s="9">
        <v>0.5</v>
      </c>
      <c r="X33" s="9">
        <v>0.5</v>
      </c>
      <c r="Y33" s="9">
        <v>0.5</v>
      </c>
      <c r="Z33" s="9">
        <v>0.5</v>
      </c>
      <c r="AA33" s="9">
        <v>0.5</v>
      </c>
      <c r="AB33" s="9">
        <v>1</v>
      </c>
      <c r="AC33" s="9">
        <v>1.5</v>
      </c>
      <c r="AD33" s="9">
        <v>1</v>
      </c>
      <c r="AE33" s="9">
        <v>3</v>
      </c>
      <c r="AF33" s="9">
        <v>1</v>
      </c>
      <c r="AG33" s="9">
        <v>2</v>
      </c>
      <c r="AH33" s="9">
        <v>3</v>
      </c>
      <c r="AI33" s="9">
        <f t="shared" si="18"/>
        <v>16</v>
      </c>
      <c r="AJ33" s="10">
        <f t="shared" si="19"/>
        <v>0.8</v>
      </c>
      <c r="AK33" s="8"/>
      <c r="AL33" s="9"/>
      <c r="AM33" s="9"/>
      <c r="AN33" s="9"/>
      <c r="AO33" s="9"/>
      <c r="AP33" s="9"/>
      <c r="AQ33" s="9"/>
      <c r="AR33" s="9">
        <f t="shared" si="20"/>
        <v>0</v>
      </c>
      <c r="AS33" s="10">
        <f t="shared" si="21"/>
        <v>0</v>
      </c>
      <c r="AT33" s="8">
        <v>0.5</v>
      </c>
      <c r="AU33" s="9">
        <v>0.5</v>
      </c>
      <c r="AV33" s="9">
        <v>0</v>
      </c>
      <c r="AW33" s="9">
        <v>0.5</v>
      </c>
      <c r="AX33" s="9">
        <v>0.5</v>
      </c>
      <c r="AY33" s="9">
        <v>0</v>
      </c>
      <c r="AZ33" s="9">
        <v>0.5</v>
      </c>
      <c r="BA33" s="9">
        <v>2</v>
      </c>
      <c r="BB33" s="9">
        <v>2</v>
      </c>
      <c r="BC33" s="9">
        <v>1.5</v>
      </c>
      <c r="BD33" s="9">
        <v>0</v>
      </c>
      <c r="BE33" s="9">
        <v>1</v>
      </c>
      <c r="BF33" s="9">
        <v>2</v>
      </c>
      <c r="BG33" s="9">
        <f t="shared" si="22"/>
        <v>11</v>
      </c>
      <c r="BH33" s="10">
        <f t="shared" si="23"/>
        <v>0.52380952380952384</v>
      </c>
      <c r="BI33" s="4">
        <f t="shared" si="6"/>
        <v>3</v>
      </c>
      <c r="BO33" s="24">
        <f t="shared" si="7"/>
        <v>0.74930501930501925</v>
      </c>
      <c r="BP33" s="1">
        <f t="shared" si="8"/>
        <v>75</v>
      </c>
      <c r="BQ33" s="2">
        <f t="shared" si="9"/>
        <v>2.7</v>
      </c>
    </row>
    <row r="34" spans="1:69" x14ac:dyDescent="0.3">
      <c r="A34" s="16" t="s">
        <v>32</v>
      </c>
      <c r="B34" s="16" t="s">
        <v>127</v>
      </c>
      <c r="C34" s="16" t="s">
        <v>222</v>
      </c>
      <c r="D34" s="8">
        <v>0.5</v>
      </c>
      <c r="E34" s="9">
        <v>0.5</v>
      </c>
      <c r="F34" s="9">
        <v>0.5</v>
      </c>
      <c r="G34" s="9">
        <v>0.5</v>
      </c>
      <c r="H34" s="9">
        <v>0.5</v>
      </c>
      <c r="I34" s="9">
        <v>0.5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0.5</v>
      </c>
      <c r="P34" s="9">
        <v>0.5</v>
      </c>
      <c r="Q34" s="9">
        <v>0.5</v>
      </c>
      <c r="R34" s="9">
        <v>6</v>
      </c>
      <c r="S34" s="9">
        <v>3</v>
      </c>
      <c r="T34" s="9">
        <f t="shared" si="16"/>
        <v>18.5</v>
      </c>
      <c r="U34" s="10">
        <f t="shared" si="17"/>
        <v>1</v>
      </c>
      <c r="V34" s="8">
        <v>1</v>
      </c>
      <c r="W34" s="9">
        <v>0.5</v>
      </c>
      <c r="X34" s="9">
        <v>0.5</v>
      </c>
      <c r="Y34" s="9">
        <v>0.5</v>
      </c>
      <c r="Z34" s="9">
        <v>1</v>
      </c>
      <c r="AA34" s="9">
        <v>1</v>
      </c>
      <c r="AB34" s="9">
        <v>1</v>
      </c>
      <c r="AC34" s="9">
        <v>0.5</v>
      </c>
      <c r="AD34" s="9">
        <v>1</v>
      </c>
      <c r="AE34" s="9">
        <v>3</v>
      </c>
      <c r="AF34" s="9">
        <v>2</v>
      </c>
      <c r="AG34" s="9">
        <v>4</v>
      </c>
      <c r="AH34" s="9">
        <v>3</v>
      </c>
      <c r="AI34" s="9">
        <f t="shared" si="18"/>
        <v>19</v>
      </c>
      <c r="AJ34" s="10">
        <f t="shared" si="19"/>
        <v>0.95</v>
      </c>
      <c r="AK34" s="8"/>
      <c r="AL34" s="9"/>
      <c r="AM34" s="9"/>
      <c r="AN34" s="9"/>
      <c r="AO34" s="9"/>
      <c r="AP34" s="9"/>
      <c r="AQ34" s="9"/>
      <c r="AR34" s="9">
        <f t="shared" si="20"/>
        <v>0</v>
      </c>
      <c r="AS34" s="10">
        <f t="shared" si="21"/>
        <v>0</v>
      </c>
      <c r="AT34" s="8">
        <v>0.5</v>
      </c>
      <c r="AU34" s="9">
        <v>0.5</v>
      </c>
      <c r="AV34" s="9">
        <v>0.5</v>
      </c>
      <c r="AW34" s="9">
        <v>0.5</v>
      </c>
      <c r="AX34" s="9">
        <v>0.5</v>
      </c>
      <c r="AY34" s="9">
        <v>0.5</v>
      </c>
      <c r="AZ34" s="9">
        <v>1</v>
      </c>
      <c r="BA34" s="9">
        <v>3</v>
      </c>
      <c r="BB34" s="9">
        <v>3</v>
      </c>
      <c r="BC34" s="9">
        <v>3</v>
      </c>
      <c r="BD34" s="9">
        <v>3</v>
      </c>
      <c r="BE34" s="9">
        <v>3</v>
      </c>
      <c r="BF34" s="9">
        <v>2</v>
      </c>
      <c r="BG34" s="9">
        <f t="shared" si="22"/>
        <v>21</v>
      </c>
      <c r="BH34" s="10">
        <f t="shared" si="23"/>
        <v>1</v>
      </c>
      <c r="BI34" s="4">
        <f t="shared" si="6"/>
        <v>3</v>
      </c>
      <c r="BO34" s="24">
        <f t="shared" si="7"/>
        <v>0.98249999999999993</v>
      </c>
      <c r="BP34" s="1">
        <f t="shared" si="8"/>
        <v>98.500000000000014</v>
      </c>
      <c r="BQ34" s="2">
        <f t="shared" si="9"/>
        <v>1</v>
      </c>
    </row>
    <row r="35" spans="1:69" x14ac:dyDescent="0.3">
      <c r="A35" s="16" t="s">
        <v>33</v>
      </c>
      <c r="B35" s="16" t="s">
        <v>128</v>
      </c>
      <c r="C35" s="16" t="s">
        <v>223</v>
      </c>
      <c r="D35" s="8">
        <v>0.5</v>
      </c>
      <c r="E35" s="9">
        <v>0.5</v>
      </c>
      <c r="F35" s="9">
        <v>0.5</v>
      </c>
      <c r="G35" s="9">
        <v>0.5</v>
      </c>
      <c r="H35" s="9">
        <v>0.5</v>
      </c>
      <c r="I35" s="9">
        <v>0.5</v>
      </c>
      <c r="J35" s="9">
        <v>1</v>
      </c>
      <c r="K35" s="9">
        <v>1</v>
      </c>
      <c r="L35" s="9">
        <v>1</v>
      </c>
      <c r="M35" s="9">
        <v>0.5</v>
      </c>
      <c r="N35" s="9">
        <v>1</v>
      </c>
      <c r="O35" s="9">
        <v>0.5</v>
      </c>
      <c r="P35" s="9">
        <v>0.5</v>
      </c>
      <c r="Q35" s="9">
        <v>0.5</v>
      </c>
      <c r="R35" s="9">
        <v>6</v>
      </c>
      <c r="S35" s="9">
        <v>3</v>
      </c>
      <c r="T35" s="9">
        <f>SUM(D35:S35)</f>
        <v>18</v>
      </c>
      <c r="U35" s="10">
        <f t="shared" si="17"/>
        <v>0.97297297297297303</v>
      </c>
      <c r="V35" s="8">
        <v>1</v>
      </c>
      <c r="W35" s="9">
        <v>0.5</v>
      </c>
      <c r="X35" s="9">
        <v>0.5</v>
      </c>
      <c r="Y35" s="9">
        <v>0</v>
      </c>
      <c r="Z35" s="9">
        <v>1</v>
      </c>
      <c r="AA35" s="9">
        <v>1</v>
      </c>
      <c r="AB35" s="9">
        <v>1</v>
      </c>
      <c r="AC35" s="9">
        <v>0.5</v>
      </c>
      <c r="AD35" s="9">
        <v>1</v>
      </c>
      <c r="AE35" s="9">
        <v>3</v>
      </c>
      <c r="AF35" s="9">
        <v>2</v>
      </c>
      <c r="AG35" s="9">
        <v>3</v>
      </c>
      <c r="AH35" s="9">
        <v>2</v>
      </c>
      <c r="AI35" s="9">
        <f t="shared" si="18"/>
        <v>16.5</v>
      </c>
      <c r="AJ35" s="10">
        <f t="shared" si="19"/>
        <v>0.82499999999999996</v>
      </c>
      <c r="AK35" s="8"/>
      <c r="AL35" s="9"/>
      <c r="AM35" s="9"/>
      <c r="AN35" s="9"/>
      <c r="AO35" s="9"/>
      <c r="AP35" s="9"/>
      <c r="AQ35" s="9"/>
      <c r="AR35" s="9">
        <f t="shared" si="20"/>
        <v>0</v>
      </c>
      <c r="AS35" s="10">
        <f t="shared" si="21"/>
        <v>0</v>
      </c>
      <c r="AT35" s="8">
        <v>0.5</v>
      </c>
      <c r="AU35" s="9">
        <v>0.5</v>
      </c>
      <c r="AV35" s="9">
        <v>0.5</v>
      </c>
      <c r="AW35" s="9">
        <v>0.5</v>
      </c>
      <c r="AX35" s="9">
        <v>0.5</v>
      </c>
      <c r="AY35" s="9">
        <v>0.5</v>
      </c>
      <c r="AZ35" s="9">
        <v>1</v>
      </c>
      <c r="BA35" s="9">
        <v>3</v>
      </c>
      <c r="BB35" s="9">
        <v>3</v>
      </c>
      <c r="BC35" s="9">
        <v>0</v>
      </c>
      <c r="BD35" s="9">
        <v>1</v>
      </c>
      <c r="BE35" s="9">
        <v>0</v>
      </c>
      <c r="BF35" s="9">
        <v>2</v>
      </c>
      <c r="BG35" s="9">
        <f t="shared" si="22"/>
        <v>13</v>
      </c>
      <c r="BH35" s="10">
        <f t="shared" si="23"/>
        <v>0.61904761904761907</v>
      </c>
      <c r="BI35" s="4">
        <f t="shared" si="6"/>
        <v>3</v>
      </c>
      <c r="BO35" s="24">
        <f t="shared" si="7"/>
        <v>0.81500482625482618</v>
      </c>
      <c r="BP35" s="1">
        <f t="shared" si="8"/>
        <v>82.000000000000014</v>
      </c>
      <c r="BQ35" s="2">
        <f t="shared" si="9"/>
        <v>2</v>
      </c>
    </row>
    <row r="36" spans="1:69" x14ac:dyDescent="0.3">
      <c r="A36" s="16" t="s">
        <v>35</v>
      </c>
      <c r="B36" s="16" t="s">
        <v>129</v>
      </c>
      <c r="C36" s="16" t="s">
        <v>224</v>
      </c>
      <c r="D36" s="8">
        <v>0.5</v>
      </c>
      <c r="E36" s="9">
        <v>0.5</v>
      </c>
      <c r="F36" s="9">
        <v>0.5</v>
      </c>
      <c r="G36" s="9">
        <v>0.5</v>
      </c>
      <c r="H36" s="9">
        <v>0.5</v>
      </c>
      <c r="I36" s="9">
        <v>0.5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0.5</v>
      </c>
      <c r="P36" s="9">
        <v>0.5</v>
      </c>
      <c r="Q36" s="9">
        <v>0.5</v>
      </c>
      <c r="R36" s="9">
        <v>6</v>
      </c>
      <c r="S36" s="9">
        <v>3</v>
      </c>
      <c r="T36" s="9">
        <f t="shared" ref="T36:T70" si="24">SUM(D36:S36)</f>
        <v>18.5</v>
      </c>
      <c r="U36" s="10">
        <f t="shared" si="17"/>
        <v>1</v>
      </c>
      <c r="V36" s="8">
        <v>1</v>
      </c>
      <c r="W36" s="9">
        <v>0.5</v>
      </c>
      <c r="X36" s="9">
        <v>0.5</v>
      </c>
      <c r="Y36" s="9">
        <v>0.5</v>
      </c>
      <c r="Z36" s="9">
        <v>1</v>
      </c>
      <c r="AA36" s="9">
        <v>1</v>
      </c>
      <c r="AB36" s="9">
        <v>1</v>
      </c>
      <c r="AC36" s="9">
        <v>1.5</v>
      </c>
      <c r="AD36" s="9">
        <v>1</v>
      </c>
      <c r="AE36" s="9">
        <v>3</v>
      </c>
      <c r="AF36" s="9">
        <v>2</v>
      </c>
      <c r="AG36" s="9">
        <v>4</v>
      </c>
      <c r="AH36" s="9">
        <v>3</v>
      </c>
      <c r="AI36" s="9">
        <f t="shared" ref="AI36:AI70" si="25">SUM(V36:AH36)</f>
        <v>20</v>
      </c>
      <c r="AJ36" s="10">
        <f t="shared" ref="AJ36:AJ54" si="26">SUM(V36:AH36)/$AI$3</f>
        <v>1</v>
      </c>
      <c r="AK36" s="8"/>
      <c r="AL36" s="9"/>
      <c r="AM36" s="9"/>
      <c r="AN36" s="9"/>
      <c r="AO36" s="9"/>
      <c r="AP36" s="9"/>
      <c r="AQ36" s="9"/>
      <c r="AR36" s="9">
        <f t="shared" ref="AR36:AR70" si="27">SUM(AK36:AQ36)</f>
        <v>0</v>
      </c>
      <c r="AS36" s="10">
        <f t="shared" ref="AS36:AS54" si="28">SUM(AK36:AQ36)/$AR$3</f>
        <v>0</v>
      </c>
      <c r="AT36" s="8">
        <v>0.5</v>
      </c>
      <c r="AU36" s="9">
        <v>0.5</v>
      </c>
      <c r="AV36" s="9">
        <v>0</v>
      </c>
      <c r="AW36" s="9">
        <v>0.5</v>
      </c>
      <c r="AX36" s="9">
        <v>0.5</v>
      </c>
      <c r="AY36" s="9">
        <v>0.5</v>
      </c>
      <c r="AZ36" s="9">
        <v>1</v>
      </c>
      <c r="BA36" s="9">
        <v>3</v>
      </c>
      <c r="BB36" s="9">
        <v>3</v>
      </c>
      <c r="BC36" s="9">
        <v>3</v>
      </c>
      <c r="BD36" s="9">
        <v>2</v>
      </c>
      <c r="BE36" s="9">
        <v>1.5</v>
      </c>
      <c r="BF36" s="9">
        <v>1</v>
      </c>
      <c r="BG36" s="9">
        <f t="shared" ref="BG36:BG70" si="29">SUM(AT36:BF36)</f>
        <v>17</v>
      </c>
      <c r="BH36" s="10">
        <f t="shared" ref="BH36:BH54" si="30">SUM(AT36:BF36)/$BG$3</f>
        <v>0.80952380952380953</v>
      </c>
      <c r="BI36" s="4">
        <f t="shared" ref="BI36:BI72" si="31">IF(ISBLANK(AT36), 0, 1)+IF(ISBLANK(AK36), 0, 1)+IF(ISBLANK(V36), 0, 1)+IF(ISBLANK(D36), 0, 1)</f>
        <v>3</v>
      </c>
      <c r="BO36" s="24">
        <f t="shared" ref="BO36:BO72" si="32">U36*$BK$4+AJ36*$BL$4+AS36*$BM$4+BH36*$BN$4</f>
        <v>0.94285714285714284</v>
      </c>
      <c r="BP36" s="1">
        <f t="shared" ref="BP36:BP72" si="33">ROUNDUP(BO36*100/5,1)*5</f>
        <v>94.500000000000014</v>
      </c>
      <c r="BQ36" s="2">
        <f t="shared" si="9"/>
        <v>1.3</v>
      </c>
    </row>
    <row r="37" spans="1:69" x14ac:dyDescent="0.3">
      <c r="A37" s="16" t="s">
        <v>36</v>
      </c>
      <c r="B37" s="16" t="s">
        <v>130</v>
      </c>
      <c r="C37" s="16" t="s">
        <v>225</v>
      </c>
      <c r="D37" s="8">
        <v>0.5</v>
      </c>
      <c r="E37" s="9">
        <v>0.5</v>
      </c>
      <c r="F37" s="9">
        <v>0.5</v>
      </c>
      <c r="G37" s="9">
        <v>0.5</v>
      </c>
      <c r="H37" s="9">
        <v>0.5</v>
      </c>
      <c r="I37" s="9">
        <v>0.5</v>
      </c>
      <c r="J37" s="9">
        <v>1</v>
      </c>
      <c r="K37" s="9">
        <v>0.5</v>
      </c>
      <c r="L37" s="9">
        <v>0.5</v>
      </c>
      <c r="M37" s="9">
        <v>0.5</v>
      </c>
      <c r="N37" s="9">
        <v>0.5</v>
      </c>
      <c r="O37" s="9">
        <v>0.5</v>
      </c>
      <c r="P37" s="9">
        <v>0.5</v>
      </c>
      <c r="Q37" s="9">
        <v>0.5</v>
      </c>
      <c r="R37" s="9">
        <v>0</v>
      </c>
      <c r="S37" s="9">
        <v>2</v>
      </c>
      <c r="T37" s="9">
        <f t="shared" si="24"/>
        <v>9.5</v>
      </c>
      <c r="U37" s="10">
        <f t="shared" si="17"/>
        <v>0.51351351351351349</v>
      </c>
      <c r="V37" s="8">
        <v>1</v>
      </c>
      <c r="W37" s="9">
        <v>0.5</v>
      </c>
      <c r="X37" s="9">
        <v>0.5</v>
      </c>
      <c r="Y37" s="9">
        <v>0.5</v>
      </c>
      <c r="Z37" s="9">
        <v>1</v>
      </c>
      <c r="AA37" s="9">
        <v>0.5</v>
      </c>
      <c r="AB37" s="9">
        <v>0.5</v>
      </c>
      <c r="AC37" s="9">
        <v>0.5</v>
      </c>
      <c r="AD37" s="9">
        <v>1</v>
      </c>
      <c r="AE37" s="9">
        <v>1</v>
      </c>
      <c r="AF37" s="9">
        <v>1</v>
      </c>
      <c r="AG37" s="9">
        <v>1</v>
      </c>
      <c r="AH37" s="9">
        <v>2</v>
      </c>
      <c r="AI37" s="9">
        <f t="shared" si="25"/>
        <v>11</v>
      </c>
      <c r="AJ37" s="10">
        <f t="shared" si="26"/>
        <v>0.55000000000000004</v>
      </c>
      <c r="AK37" s="8"/>
      <c r="AL37" s="9"/>
      <c r="AM37" s="9"/>
      <c r="AN37" s="9"/>
      <c r="AO37" s="9"/>
      <c r="AP37" s="9"/>
      <c r="AQ37" s="9"/>
      <c r="AR37" s="9">
        <f t="shared" si="27"/>
        <v>0</v>
      </c>
      <c r="AS37" s="10">
        <f t="shared" si="28"/>
        <v>0</v>
      </c>
      <c r="AT37" s="8">
        <v>0</v>
      </c>
      <c r="AU37" s="9">
        <v>0.5</v>
      </c>
      <c r="AV37" s="9">
        <v>0.5</v>
      </c>
      <c r="AW37" s="9">
        <v>0.5</v>
      </c>
      <c r="AX37" s="9">
        <v>0.5</v>
      </c>
      <c r="AY37" s="9">
        <v>0.5</v>
      </c>
      <c r="AZ37" s="9">
        <v>1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1</v>
      </c>
      <c r="BG37" s="9">
        <f t="shared" si="29"/>
        <v>4.5</v>
      </c>
      <c r="BH37" s="10">
        <f t="shared" si="30"/>
        <v>0.21428571428571427</v>
      </c>
      <c r="BI37" s="4">
        <f t="shared" si="31"/>
        <v>3</v>
      </c>
      <c r="BO37" s="24">
        <f t="shared" si="32"/>
        <v>0.43651544401544395</v>
      </c>
      <c r="BP37" s="1">
        <f t="shared" si="33"/>
        <v>43.999999999999993</v>
      </c>
      <c r="BQ37" s="2">
        <f t="shared" si="9"/>
        <v>5</v>
      </c>
    </row>
    <row r="38" spans="1:69" x14ac:dyDescent="0.3">
      <c r="A38" s="16" t="s">
        <v>37</v>
      </c>
      <c r="B38" s="16" t="s">
        <v>131</v>
      </c>
      <c r="C38" s="16" t="s">
        <v>226</v>
      </c>
      <c r="D38" s="8">
        <v>0.5</v>
      </c>
      <c r="E38" s="9">
        <v>0.5</v>
      </c>
      <c r="F38" s="9">
        <v>0.5</v>
      </c>
      <c r="G38" s="9">
        <v>0.5</v>
      </c>
      <c r="H38" s="9">
        <v>0.5</v>
      </c>
      <c r="I38" s="9">
        <v>0.5</v>
      </c>
      <c r="J38" s="9">
        <v>1</v>
      </c>
      <c r="K38" s="9">
        <v>0.5</v>
      </c>
      <c r="L38" s="9">
        <v>0</v>
      </c>
      <c r="M38" s="9">
        <v>0</v>
      </c>
      <c r="N38" s="9">
        <v>0</v>
      </c>
      <c r="O38" s="9">
        <v>0.5</v>
      </c>
      <c r="P38" s="9">
        <v>0.5</v>
      </c>
      <c r="Q38" s="9">
        <v>0</v>
      </c>
      <c r="R38" s="9">
        <v>3</v>
      </c>
      <c r="S38" s="9">
        <v>1.5</v>
      </c>
      <c r="T38" s="9">
        <f t="shared" si="24"/>
        <v>10</v>
      </c>
      <c r="U38" s="10">
        <f t="shared" ref="U38:U57" si="34">SUM(D38:S38)/$T$3</f>
        <v>0.54054054054054057</v>
      </c>
      <c r="V38" s="8">
        <v>1</v>
      </c>
      <c r="W38" s="9">
        <v>0</v>
      </c>
      <c r="X38" s="9">
        <v>0.5</v>
      </c>
      <c r="Y38" s="9">
        <v>0.5</v>
      </c>
      <c r="Z38" s="9">
        <v>1</v>
      </c>
      <c r="AA38" s="9">
        <v>1</v>
      </c>
      <c r="AB38" s="9">
        <v>0.5</v>
      </c>
      <c r="AC38" s="9">
        <v>1.5</v>
      </c>
      <c r="AD38" s="9">
        <v>1</v>
      </c>
      <c r="AE38" s="9">
        <v>3</v>
      </c>
      <c r="AF38" s="9">
        <v>2</v>
      </c>
      <c r="AG38" s="9">
        <v>3</v>
      </c>
      <c r="AH38" s="9">
        <v>2</v>
      </c>
      <c r="AI38" s="9">
        <f t="shared" si="25"/>
        <v>17</v>
      </c>
      <c r="AJ38" s="10">
        <f t="shared" si="26"/>
        <v>0.85</v>
      </c>
      <c r="AK38" s="8"/>
      <c r="AL38" s="9"/>
      <c r="AM38" s="9"/>
      <c r="AN38" s="9"/>
      <c r="AO38" s="9"/>
      <c r="AP38" s="9"/>
      <c r="AQ38" s="9"/>
      <c r="AR38" s="9">
        <f t="shared" si="27"/>
        <v>0</v>
      </c>
      <c r="AS38" s="10">
        <f t="shared" si="28"/>
        <v>0</v>
      </c>
      <c r="AT38" s="8">
        <v>0.5</v>
      </c>
      <c r="AU38" s="9">
        <v>0.5</v>
      </c>
      <c r="AV38" s="9">
        <v>0.5</v>
      </c>
      <c r="AW38" s="9">
        <v>0.5</v>
      </c>
      <c r="AX38" s="9">
        <v>0.5</v>
      </c>
      <c r="AY38" s="9">
        <v>0.5</v>
      </c>
      <c r="AZ38" s="9">
        <v>1</v>
      </c>
      <c r="BA38" s="9">
        <v>3</v>
      </c>
      <c r="BB38" s="9">
        <v>3</v>
      </c>
      <c r="BC38" s="9">
        <v>1.5</v>
      </c>
      <c r="BD38" s="9">
        <v>0</v>
      </c>
      <c r="BE38" s="9">
        <v>0</v>
      </c>
      <c r="BF38" s="9">
        <v>1</v>
      </c>
      <c r="BG38" s="9">
        <f t="shared" si="29"/>
        <v>12.5</v>
      </c>
      <c r="BH38" s="10">
        <f t="shared" si="30"/>
        <v>0.59523809523809523</v>
      </c>
      <c r="BI38" s="4">
        <f t="shared" si="31"/>
        <v>3</v>
      </c>
      <c r="BO38" s="24">
        <f t="shared" si="32"/>
        <v>0.66526061776061773</v>
      </c>
      <c r="BP38" s="1">
        <f t="shared" si="33"/>
        <v>67</v>
      </c>
      <c r="BQ38" s="2">
        <f t="shared" si="9"/>
        <v>3</v>
      </c>
    </row>
    <row r="39" spans="1:69" x14ac:dyDescent="0.3">
      <c r="A39" s="16" t="s">
        <v>38</v>
      </c>
      <c r="B39" s="16" t="s">
        <v>132</v>
      </c>
      <c r="C39" s="16" t="s">
        <v>227</v>
      </c>
      <c r="D39" s="8">
        <v>0.5</v>
      </c>
      <c r="E39" s="9">
        <v>0.5</v>
      </c>
      <c r="F39" s="9">
        <v>0.5</v>
      </c>
      <c r="G39" s="9">
        <v>0.5</v>
      </c>
      <c r="H39" s="9">
        <v>0.5</v>
      </c>
      <c r="I39" s="9">
        <v>0.5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0.5</v>
      </c>
      <c r="P39" s="9">
        <v>0.5</v>
      </c>
      <c r="Q39" s="9">
        <v>0.5</v>
      </c>
      <c r="R39" s="9">
        <v>6</v>
      </c>
      <c r="S39" s="9">
        <v>3</v>
      </c>
      <c r="T39" s="9">
        <f t="shared" si="24"/>
        <v>18.5</v>
      </c>
      <c r="U39" s="10">
        <f t="shared" si="34"/>
        <v>1</v>
      </c>
      <c r="V39" s="8">
        <v>1</v>
      </c>
      <c r="W39" s="9">
        <v>0.5</v>
      </c>
      <c r="X39" s="9">
        <v>0.5</v>
      </c>
      <c r="Y39" s="9">
        <v>0.5</v>
      </c>
      <c r="Z39" s="9">
        <v>1</v>
      </c>
      <c r="AA39" s="9">
        <v>1</v>
      </c>
      <c r="AB39" s="9">
        <v>1</v>
      </c>
      <c r="AC39" s="9">
        <v>1.5</v>
      </c>
      <c r="AD39" s="9">
        <v>1</v>
      </c>
      <c r="AE39" s="9">
        <v>3</v>
      </c>
      <c r="AF39" s="9">
        <v>2</v>
      </c>
      <c r="AG39" s="9">
        <v>4</v>
      </c>
      <c r="AH39" s="9">
        <v>3</v>
      </c>
      <c r="AI39" s="9">
        <f t="shared" si="25"/>
        <v>20</v>
      </c>
      <c r="AJ39" s="10">
        <f t="shared" si="26"/>
        <v>1</v>
      </c>
      <c r="AK39" s="8">
        <v>0.5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2</v>
      </c>
      <c r="AR39" s="9">
        <f t="shared" si="27"/>
        <v>2.5</v>
      </c>
      <c r="AS39" s="10">
        <f t="shared" si="28"/>
        <v>0.11627906976744186</v>
      </c>
      <c r="AT39" s="8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>
        <f t="shared" si="29"/>
        <v>0</v>
      </c>
      <c r="BH39" s="10">
        <f t="shared" si="30"/>
        <v>0</v>
      </c>
      <c r="BI39" s="4">
        <f t="shared" si="31"/>
        <v>3</v>
      </c>
      <c r="BO39" s="24">
        <f t="shared" si="32"/>
        <v>0.73488372093023246</v>
      </c>
      <c r="BP39" s="1">
        <f t="shared" si="33"/>
        <v>73.5</v>
      </c>
      <c r="BQ39" s="2">
        <f t="shared" si="9"/>
        <v>2.7</v>
      </c>
    </row>
    <row r="40" spans="1:69" x14ac:dyDescent="0.3">
      <c r="A40" s="16" t="s">
        <v>39</v>
      </c>
      <c r="B40" s="16" t="s">
        <v>133</v>
      </c>
      <c r="C40" s="16" t="s">
        <v>228</v>
      </c>
      <c r="D40" s="8">
        <v>0.5</v>
      </c>
      <c r="E40" s="9">
        <v>0.5</v>
      </c>
      <c r="F40" s="9">
        <v>0.5</v>
      </c>
      <c r="G40" s="9">
        <v>0.5</v>
      </c>
      <c r="H40" s="9">
        <v>0.5</v>
      </c>
      <c r="I40" s="9">
        <v>0.5</v>
      </c>
      <c r="J40" s="9">
        <v>1</v>
      </c>
      <c r="K40" s="9">
        <v>1</v>
      </c>
      <c r="L40" s="9">
        <v>1</v>
      </c>
      <c r="M40" s="9">
        <v>0.5</v>
      </c>
      <c r="N40" s="9">
        <v>1</v>
      </c>
      <c r="O40" s="9">
        <v>0.5</v>
      </c>
      <c r="P40" s="9">
        <v>0.5</v>
      </c>
      <c r="Q40" s="9">
        <v>0.5</v>
      </c>
      <c r="R40" s="9">
        <v>2</v>
      </c>
      <c r="S40" s="9">
        <v>3</v>
      </c>
      <c r="T40" s="9">
        <f t="shared" si="24"/>
        <v>14</v>
      </c>
      <c r="U40" s="10">
        <f t="shared" si="34"/>
        <v>0.7567567567567568</v>
      </c>
      <c r="V40" s="8">
        <v>1</v>
      </c>
      <c r="W40" s="9">
        <v>0.5</v>
      </c>
      <c r="X40" s="9">
        <v>0.5</v>
      </c>
      <c r="Y40" s="9">
        <v>0.5</v>
      </c>
      <c r="Z40" s="9">
        <v>1</v>
      </c>
      <c r="AA40" s="9">
        <v>1</v>
      </c>
      <c r="AB40" s="9">
        <v>0.5</v>
      </c>
      <c r="AC40" s="9">
        <v>1.5</v>
      </c>
      <c r="AD40" s="9">
        <v>1</v>
      </c>
      <c r="AE40" s="9">
        <v>3</v>
      </c>
      <c r="AF40" s="9">
        <v>2</v>
      </c>
      <c r="AG40" s="9">
        <v>4</v>
      </c>
      <c r="AH40" s="9">
        <v>3</v>
      </c>
      <c r="AI40" s="9">
        <f t="shared" si="25"/>
        <v>19.5</v>
      </c>
      <c r="AJ40" s="10">
        <f t="shared" si="26"/>
        <v>0.97499999999999998</v>
      </c>
      <c r="AK40" s="8"/>
      <c r="AL40" s="9"/>
      <c r="AM40" s="9"/>
      <c r="AN40" s="9"/>
      <c r="AO40" s="9"/>
      <c r="AP40" s="9"/>
      <c r="AQ40" s="9"/>
      <c r="AR40" s="9">
        <f t="shared" si="27"/>
        <v>0</v>
      </c>
      <c r="AS40" s="10">
        <f t="shared" si="28"/>
        <v>0</v>
      </c>
      <c r="AT40" s="8">
        <v>0.5</v>
      </c>
      <c r="AU40" s="9">
        <v>0.5</v>
      </c>
      <c r="AV40" s="9">
        <v>0.5</v>
      </c>
      <c r="AW40" s="9">
        <v>0.5</v>
      </c>
      <c r="AX40" s="9">
        <v>0.5</v>
      </c>
      <c r="AY40" s="9">
        <v>0.5</v>
      </c>
      <c r="AZ40" s="9">
        <v>1</v>
      </c>
      <c r="BA40" s="9">
        <v>3</v>
      </c>
      <c r="BB40" s="9">
        <v>0</v>
      </c>
      <c r="BC40" s="9">
        <v>0</v>
      </c>
      <c r="BD40" s="9">
        <v>1.5</v>
      </c>
      <c r="BE40" s="9">
        <v>1</v>
      </c>
      <c r="BF40" s="9">
        <v>2</v>
      </c>
      <c r="BG40" s="9">
        <f t="shared" si="29"/>
        <v>11.5</v>
      </c>
      <c r="BH40" s="10">
        <f t="shared" si="30"/>
        <v>0.54761904761904767</v>
      </c>
      <c r="BI40" s="4">
        <f t="shared" si="31"/>
        <v>3</v>
      </c>
      <c r="BO40" s="24">
        <f t="shared" si="32"/>
        <v>0.77040057915057913</v>
      </c>
      <c r="BP40" s="1">
        <f t="shared" si="33"/>
        <v>77.5</v>
      </c>
      <c r="BQ40" s="2">
        <f t="shared" si="9"/>
        <v>2.2999999999999998</v>
      </c>
    </row>
    <row r="41" spans="1:69" x14ac:dyDescent="0.3">
      <c r="A41" s="16" t="s">
        <v>41</v>
      </c>
      <c r="B41" s="16" t="s">
        <v>134</v>
      </c>
      <c r="C41" s="16" t="s">
        <v>229</v>
      </c>
      <c r="D41" s="8">
        <v>0.5</v>
      </c>
      <c r="E41" s="9">
        <v>0.5</v>
      </c>
      <c r="F41" s="9">
        <v>0.5</v>
      </c>
      <c r="G41" s="9">
        <v>0.5</v>
      </c>
      <c r="H41" s="9">
        <v>0.5</v>
      </c>
      <c r="I41" s="9">
        <v>0.5</v>
      </c>
      <c r="J41" s="9">
        <v>1</v>
      </c>
      <c r="K41" s="9">
        <v>1</v>
      </c>
      <c r="L41" s="9">
        <v>1</v>
      </c>
      <c r="M41" s="9">
        <v>0.5</v>
      </c>
      <c r="N41" s="9">
        <v>1</v>
      </c>
      <c r="O41" s="9">
        <v>0.5</v>
      </c>
      <c r="P41" s="9">
        <v>0.5</v>
      </c>
      <c r="Q41" s="9">
        <v>0.5</v>
      </c>
      <c r="R41" s="9">
        <v>6</v>
      </c>
      <c r="S41" s="9">
        <v>3</v>
      </c>
      <c r="T41" s="9">
        <f t="shared" si="24"/>
        <v>18</v>
      </c>
      <c r="U41" s="10">
        <f t="shared" si="34"/>
        <v>0.97297297297297303</v>
      </c>
      <c r="V41" s="8">
        <v>1</v>
      </c>
      <c r="W41" s="9">
        <v>0.5</v>
      </c>
      <c r="X41" s="9">
        <v>0.5</v>
      </c>
      <c r="Y41" s="9">
        <v>0.5</v>
      </c>
      <c r="Z41" s="9">
        <v>1</v>
      </c>
      <c r="AA41" s="9">
        <v>1</v>
      </c>
      <c r="AB41" s="9">
        <v>1</v>
      </c>
      <c r="AC41" s="9">
        <v>1.5</v>
      </c>
      <c r="AD41" s="9">
        <v>1</v>
      </c>
      <c r="AE41" s="9">
        <v>3</v>
      </c>
      <c r="AF41" s="9">
        <v>2</v>
      </c>
      <c r="AG41" s="9">
        <v>4</v>
      </c>
      <c r="AH41" s="9">
        <v>3</v>
      </c>
      <c r="AI41" s="9">
        <f>SUM(V41:AH41)</f>
        <v>20</v>
      </c>
      <c r="AJ41" s="10">
        <f t="shared" si="26"/>
        <v>1</v>
      </c>
      <c r="AK41" s="8"/>
      <c r="AL41" s="9"/>
      <c r="AM41" s="9"/>
      <c r="AN41" s="9"/>
      <c r="AO41" s="9"/>
      <c r="AP41" s="9"/>
      <c r="AQ41" s="9"/>
      <c r="AR41" s="9">
        <f t="shared" si="27"/>
        <v>0</v>
      </c>
      <c r="AS41" s="10">
        <f t="shared" si="28"/>
        <v>0</v>
      </c>
      <c r="AT41" s="8">
        <v>0.5</v>
      </c>
      <c r="AU41" s="9">
        <v>0.5</v>
      </c>
      <c r="AV41" s="9">
        <v>0</v>
      </c>
      <c r="AW41" s="9">
        <v>0.5</v>
      </c>
      <c r="AX41" s="9">
        <v>0.5</v>
      </c>
      <c r="AY41" s="9">
        <v>0.5</v>
      </c>
      <c r="AZ41" s="9">
        <v>1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2</v>
      </c>
      <c r="BG41" s="9">
        <f t="shared" si="29"/>
        <v>5.5</v>
      </c>
      <c r="BH41" s="10">
        <f t="shared" si="30"/>
        <v>0.26190476190476192</v>
      </c>
      <c r="BI41" s="4">
        <f t="shared" si="31"/>
        <v>3</v>
      </c>
      <c r="BO41" s="24">
        <f t="shared" si="32"/>
        <v>0.769111969111969</v>
      </c>
      <c r="BP41" s="1">
        <f t="shared" si="33"/>
        <v>77</v>
      </c>
      <c r="BQ41" s="2">
        <f t="shared" si="9"/>
        <v>2.2999999999999998</v>
      </c>
    </row>
    <row r="42" spans="1:69" x14ac:dyDescent="0.3">
      <c r="A42" s="16" t="s">
        <v>42</v>
      </c>
      <c r="B42" s="16" t="s">
        <v>135</v>
      </c>
      <c r="C42" s="16" t="s">
        <v>230</v>
      </c>
      <c r="D42" s="8">
        <v>0.5</v>
      </c>
      <c r="E42" s="9">
        <v>0.5</v>
      </c>
      <c r="F42" s="9">
        <v>0.5</v>
      </c>
      <c r="G42" s="9">
        <v>0.5</v>
      </c>
      <c r="H42" s="9">
        <v>0.5</v>
      </c>
      <c r="I42" s="9">
        <v>0.5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0.5</v>
      </c>
      <c r="P42" s="9">
        <v>0.5</v>
      </c>
      <c r="Q42" s="9">
        <v>0.5</v>
      </c>
      <c r="R42" s="9">
        <v>6</v>
      </c>
      <c r="S42" s="9">
        <v>3</v>
      </c>
      <c r="T42" s="9">
        <f t="shared" si="24"/>
        <v>18.5</v>
      </c>
      <c r="U42" s="10">
        <f t="shared" si="34"/>
        <v>1</v>
      </c>
      <c r="V42" s="8">
        <v>1</v>
      </c>
      <c r="W42" s="9">
        <v>0.5</v>
      </c>
      <c r="X42" s="9">
        <v>0.5</v>
      </c>
      <c r="Y42" s="9">
        <v>0.5</v>
      </c>
      <c r="Z42" s="9">
        <v>0</v>
      </c>
      <c r="AA42" s="9">
        <v>1</v>
      </c>
      <c r="AB42" s="9">
        <v>1</v>
      </c>
      <c r="AC42" s="9">
        <v>0.5</v>
      </c>
      <c r="AD42" s="9">
        <v>1</v>
      </c>
      <c r="AE42" s="9">
        <v>3</v>
      </c>
      <c r="AF42" s="9">
        <v>2</v>
      </c>
      <c r="AG42" s="9">
        <v>4</v>
      </c>
      <c r="AH42" s="9">
        <v>3</v>
      </c>
      <c r="AI42" s="9">
        <f>SUM(V42:AH42)</f>
        <v>18</v>
      </c>
      <c r="AJ42" s="10">
        <f t="shared" si="26"/>
        <v>0.9</v>
      </c>
      <c r="AK42" s="8"/>
      <c r="AL42" s="9"/>
      <c r="AM42" s="9"/>
      <c r="AN42" s="9"/>
      <c r="AO42" s="9"/>
      <c r="AP42" s="9"/>
      <c r="AQ42" s="9"/>
      <c r="AR42" s="9">
        <f t="shared" si="27"/>
        <v>0</v>
      </c>
      <c r="AS42" s="10">
        <f t="shared" si="28"/>
        <v>0</v>
      </c>
      <c r="AT42" s="8">
        <v>0.5</v>
      </c>
      <c r="AU42" s="9">
        <v>0.5</v>
      </c>
      <c r="AV42" s="9">
        <v>0.5</v>
      </c>
      <c r="AW42" s="9">
        <v>0.5</v>
      </c>
      <c r="AX42" s="9">
        <v>0.5</v>
      </c>
      <c r="AY42" s="9">
        <v>0.5</v>
      </c>
      <c r="AZ42" s="9">
        <v>1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2</v>
      </c>
      <c r="BG42" s="9">
        <f t="shared" si="29"/>
        <v>6</v>
      </c>
      <c r="BH42" s="10">
        <f t="shared" si="30"/>
        <v>0.2857142857142857</v>
      </c>
      <c r="BI42" s="4">
        <f t="shared" si="31"/>
        <v>3</v>
      </c>
      <c r="BO42" s="24">
        <f t="shared" si="32"/>
        <v>0.75071428571428578</v>
      </c>
      <c r="BP42" s="1">
        <f t="shared" si="33"/>
        <v>75.5</v>
      </c>
      <c r="BQ42" s="2">
        <f t="shared" si="9"/>
        <v>2.2999999999999998</v>
      </c>
    </row>
    <row r="43" spans="1:69" x14ac:dyDescent="0.3">
      <c r="A43" s="16" t="s">
        <v>43</v>
      </c>
      <c r="B43" s="16" t="s">
        <v>136</v>
      </c>
      <c r="C43" s="16" t="s">
        <v>231</v>
      </c>
      <c r="D43" s="8">
        <v>0.5</v>
      </c>
      <c r="E43" s="9">
        <v>0.5</v>
      </c>
      <c r="F43" s="9">
        <v>0.5</v>
      </c>
      <c r="G43" s="9">
        <v>0.5</v>
      </c>
      <c r="H43" s="9">
        <v>0.5</v>
      </c>
      <c r="I43" s="9">
        <v>0.5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0.5</v>
      </c>
      <c r="P43" s="9">
        <v>0.5</v>
      </c>
      <c r="Q43" s="9">
        <v>0.5</v>
      </c>
      <c r="R43" s="9">
        <v>3</v>
      </c>
      <c r="S43" s="9">
        <v>0</v>
      </c>
      <c r="T43" s="9">
        <f t="shared" si="24"/>
        <v>12.5</v>
      </c>
      <c r="U43" s="10">
        <f t="shared" si="34"/>
        <v>0.67567567567567566</v>
      </c>
      <c r="V43" s="8">
        <v>1</v>
      </c>
      <c r="W43" s="9">
        <v>0.5</v>
      </c>
      <c r="X43" s="9">
        <v>0.5</v>
      </c>
      <c r="Y43" s="9">
        <v>0.5</v>
      </c>
      <c r="Z43" s="9">
        <v>1</v>
      </c>
      <c r="AA43" s="9">
        <v>1</v>
      </c>
      <c r="AB43" s="9">
        <v>0.5</v>
      </c>
      <c r="AC43" s="9">
        <v>1.5</v>
      </c>
      <c r="AD43" s="9">
        <v>1</v>
      </c>
      <c r="AE43" s="9">
        <v>3</v>
      </c>
      <c r="AF43" s="9">
        <v>1</v>
      </c>
      <c r="AG43" s="9">
        <v>2</v>
      </c>
      <c r="AH43" s="9">
        <v>3</v>
      </c>
      <c r="AI43" s="9">
        <f t="shared" si="25"/>
        <v>16.5</v>
      </c>
      <c r="AJ43" s="10">
        <f t="shared" si="26"/>
        <v>0.82499999999999996</v>
      </c>
      <c r="AK43" s="8"/>
      <c r="AL43" s="9"/>
      <c r="AM43" s="9"/>
      <c r="AN43" s="9"/>
      <c r="AO43" s="9"/>
      <c r="AP43" s="9"/>
      <c r="AQ43" s="9"/>
      <c r="AR43" s="9">
        <f t="shared" si="27"/>
        <v>0</v>
      </c>
      <c r="AS43" s="10">
        <f t="shared" si="28"/>
        <v>0</v>
      </c>
      <c r="AT43" s="8">
        <v>0.5</v>
      </c>
      <c r="AU43" s="9">
        <v>0.5</v>
      </c>
      <c r="AV43" s="9">
        <v>0.5</v>
      </c>
      <c r="AW43" s="9">
        <v>0.5</v>
      </c>
      <c r="AX43" s="9">
        <v>0.5</v>
      </c>
      <c r="AY43" s="9">
        <v>0.5</v>
      </c>
      <c r="AZ43" s="9">
        <v>1</v>
      </c>
      <c r="BA43" s="9">
        <v>2</v>
      </c>
      <c r="BB43" s="9">
        <v>3</v>
      </c>
      <c r="BC43" s="9">
        <v>0</v>
      </c>
      <c r="BD43" s="9">
        <v>0</v>
      </c>
      <c r="BE43" s="9">
        <v>0</v>
      </c>
      <c r="BF43" s="9">
        <v>2</v>
      </c>
      <c r="BG43" s="9">
        <f t="shared" si="29"/>
        <v>11</v>
      </c>
      <c r="BH43" s="10">
        <f t="shared" si="30"/>
        <v>0.52380952380952384</v>
      </c>
      <c r="BI43" s="4">
        <f t="shared" si="31"/>
        <v>3</v>
      </c>
      <c r="BO43" s="24">
        <f t="shared" si="32"/>
        <v>0.6823793436293436</v>
      </c>
      <c r="BP43" s="1">
        <f t="shared" si="33"/>
        <v>68.5</v>
      </c>
      <c r="BQ43" s="2">
        <f t="shared" si="9"/>
        <v>3</v>
      </c>
    </row>
    <row r="44" spans="1:69" x14ac:dyDescent="0.3">
      <c r="A44" s="16" t="s">
        <v>44</v>
      </c>
      <c r="B44" s="16" t="s">
        <v>136</v>
      </c>
      <c r="C44" s="16" t="s">
        <v>232</v>
      </c>
      <c r="D44" s="8">
        <v>0.5</v>
      </c>
      <c r="E44" s="9">
        <v>0.5</v>
      </c>
      <c r="F44" s="9">
        <v>0.5</v>
      </c>
      <c r="G44" s="9">
        <v>0.5</v>
      </c>
      <c r="H44" s="9">
        <v>0.5</v>
      </c>
      <c r="I44" s="9">
        <v>0.5</v>
      </c>
      <c r="J44" s="9">
        <v>1</v>
      </c>
      <c r="K44" s="9">
        <v>1</v>
      </c>
      <c r="L44" s="9">
        <v>1</v>
      </c>
      <c r="M44" s="9">
        <v>1</v>
      </c>
      <c r="N44" s="9">
        <v>0.5</v>
      </c>
      <c r="O44" s="9">
        <v>0.5</v>
      </c>
      <c r="P44" s="9">
        <v>0.5</v>
      </c>
      <c r="Q44" s="9">
        <v>0.5</v>
      </c>
      <c r="R44" s="9">
        <v>3</v>
      </c>
      <c r="S44" s="9">
        <v>3</v>
      </c>
      <c r="T44" s="9">
        <f t="shared" si="24"/>
        <v>15</v>
      </c>
      <c r="U44" s="10">
        <f t="shared" si="34"/>
        <v>0.81081081081081086</v>
      </c>
      <c r="V44" s="8">
        <v>1</v>
      </c>
      <c r="W44" s="9">
        <v>0.5</v>
      </c>
      <c r="X44" s="9">
        <v>0.5</v>
      </c>
      <c r="Y44" s="9">
        <v>0.5</v>
      </c>
      <c r="Z44" s="9">
        <v>1</v>
      </c>
      <c r="AA44" s="9">
        <v>1</v>
      </c>
      <c r="AB44" s="9">
        <v>1</v>
      </c>
      <c r="AC44" s="9">
        <v>1.5</v>
      </c>
      <c r="AD44" s="9">
        <v>1</v>
      </c>
      <c r="AE44" s="9">
        <v>3</v>
      </c>
      <c r="AF44" s="9">
        <v>2</v>
      </c>
      <c r="AG44" s="9">
        <v>4</v>
      </c>
      <c r="AH44" s="9">
        <v>3</v>
      </c>
      <c r="AI44" s="9">
        <f t="shared" si="25"/>
        <v>20</v>
      </c>
      <c r="AJ44" s="10">
        <f t="shared" si="26"/>
        <v>1</v>
      </c>
      <c r="AK44" s="8"/>
      <c r="AL44" s="9"/>
      <c r="AM44" s="9"/>
      <c r="AN44" s="9"/>
      <c r="AO44" s="9"/>
      <c r="AP44" s="9"/>
      <c r="AQ44" s="9"/>
      <c r="AR44" s="9">
        <f t="shared" si="27"/>
        <v>0</v>
      </c>
      <c r="AS44" s="10">
        <f t="shared" si="28"/>
        <v>0</v>
      </c>
      <c r="AT44" s="17">
        <v>0.5</v>
      </c>
      <c r="AU44" s="9">
        <v>0.5</v>
      </c>
      <c r="AV44" s="9">
        <v>0.5</v>
      </c>
      <c r="AW44" s="9">
        <v>0.5</v>
      </c>
      <c r="AX44" s="9">
        <v>0.5</v>
      </c>
      <c r="AY44" s="9">
        <v>0.5</v>
      </c>
      <c r="AZ44" s="9">
        <v>1</v>
      </c>
      <c r="BA44" s="9">
        <v>3</v>
      </c>
      <c r="BB44" s="9">
        <v>3</v>
      </c>
      <c r="BC44" s="9">
        <v>3</v>
      </c>
      <c r="BD44" s="9">
        <v>1</v>
      </c>
      <c r="BE44" s="9">
        <v>0</v>
      </c>
      <c r="BF44" s="9">
        <v>2</v>
      </c>
      <c r="BG44" s="9">
        <f t="shared" si="29"/>
        <v>16</v>
      </c>
      <c r="BH44" s="10">
        <f t="shared" si="30"/>
        <v>0.76190476190476186</v>
      </c>
      <c r="BI44" s="4">
        <f t="shared" si="31"/>
        <v>3</v>
      </c>
      <c r="BO44" s="24">
        <f t="shared" si="32"/>
        <v>0.86235521235521229</v>
      </c>
      <c r="BP44" s="1">
        <f t="shared" si="33"/>
        <v>86.5</v>
      </c>
      <c r="BQ44" s="2">
        <f t="shared" si="9"/>
        <v>1.7</v>
      </c>
    </row>
    <row r="45" spans="1:69" x14ac:dyDescent="0.3">
      <c r="A45" s="16" t="s">
        <v>45</v>
      </c>
      <c r="B45" s="16" t="s">
        <v>137</v>
      </c>
      <c r="C45" s="16" t="s">
        <v>233</v>
      </c>
      <c r="D45" s="8">
        <v>0.5</v>
      </c>
      <c r="E45" s="9">
        <v>0.5</v>
      </c>
      <c r="F45" s="9">
        <v>0.5</v>
      </c>
      <c r="G45" s="9">
        <v>0.5</v>
      </c>
      <c r="H45" s="9">
        <v>0.5</v>
      </c>
      <c r="I45" s="9">
        <v>0.5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9">
        <v>0.5</v>
      </c>
      <c r="P45" s="9">
        <v>0.5</v>
      </c>
      <c r="Q45" s="9">
        <v>0.5</v>
      </c>
      <c r="R45" s="9">
        <v>6</v>
      </c>
      <c r="S45" s="9">
        <v>3</v>
      </c>
      <c r="T45" s="9">
        <f t="shared" si="24"/>
        <v>18.5</v>
      </c>
      <c r="U45" s="10">
        <f t="shared" si="34"/>
        <v>1</v>
      </c>
      <c r="V45" s="8">
        <v>1</v>
      </c>
      <c r="W45" s="9">
        <v>0.5</v>
      </c>
      <c r="X45" s="9">
        <v>0.5</v>
      </c>
      <c r="Y45" s="9">
        <v>0.5</v>
      </c>
      <c r="Z45" s="9">
        <v>1</v>
      </c>
      <c r="AA45" s="9">
        <v>1</v>
      </c>
      <c r="AB45" s="9">
        <v>1</v>
      </c>
      <c r="AC45" s="9">
        <v>1.5</v>
      </c>
      <c r="AD45" s="9">
        <v>1</v>
      </c>
      <c r="AE45" s="9">
        <v>3</v>
      </c>
      <c r="AF45" s="9">
        <v>2</v>
      </c>
      <c r="AG45" s="9">
        <v>4</v>
      </c>
      <c r="AH45" s="9">
        <v>3</v>
      </c>
      <c r="AI45" s="9">
        <f t="shared" si="25"/>
        <v>20</v>
      </c>
      <c r="AJ45" s="10">
        <f t="shared" si="26"/>
        <v>1</v>
      </c>
      <c r="AK45" s="8"/>
      <c r="AL45" s="9"/>
      <c r="AM45" s="9"/>
      <c r="AN45" s="9"/>
      <c r="AO45" s="9"/>
      <c r="AP45" s="9"/>
      <c r="AQ45" s="9"/>
      <c r="AR45" s="9">
        <f t="shared" si="27"/>
        <v>0</v>
      </c>
      <c r="AS45" s="10">
        <f t="shared" si="28"/>
        <v>0</v>
      </c>
      <c r="AT45" s="8">
        <v>0.5</v>
      </c>
      <c r="AU45" s="9">
        <v>0.5</v>
      </c>
      <c r="AV45" s="9">
        <v>0.5</v>
      </c>
      <c r="AW45" s="9">
        <v>0.5</v>
      </c>
      <c r="AX45" s="9">
        <v>0.5</v>
      </c>
      <c r="AY45" s="9">
        <v>0.5</v>
      </c>
      <c r="AZ45" s="9">
        <v>1</v>
      </c>
      <c r="BA45" s="9">
        <v>3</v>
      </c>
      <c r="BB45" s="9">
        <v>3</v>
      </c>
      <c r="BC45" s="9">
        <v>3</v>
      </c>
      <c r="BD45" s="9">
        <v>3</v>
      </c>
      <c r="BE45" s="9">
        <v>3</v>
      </c>
      <c r="BF45" s="9">
        <v>2</v>
      </c>
      <c r="BG45" s="9">
        <f t="shared" si="29"/>
        <v>21</v>
      </c>
      <c r="BH45" s="10">
        <f t="shared" si="30"/>
        <v>1</v>
      </c>
      <c r="BI45" s="4">
        <f t="shared" si="31"/>
        <v>3</v>
      </c>
      <c r="BO45" s="24">
        <f t="shared" si="32"/>
        <v>1</v>
      </c>
      <c r="BP45" s="1">
        <f t="shared" si="33"/>
        <v>100</v>
      </c>
      <c r="BQ45" s="2">
        <f t="shared" si="9"/>
        <v>1</v>
      </c>
    </row>
    <row r="46" spans="1:69" x14ac:dyDescent="0.3">
      <c r="A46" s="16" t="s">
        <v>46</v>
      </c>
      <c r="B46" s="16" t="s">
        <v>138</v>
      </c>
      <c r="C46" s="16" t="s">
        <v>234</v>
      </c>
      <c r="D46" s="8">
        <v>0.5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0.5</v>
      </c>
      <c r="P46" s="9">
        <v>0</v>
      </c>
      <c r="Q46" s="9">
        <v>0</v>
      </c>
      <c r="R46" s="9">
        <v>4</v>
      </c>
      <c r="S46" s="9">
        <v>3</v>
      </c>
      <c r="T46" s="9">
        <f t="shared" si="24"/>
        <v>15.5</v>
      </c>
      <c r="U46" s="10">
        <f t="shared" si="34"/>
        <v>0.83783783783783783</v>
      </c>
      <c r="V46" s="8">
        <v>1</v>
      </c>
      <c r="W46" s="9">
        <v>0.5</v>
      </c>
      <c r="X46" s="9">
        <v>0.5</v>
      </c>
      <c r="Y46" s="9">
        <v>0.5</v>
      </c>
      <c r="Z46" s="9">
        <v>1</v>
      </c>
      <c r="AA46" s="9">
        <v>1</v>
      </c>
      <c r="AB46" s="9">
        <v>1</v>
      </c>
      <c r="AC46" s="9">
        <v>1.5</v>
      </c>
      <c r="AD46" s="9">
        <v>1</v>
      </c>
      <c r="AE46" s="9">
        <v>3</v>
      </c>
      <c r="AF46" s="9">
        <v>1</v>
      </c>
      <c r="AG46" s="9">
        <v>4</v>
      </c>
      <c r="AH46" s="9">
        <v>3</v>
      </c>
      <c r="AI46" s="9">
        <f t="shared" si="25"/>
        <v>19</v>
      </c>
      <c r="AJ46" s="10">
        <f t="shared" si="26"/>
        <v>0.95</v>
      </c>
      <c r="AK46" s="8">
        <v>2</v>
      </c>
      <c r="AL46" s="9">
        <v>0.5</v>
      </c>
      <c r="AM46" s="9">
        <v>0.5</v>
      </c>
      <c r="AN46" s="9">
        <v>0.5</v>
      </c>
      <c r="AO46" s="9">
        <v>2</v>
      </c>
      <c r="AP46" s="9">
        <v>0</v>
      </c>
      <c r="AQ46" s="9">
        <v>2</v>
      </c>
      <c r="AR46" s="9">
        <f t="shared" si="27"/>
        <v>7.5</v>
      </c>
      <c r="AS46" s="10">
        <f t="shared" si="28"/>
        <v>0.34883720930232559</v>
      </c>
      <c r="AT46" s="8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>
        <f t="shared" si="29"/>
        <v>0</v>
      </c>
      <c r="BH46" s="10">
        <f t="shared" si="30"/>
        <v>0</v>
      </c>
      <c r="BI46" s="4">
        <f t="shared" si="31"/>
        <v>3</v>
      </c>
      <c r="BO46" s="24">
        <f t="shared" si="32"/>
        <v>0.7303944060339409</v>
      </c>
      <c r="BP46" s="1">
        <f t="shared" si="33"/>
        <v>73.5</v>
      </c>
      <c r="BQ46" s="2">
        <f t="shared" si="9"/>
        <v>2.7</v>
      </c>
    </row>
    <row r="47" spans="1:69" x14ac:dyDescent="0.3">
      <c r="A47" s="16" t="s">
        <v>47</v>
      </c>
      <c r="B47" s="16" t="s">
        <v>139</v>
      </c>
      <c r="C47" s="16" t="s">
        <v>235</v>
      </c>
      <c r="D47" s="8">
        <v>0.5</v>
      </c>
      <c r="E47" s="9">
        <v>0.5</v>
      </c>
      <c r="F47" s="9">
        <v>0.5</v>
      </c>
      <c r="G47" s="9">
        <v>0.5</v>
      </c>
      <c r="H47" s="9">
        <v>0.5</v>
      </c>
      <c r="I47" s="9">
        <v>0.5</v>
      </c>
      <c r="J47" s="9">
        <v>1</v>
      </c>
      <c r="K47" s="9">
        <v>1</v>
      </c>
      <c r="L47" s="9">
        <v>0.5</v>
      </c>
      <c r="M47" s="9">
        <v>1</v>
      </c>
      <c r="N47" s="9">
        <v>1</v>
      </c>
      <c r="O47" s="9">
        <v>0.5</v>
      </c>
      <c r="P47" s="9">
        <v>0.5</v>
      </c>
      <c r="Q47" s="9">
        <v>0.5</v>
      </c>
      <c r="R47" s="9">
        <v>3</v>
      </c>
      <c r="S47" s="9">
        <v>3</v>
      </c>
      <c r="T47" s="9">
        <f t="shared" si="24"/>
        <v>15</v>
      </c>
      <c r="U47" s="10">
        <f t="shared" si="34"/>
        <v>0.81081081081081086</v>
      </c>
      <c r="V47" s="8">
        <v>1</v>
      </c>
      <c r="W47" s="9">
        <v>0.5</v>
      </c>
      <c r="X47" s="9">
        <v>0.5</v>
      </c>
      <c r="Y47" s="9">
        <v>0.5</v>
      </c>
      <c r="Z47" s="9">
        <v>0</v>
      </c>
      <c r="AA47" s="9">
        <v>1</v>
      </c>
      <c r="AB47" s="9">
        <v>1</v>
      </c>
      <c r="AC47" s="9">
        <v>0.5</v>
      </c>
      <c r="AD47" s="9">
        <v>0.5</v>
      </c>
      <c r="AE47" s="9">
        <v>2.5</v>
      </c>
      <c r="AF47" s="9">
        <v>1</v>
      </c>
      <c r="AG47" s="9">
        <v>2.5</v>
      </c>
      <c r="AH47" s="9">
        <v>3</v>
      </c>
      <c r="AI47" s="9">
        <f t="shared" si="25"/>
        <v>14.5</v>
      </c>
      <c r="AJ47" s="10">
        <f t="shared" si="26"/>
        <v>0.72499999999999998</v>
      </c>
      <c r="AK47" s="8">
        <v>2</v>
      </c>
      <c r="AL47" s="9">
        <v>0.5</v>
      </c>
      <c r="AM47" s="9">
        <v>0.5</v>
      </c>
      <c r="AN47" s="9">
        <v>0.5</v>
      </c>
      <c r="AO47" s="9">
        <v>5</v>
      </c>
      <c r="AP47" s="9">
        <v>0</v>
      </c>
      <c r="AQ47" s="9">
        <v>2</v>
      </c>
      <c r="AR47" s="9">
        <f t="shared" si="27"/>
        <v>10.5</v>
      </c>
      <c r="AS47" s="10">
        <f t="shared" si="28"/>
        <v>0.48837209302325579</v>
      </c>
      <c r="AT47" s="8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>
        <f t="shared" si="29"/>
        <v>0</v>
      </c>
      <c r="BH47" s="10">
        <f t="shared" si="30"/>
        <v>0</v>
      </c>
      <c r="BI47" s="4">
        <f t="shared" si="31"/>
        <v>3</v>
      </c>
      <c r="BO47" s="24">
        <f t="shared" si="32"/>
        <v>0.68404541169076039</v>
      </c>
      <c r="BP47" s="1">
        <f t="shared" si="33"/>
        <v>68.5</v>
      </c>
      <c r="BQ47" s="2">
        <f t="shared" si="9"/>
        <v>3</v>
      </c>
    </row>
    <row r="48" spans="1:69" x14ac:dyDescent="0.3">
      <c r="A48" s="16" t="s">
        <v>48</v>
      </c>
      <c r="B48" s="16" t="s">
        <v>140</v>
      </c>
      <c r="C48" s="16" t="s">
        <v>236</v>
      </c>
      <c r="D48" s="8">
        <v>0.5</v>
      </c>
      <c r="E48" s="9">
        <v>0.5</v>
      </c>
      <c r="F48" s="9">
        <v>0.5</v>
      </c>
      <c r="G48" s="9">
        <v>0.5</v>
      </c>
      <c r="H48" s="9">
        <v>0.5</v>
      </c>
      <c r="I48" s="9">
        <v>0.5</v>
      </c>
      <c r="J48" s="9">
        <v>1</v>
      </c>
      <c r="K48" s="9">
        <v>1</v>
      </c>
      <c r="L48" s="9">
        <v>1</v>
      </c>
      <c r="M48" s="9">
        <v>0.5</v>
      </c>
      <c r="N48" s="9">
        <v>0</v>
      </c>
      <c r="O48" s="9">
        <v>0.5</v>
      </c>
      <c r="P48" s="9">
        <v>0.5</v>
      </c>
      <c r="Q48" s="9">
        <v>0</v>
      </c>
      <c r="R48" s="9">
        <v>0</v>
      </c>
      <c r="S48" s="9">
        <v>3</v>
      </c>
      <c r="T48" s="9">
        <f t="shared" si="24"/>
        <v>10.5</v>
      </c>
      <c r="U48" s="10">
        <f t="shared" si="34"/>
        <v>0.56756756756756754</v>
      </c>
      <c r="V48" s="8">
        <v>1</v>
      </c>
      <c r="W48" s="9">
        <v>0.5</v>
      </c>
      <c r="X48" s="9">
        <v>0.5</v>
      </c>
      <c r="Y48" s="9">
        <v>0.5</v>
      </c>
      <c r="Z48" s="9">
        <v>0.5</v>
      </c>
      <c r="AA48" s="9">
        <v>1</v>
      </c>
      <c r="AB48" s="9">
        <v>1</v>
      </c>
      <c r="AC48" s="9">
        <v>0.5</v>
      </c>
      <c r="AD48" s="9">
        <v>1</v>
      </c>
      <c r="AE48" s="9">
        <v>3</v>
      </c>
      <c r="AF48" s="9">
        <v>2</v>
      </c>
      <c r="AG48" s="9">
        <v>4</v>
      </c>
      <c r="AH48" s="9">
        <v>3</v>
      </c>
      <c r="AI48" s="9">
        <f t="shared" si="25"/>
        <v>18.5</v>
      </c>
      <c r="AJ48" s="10">
        <f t="shared" si="26"/>
        <v>0.92500000000000004</v>
      </c>
      <c r="AK48" s="8">
        <v>1.5</v>
      </c>
      <c r="AL48" s="9">
        <v>0.5</v>
      </c>
      <c r="AM48" s="9">
        <v>0.5</v>
      </c>
      <c r="AN48" s="9">
        <v>0.5</v>
      </c>
      <c r="AO48" s="9">
        <v>4</v>
      </c>
      <c r="AP48" s="9">
        <v>5</v>
      </c>
      <c r="AQ48" s="9">
        <v>2</v>
      </c>
      <c r="AR48" s="9">
        <f t="shared" si="27"/>
        <v>14</v>
      </c>
      <c r="AS48" s="10">
        <f t="shared" si="28"/>
        <v>0.65116279069767447</v>
      </c>
      <c r="AT48" s="8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>
        <f t="shared" si="29"/>
        <v>0</v>
      </c>
      <c r="BH48" s="10">
        <f t="shared" si="30"/>
        <v>0</v>
      </c>
      <c r="BI48" s="4">
        <f t="shared" si="31"/>
        <v>3</v>
      </c>
      <c r="BO48" s="24">
        <f t="shared" si="32"/>
        <v>0.7177474858579509</v>
      </c>
      <c r="BP48" s="1">
        <f t="shared" si="33"/>
        <v>72</v>
      </c>
      <c r="BQ48" s="2">
        <f t="shared" si="9"/>
        <v>2.7</v>
      </c>
    </row>
    <row r="49" spans="1:69" x14ac:dyDescent="0.3">
      <c r="A49" s="16" t="s">
        <v>49</v>
      </c>
      <c r="B49" s="16" t="s">
        <v>141</v>
      </c>
      <c r="C49" s="16" t="s">
        <v>237</v>
      </c>
      <c r="D49" s="8">
        <v>0.5</v>
      </c>
      <c r="E49" s="9">
        <v>0.5</v>
      </c>
      <c r="F49" s="9">
        <v>0.5</v>
      </c>
      <c r="G49" s="9">
        <v>0.5</v>
      </c>
      <c r="H49" s="9">
        <v>0.5</v>
      </c>
      <c r="I49" s="9">
        <v>0.5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0.5</v>
      </c>
      <c r="P49" s="9">
        <v>0.5</v>
      </c>
      <c r="Q49" s="9">
        <v>0.5</v>
      </c>
      <c r="R49" s="9">
        <v>0</v>
      </c>
      <c r="S49" s="9">
        <v>2</v>
      </c>
      <c r="T49" s="9">
        <f t="shared" si="24"/>
        <v>11.5</v>
      </c>
      <c r="U49" s="10">
        <f t="shared" si="34"/>
        <v>0.6216216216216216</v>
      </c>
      <c r="V49" s="8">
        <v>1</v>
      </c>
      <c r="W49" s="9">
        <v>0.5</v>
      </c>
      <c r="X49" s="9">
        <v>0.5</v>
      </c>
      <c r="Y49" s="9">
        <v>0.5</v>
      </c>
      <c r="Z49" s="9">
        <v>0.5</v>
      </c>
      <c r="AA49" s="9">
        <v>1</v>
      </c>
      <c r="AB49" s="9">
        <v>0.5</v>
      </c>
      <c r="AC49" s="9">
        <v>1</v>
      </c>
      <c r="AD49" s="9">
        <v>1</v>
      </c>
      <c r="AE49" s="9">
        <v>2</v>
      </c>
      <c r="AF49" s="9">
        <v>1</v>
      </c>
      <c r="AG49" s="9">
        <v>0</v>
      </c>
      <c r="AH49" s="9">
        <v>2</v>
      </c>
      <c r="AI49" s="9">
        <f t="shared" si="25"/>
        <v>11.5</v>
      </c>
      <c r="AJ49" s="10">
        <f t="shared" si="26"/>
        <v>0.57499999999999996</v>
      </c>
      <c r="AK49" s="8"/>
      <c r="AL49" s="9"/>
      <c r="AM49" s="9"/>
      <c r="AN49" s="9"/>
      <c r="AO49" s="9"/>
      <c r="AP49" s="9"/>
      <c r="AQ49" s="9"/>
      <c r="AR49" s="9">
        <f t="shared" si="27"/>
        <v>0</v>
      </c>
      <c r="AS49" s="10">
        <f t="shared" si="28"/>
        <v>0</v>
      </c>
      <c r="AT49" s="8">
        <v>0.5</v>
      </c>
      <c r="AU49" s="9">
        <v>0.5</v>
      </c>
      <c r="AV49" s="9">
        <v>0</v>
      </c>
      <c r="AW49" s="9">
        <v>0.5</v>
      </c>
      <c r="AX49" s="9">
        <v>0.5</v>
      </c>
      <c r="AY49" s="9">
        <v>0.5</v>
      </c>
      <c r="AZ49" s="9">
        <v>1</v>
      </c>
      <c r="BA49" s="9">
        <v>3</v>
      </c>
      <c r="BB49" s="9">
        <v>0</v>
      </c>
      <c r="BC49" s="9">
        <v>0</v>
      </c>
      <c r="BD49" s="9">
        <v>0</v>
      </c>
      <c r="BE49" s="9">
        <v>0</v>
      </c>
      <c r="BF49" s="9">
        <v>1</v>
      </c>
      <c r="BG49" s="9">
        <f t="shared" si="29"/>
        <v>7.5</v>
      </c>
      <c r="BH49" s="10">
        <f t="shared" si="30"/>
        <v>0.35714285714285715</v>
      </c>
      <c r="BI49" s="4">
        <f t="shared" si="31"/>
        <v>3</v>
      </c>
      <c r="BO49" s="24">
        <f t="shared" si="32"/>
        <v>0.52596042471042459</v>
      </c>
      <c r="BP49" s="1">
        <f t="shared" si="33"/>
        <v>53</v>
      </c>
      <c r="BQ49" s="2">
        <f t="shared" si="9"/>
        <v>4</v>
      </c>
    </row>
    <row r="50" spans="1:69" x14ac:dyDescent="0.3">
      <c r="A50" s="16" t="s">
        <v>50</v>
      </c>
      <c r="B50" s="16" t="s">
        <v>142</v>
      </c>
      <c r="C50" s="16" t="s">
        <v>238</v>
      </c>
      <c r="D50" s="8">
        <v>0.5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0.5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f t="shared" si="24"/>
        <v>2</v>
      </c>
      <c r="U50" s="10">
        <f t="shared" si="34"/>
        <v>0.10810810810810811</v>
      </c>
      <c r="V50" s="8">
        <v>0.5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f t="shared" si="25"/>
        <v>0.5</v>
      </c>
      <c r="AJ50" s="10">
        <f t="shared" si="26"/>
        <v>2.5000000000000001E-2</v>
      </c>
      <c r="AK50" s="8">
        <v>0.5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f t="shared" si="27"/>
        <v>0.5</v>
      </c>
      <c r="AS50" s="10">
        <f t="shared" si="28"/>
        <v>2.3255813953488372E-2</v>
      </c>
      <c r="AT50" s="8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>
        <f t="shared" si="29"/>
        <v>0</v>
      </c>
      <c r="BH50" s="10">
        <f t="shared" si="30"/>
        <v>0</v>
      </c>
      <c r="BI50" s="4">
        <f t="shared" si="31"/>
        <v>3</v>
      </c>
      <c r="BO50" s="24">
        <f t="shared" si="32"/>
        <v>5.3564582023884352E-2</v>
      </c>
      <c r="BP50" s="1">
        <f t="shared" si="33"/>
        <v>5.5</v>
      </c>
      <c r="BQ50" s="2">
        <f t="shared" si="9"/>
        <v>5</v>
      </c>
    </row>
    <row r="51" spans="1:69" x14ac:dyDescent="0.3">
      <c r="A51" s="16" t="s">
        <v>51</v>
      </c>
      <c r="B51" s="16" t="s">
        <v>143</v>
      </c>
      <c r="C51" s="16" t="s">
        <v>239</v>
      </c>
      <c r="D51" s="8">
        <v>0.5</v>
      </c>
      <c r="E51" s="9">
        <v>0.5</v>
      </c>
      <c r="F51" s="9">
        <v>0.5</v>
      </c>
      <c r="G51" s="9">
        <v>0.5</v>
      </c>
      <c r="H51" s="9">
        <v>0.5</v>
      </c>
      <c r="I51" s="9">
        <v>0.5</v>
      </c>
      <c r="J51" s="9">
        <v>1</v>
      </c>
      <c r="K51" s="9">
        <v>1</v>
      </c>
      <c r="L51" s="9">
        <v>1</v>
      </c>
      <c r="M51" s="9">
        <v>0.5</v>
      </c>
      <c r="N51" s="9">
        <v>1</v>
      </c>
      <c r="O51" s="9">
        <v>0.5</v>
      </c>
      <c r="P51" s="9">
        <v>0.5</v>
      </c>
      <c r="Q51" s="9">
        <v>0.5</v>
      </c>
      <c r="R51" s="9">
        <v>0</v>
      </c>
      <c r="S51" s="9">
        <v>3</v>
      </c>
      <c r="T51" s="9">
        <f t="shared" si="24"/>
        <v>12</v>
      </c>
      <c r="U51" s="10">
        <f t="shared" si="34"/>
        <v>0.64864864864864868</v>
      </c>
      <c r="V51" s="8">
        <v>1</v>
      </c>
      <c r="W51" s="9">
        <v>0.5</v>
      </c>
      <c r="X51" s="9">
        <v>0.5</v>
      </c>
      <c r="Y51" s="9">
        <v>0.5</v>
      </c>
      <c r="Z51" s="9">
        <v>1</v>
      </c>
      <c r="AA51" s="9">
        <v>1</v>
      </c>
      <c r="AB51" s="9">
        <v>1</v>
      </c>
      <c r="AC51" s="9">
        <v>1.5</v>
      </c>
      <c r="AD51" s="9">
        <v>1</v>
      </c>
      <c r="AE51" s="9">
        <v>3</v>
      </c>
      <c r="AF51" s="9">
        <v>2</v>
      </c>
      <c r="AG51" s="9">
        <v>4</v>
      </c>
      <c r="AH51" s="9">
        <v>3</v>
      </c>
      <c r="AI51" s="9">
        <f t="shared" si="25"/>
        <v>20</v>
      </c>
      <c r="AJ51" s="10">
        <f t="shared" si="26"/>
        <v>1</v>
      </c>
      <c r="AK51" s="8"/>
      <c r="AL51" s="9"/>
      <c r="AM51" s="9"/>
      <c r="AN51" s="9"/>
      <c r="AO51" s="9"/>
      <c r="AP51" s="9"/>
      <c r="AQ51" s="9"/>
      <c r="AR51" s="9">
        <f t="shared" si="27"/>
        <v>0</v>
      </c>
      <c r="AS51" s="10">
        <f t="shared" si="28"/>
        <v>0</v>
      </c>
      <c r="AT51" s="8">
        <v>0.5</v>
      </c>
      <c r="AU51" s="9">
        <v>0.5</v>
      </c>
      <c r="AV51" s="9">
        <v>0.5</v>
      </c>
      <c r="AW51" s="9">
        <v>0.5</v>
      </c>
      <c r="AX51" s="9">
        <v>0.5</v>
      </c>
      <c r="AY51" s="9">
        <v>0.5</v>
      </c>
      <c r="AZ51" s="9">
        <v>1</v>
      </c>
      <c r="BA51" s="9">
        <v>3</v>
      </c>
      <c r="BB51" s="9">
        <v>3</v>
      </c>
      <c r="BC51" s="9">
        <v>0</v>
      </c>
      <c r="BD51" s="9">
        <v>0</v>
      </c>
      <c r="BE51" s="9">
        <v>0</v>
      </c>
      <c r="BF51" s="9">
        <v>2</v>
      </c>
      <c r="BG51" s="9">
        <f t="shared" si="29"/>
        <v>12</v>
      </c>
      <c r="BH51" s="10">
        <f t="shared" si="30"/>
        <v>0.5714285714285714</v>
      </c>
      <c r="BI51" s="4">
        <f t="shared" si="31"/>
        <v>3</v>
      </c>
      <c r="BO51" s="24">
        <f t="shared" si="32"/>
        <v>0.74845559845559839</v>
      </c>
      <c r="BP51" s="1">
        <f t="shared" si="33"/>
        <v>75</v>
      </c>
      <c r="BQ51" s="2">
        <f t="shared" si="9"/>
        <v>2.7</v>
      </c>
    </row>
    <row r="52" spans="1:69" x14ac:dyDescent="0.3">
      <c r="A52" s="16" t="s">
        <v>41</v>
      </c>
      <c r="B52" s="16" t="s">
        <v>144</v>
      </c>
      <c r="C52" s="16" t="s">
        <v>240</v>
      </c>
      <c r="D52" s="8">
        <v>0.5</v>
      </c>
      <c r="E52" s="9">
        <v>0.5</v>
      </c>
      <c r="F52" s="9">
        <v>0.5</v>
      </c>
      <c r="G52" s="9">
        <v>0.5</v>
      </c>
      <c r="H52" s="9">
        <v>0.5</v>
      </c>
      <c r="I52" s="9">
        <v>0.5</v>
      </c>
      <c r="J52" s="9">
        <v>1</v>
      </c>
      <c r="K52" s="9">
        <v>1</v>
      </c>
      <c r="L52" s="9">
        <v>1</v>
      </c>
      <c r="M52" s="9">
        <v>1</v>
      </c>
      <c r="N52" s="9">
        <v>0.5</v>
      </c>
      <c r="O52" s="9">
        <v>0.5</v>
      </c>
      <c r="P52" s="9">
        <v>0.5</v>
      </c>
      <c r="Q52" s="9">
        <v>0.5</v>
      </c>
      <c r="R52" s="9">
        <v>0</v>
      </c>
      <c r="S52" s="9">
        <v>1.5</v>
      </c>
      <c r="T52" s="9">
        <f t="shared" si="24"/>
        <v>10.5</v>
      </c>
      <c r="U52" s="10">
        <f t="shared" si="34"/>
        <v>0.56756756756756754</v>
      </c>
      <c r="V52" s="8">
        <v>1</v>
      </c>
      <c r="W52" s="9">
        <v>0.5</v>
      </c>
      <c r="X52" s="9">
        <v>0.5</v>
      </c>
      <c r="Y52" s="9">
        <v>0.5</v>
      </c>
      <c r="Z52" s="9">
        <v>1</v>
      </c>
      <c r="AA52" s="9">
        <v>1</v>
      </c>
      <c r="AB52" s="9">
        <v>0.5</v>
      </c>
      <c r="AC52" s="9">
        <v>1.5</v>
      </c>
      <c r="AD52" s="9">
        <v>1</v>
      </c>
      <c r="AE52" s="9">
        <v>3</v>
      </c>
      <c r="AF52" s="9">
        <v>2</v>
      </c>
      <c r="AG52" s="9">
        <v>4</v>
      </c>
      <c r="AH52" s="9">
        <v>2</v>
      </c>
      <c r="AI52" s="9">
        <f t="shared" si="25"/>
        <v>18.5</v>
      </c>
      <c r="AJ52" s="10">
        <f t="shared" si="26"/>
        <v>0.92500000000000004</v>
      </c>
      <c r="AK52" s="8"/>
      <c r="AL52" s="9"/>
      <c r="AM52" s="9"/>
      <c r="AN52" s="9"/>
      <c r="AO52" s="9"/>
      <c r="AP52" s="9"/>
      <c r="AQ52" s="9"/>
      <c r="AR52" s="9">
        <f t="shared" si="27"/>
        <v>0</v>
      </c>
      <c r="AS52" s="10">
        <f t="shared" si="28"/>
        <v>0</v>
      </c>
      <c r="AT52" s="8">
        <v>0.5</v>
      </c>
      <c r="AU52" s="9">
        <v>0.5</v>
      </c>
      <c r="AV52" s="9">
        <v>0.5</v>
      </c>
      <c r="AW52" s="9">
        <v>0.5</v>
      </c>
      <c r="AX52" s="9">
        <v>0.5</v>
      </c>
      <c r="AY52" s="9">
        <v>0.5</v>
      </c>
      <c r="AZ52" s="9">
        <v>1</v>
      </c>
      <c r="BA52" s="9">
        <v>3</v>
      </c>
      <c r="BB52" s="9">
        <v>2</v>
      </c>
      <c r="BC52" s="9">
        <v>0</v>
      </c>
      <c r="BD52" s="9">
        <v>2</v>
      </c>
      <c r="BE52" s="9">
        <v>0</v>
      </c>
      <c r="BF52" s="9">
        <v>2</v>
      </c>
      <c r="BG52" s="9">
        <f t="shared" si="29"/>
        <v>13</v>
      </c>
      <c r="BH52" s="10">
        <f t="shared" si="30"/>
        <v>0.61904761904761907</v>
      </c>
      <c r="BI52" s="4">
        <f t="shared" si="31"/>
        <v>3</v>
      </c>
      <c r="BO52" s="24">
        <f t="shared" si="32"/>
        <v>0.70811293436293432</v>
      </c>
      <c r="BP52" s="1">
        <f t="shared" si="33"/>
        <v>71</v>
      </c>
      <c r="BQ52" s="2">
        <f t="shared" si="9"/>
        <v>2.7</v>
      </c>
    </row>
    <row r="53" spans="1:69" x14ac:dyDescent="0.3">
      <c r="A53" s="16" t="s">
        <v>52</v>
      </c>
      <c r="B53" s="16" t="s">
        <v>144</v>
      </c>
      <c r="C53" s="16" t="s">
        <v>241</v>
      </c>
      <c r="D53" s="8">
        <v>0.5</v>
      </c>
      <c r="E53" s="9">
        <v>0.5</v>
      </c>
      <c r="F53" s="9">
        <v>0.5</v>
      </c>
      <c r="G53" s="9">
        <v>0.5</v>
      </c>
      <c r="H53" s="9">
        <v>0.5</v>
      </c>
      <c r="I53" s="9">
        <v>0.5</v>
      </c>
      <c r="J53" s="9">
        <v>1</v>
      </c>
      <c r="K53" s="9">
        <v>1</v>
      </c>
      <c r="L53" s="9">
        <v>1</v>
      </c>
      <c r="M53" s="9">
        <v>1</v>
      </c>
      <c r="N53" s="9">
        <v>1</v>
      </c>
      <c r="O53" s="9">
        <v>0.5</v>
      </c>
      <c r="P53" s="9">
        <v>0.5</v>
      </c>
      <c r="Q53" s="9">
        <v>0.5</v>
      </c>
      <c r="R53" s="9">
        <v>2</v>
      </c>
      <c r="S53" s="9">
        <v>3</v>
      </c>
      <c r="T53" s="9">
        <f t="shared" si="24"/>
        <v>14.5</v>
      </c>
      <c r="U53" s="10">
        <f t="shared" si="34"/>
        <v>0.78378378378378377</v>
      </c>
      <c r="V53" s="8">
        <v>1</v>
      </c>
      <c r="W53" s="9">
        <v>0.5</v>
      </c>
      <c r="X53" s="9">
        <v>0.5</v>
      </c>
      <c r="Y53" s="9">
        <v>0.5</v>
      </c>
      <c r="Z53" s="9">
        <v>1</v>
      </c>
      <c r="AA53" s="9">
        <v>1</v>
      </c>
      <c r="AB53" s="9">
        <v>0</v>
      </c>
      <c r="AC53" s="9">
        <v>0.5</v>
      </c>
      <c r="AD53" s="9">
        <v>1</v>
      </c>
      <c r="AE53" s="9">
        <v>3</v>
      </c>
      <c r="AF53" s="9">
        <v>2</v>
      </c>
      <c r="AG53" s="9">
        <v>2</v>
      </c>
      <c r="AH53" s="9">
        <v>3</v>
      </c>
      <c r="AI53" s="9">
        <f t="shared" si="25"/>
        <v>16</v>
      </c>
      <c r="AJ53" s="10">
        <f t="shared" si="26"/>
        <v>0.8</v>
      </c>
      <c r="AK53" s="8"/>
      <c r="AL53" s="9"/>
      <c r="AM53" s="9"/>
      <c r="AN53" s="9"/>
      <c r="AO53" s="9"/>
      <c r="AP53" s="9"/>
      <c r="AQ53" s="9"/>
      <c r="AR53" s="9">
        <f t="shared" si="27"/>
        <v>0</v>
      </c>
      <c r="AS53" s="10">
        <f t="shared" si="28"/>
        <v>0</v>
      </c>
      <c r="AT53" s="8">
        <v>0.5</v>
      </c>
      <c r="AU53" s="9">
        <v>0.5</v>
      </c>
      <c r="AV53" s="9">
        <v>0</v>
      </c>
      <c r="AW53" s="9">
        <v>0.5</v>
      </c>
      <c r="AX53" s="9">
        <v>0.5</v>
      </c>
      <c r="AY53" s="9">
        <v>0.5</v>
      </c>
      <c r="AZ53" s="9">
        <v>1</v>
      </c>
      <c r="BA53" s="9">
        <v>1.5</v>
      </c>
      <c r="BB53" s="9">
        <v>0</v>
      </c>
      <c r="BC53" s="9">
        <v>0</v>
      </c>
      <c r="BD53" s="9">
        <v>0</v>
      </c>
      <c r="BE53" s="9">
        <v>0</v>
      </c>
      <c r="BF53" s="9">
        <v>1</v>
      </c>
      <c r="BG53" s="9">
        <f t="shared" si="29"/>
        <v>6</v>
      </c>
      <c r="BH53" s="10">
        <f t="shared" si="30"/>
        <v>0.2857142857142857</v>
      </c>
      <c r="BI53" s="4">
        <f t="shared" si="31"/>
        <v>3</v>
      </c>
      <c r="BO53" s="24">
        <f t="shared" si="32"/>
        <v>0.64003861003861007</v>
      </c>
      <c r="BP53" s="1">
        <f t="shared" si="33"/>
        <v>64.5</v>
      </c>
      <c r="BQ53" s="2">
        <f t="shared" si="9"/>
        <v>3.3</v>
      </c>
    </row>
    <row r="54" spans="1:69" x14ac:dyDescent="0.3">
      <c r="A54" s="16" t="s">
        <v>53</v>
      </c>
      <c r="B54" s="16" t="s">
        <v>144</v>
      </c>
      <c r="C54" s="16" t="s">
        <v>242</v>
      </c>
      <c r="D54" s="8">
        <v>0.5</v>
      </c>
      <c r="E54" s="9">
        <v>0.5</v>
      </c>
      <c r="F54" s="9">
        <v>0.5</v>
      </c>
      <c r="G54" s="9">
        <v>0.5</v>
      </c>
      <c r="H54" s="9">
        <v>0.5</v>
      </c>
      <c r="I54" s="9">
        <v>0.5</v>
      </c>
      <c r="J54" s="9">
        <v>1</v>
      </c>
      <c r="K54" s="9">
        <v>0.5</v>
      </c>
      <c r="L54" s="9">
        <v>0.5</v>
      </c>
      <c r="M54" s="9">
        <v>0.5</v>
      </c>
      <c r="N54" s="9">
        <v>1</v>
      </c>
      <c r="O54" s="9">
        <v>0.5</v>
      </c>
      <c r="P54" s="9">
        <v>0.5</v>
      </c>
      <c r="Q54" s="9">
        <v>0.5</v>
      </c>
      <c r="R54" s="9">
        <v>5</v>
      </c>
      <c r="S54" s="9">
        <v>1</v>
      </c>
      <c r="T54" s="9">
        <f t="shared" si="24"/>
        <v>14</v>
      </c>
      <c r="U54" s="10">
        <f t="shared" si="34"/>
        <v>0.7567567567567568</v>
      </c>
      <c r="V54" s="8">
        <v>1</v>
      </c>
      <c r="W54" s="9">
        <v>0.5</v>
      </c>
      <c r="X54" s="9">
        <v>0.5</v>
      </c>
      <c r="Y54" s="9">
        <v>0.5</v>
      </c>
      <c r="Z54" s="9">
        <v>0</v>
      </c>
      <c r="AA54" s="9">
        <v>1</v>
      </c>
      <c r="AB54" s="9">
        <v>1</v>
      </c>
      <c r="AC54" s="9">
        <v>0.5</v>
      </c>
      <c r="AD54" s="9">
        <v>1</v>
      </c>
      <c r="AE54" s="9">
        <v>3</v>
      </c>
      <c r="AF54" s="9">
        <v>1</v>
      </c>
      <c r="AG54" s="9">
        <v>4</v>
      </c>
      <c r="AH54" s="9">
        <v>3</v>
      </c>
      <c r="AI54" s="9">
        <f t="shared" si="25"/>
        <v>17</v>
      </c>
      <c r="AJ54" s="10">
        <f t="shared" si="26"/>
        <v>0.85</v>
      </c>
      <c r="AK54" s="8"/>
      <c r="AL54" s="9"/>
      <c r="AM54" s="9"/>
      <c r="AN54" s="9"/>
      <c r="AO54" s="9"/>
      <c r="AP54" s="9"/>
      <c r="AQ54" s="9"/>
      <c r="AR54" s="9">
        <f t="shared" si="27"/>
        <v>0</v>
      </c>
      <c r="AS54" s="10">
        <f t="shared" si="28"/>
        <v>0</v>
      </c>
      <c r="AT54" s="8">
        <v>0.5</v>
      </c>
      <c r="AU54" s="9">
        <v>0.5</v>
      </c>
      <c r="AV54" s="9">
        <v>0.5</v>
      </c>
      <c r="AW54" s="9">
        <v>0.5</v>
      </c>
      <c r="AX54" s="9">
        <v>0.5</v>
      </c>
      <c r="AY54" s="9">
        <v>0.5</v>
      </c>
      <c r="AZ54" s="9">
        <v>1</v>
      </c>
      <c r="BA54" s="9">
        <v>3</v>
      </c>
      <c r="BB54" s="9">
        <v>3</v>
      </c>
      <c r="BC54" s="9">
        <v>2</v>
      </c>
      <c r="BD54" s="9">
        <v>1</v>
      </c>
      <c r="BE54" s="9">
        <v>1</v>
      </c>
      <c r="BF54" s="9">
        <v>2</v>
      </c>
      <c r="BG54" s="9">
        <f t="shared" si="29"/>
        <v>16</v>
      </c>
      <c r="BH54" s="10">
        <f t="shared" si="30"/>
        <v>0.76190476190476186</v>
      </c>
      <c r="BI54" s="4">
        <f t="shared" si="31"/>
        <v>3</v>
      </c>
      <c r="BO54" s="24">
        <f t="shared" si="32"/>
        <v>0.79093629343629346</v>
      </c>
      <c r="BP54" s="1">
        <f t="shared" si="33"/>
        <v>79.5</v>
      </c>
      <c r="BQ54" s="2">
        <f t="shared" si="9"/>
        <v>2.2999999999999998</v>
      </c>
    </row>
    <row r="55" spans="1:69" x14ac:dyDescent="0.3">
      <c r="A55" s="16" t="s">
        <v>54</v>
      </c>
      <c r="B55" s="16" t="s">
        <v>145</v>
      </c>
      <c r="C55" s="16" t="s">
        <v>243</v>
      </c>
      <c r="D55" s="8">
        <v>0</v>
      </c>
      <c r="E55" s="9">
        <v>0.5</v>
      </c>
      <c r="F55" s="9">
        <v>0.5</v>
      </c>
      <c r="G55" s="9">
        <v>0.5</v>
      </c>
      <c r="H55" s="9">
        <v>0.5</v>
      </c>
      <c r="I55" s="9">
        <v>0.5</v>
      </c>
      <c r="J55" s="9">
        <v>1</v>
      </c>
      <c r="K55" s="9">
        <v>1</v>
      </c>
      <c r="L55" s="9">
        <v>1</v>
      </c>
      <c r="M55" s="9">
        <v>1</v>
      </c>
      <c r="N55" s="9">
        <v>0.5</v>
      </c>
      <c r="O55" s="9">
        <v>0.5</v>
      </c>
      <c r="P55" s="9">
        <v>0.5</v>
      </c>
      <c r="Q55" s="9">
        <v>0.5</v>
      </c>
      <c r="R55" s="9">
        <v>0</v>
      </c>
      <c r="S55" s="9">
        <v>0</v>
      </c>
      <c r="T55" s="9">
        <f t="shared" si="24"/>
        <v>8.5</v>
      </c>
      <c r="U55" s="10">
        <f t="shared" si="34"/>
        <v>0.45945945945945948</v>
      </c>
      <c r="V55" s="8">
        <v>1</v>
      </c>
      <c r="W55" s="9">
        <v>0.5</v>
      </c>
      <c r="X55" s="9">
        <v>0.5</v>
      </c>
      <c r="Y55" s="9">
        <v>0.5</v>
      </c>
      <c r="Z55" s="9">
        <v>1</v>
      </c>
      <c r="AA55" s="9">
        <v>1</v>
      </c>
      <c r="AB55" s="9">
        <v>0</v>
      </c>
      <c r="AC55" s="9">
        <v>0.5</v>
      </c>
      <c r="AD55" s="9">
        <v>1</v>
      </c>
      <c r="AE55" s="9">
        <v>0</v>
      </c>
      <c r="AF55" s="9">
        <v>0</v>
      </c>
      <c r="AG55" s="9">
        <v>1</v>
      </c>
      <c r="AH55" s="9">
        <v>1</v>
      </c>
      <c r="AI55" s="9">
        <f t="shared" si="25"/>
        <v>8</v>
      </c>
      <c r="AJ55" s="10">
        <f t="shared" ref="AJ55:AJ71" si="35">SUM(V55:AH55)/$AI$3</f>
        <v>0.4</v>
      </c>
      <c r="AK55" s="8"/>
      <c r="AL55" s="9"/>
      <c r="AM55" s="9"/>
      <c r="AN55" s="9"/>
      <c r="AO55" s="9"/>
      <c r="AP55" s="9"/>
      <c r="AQ55" s="9"/>
      <c r="AR55" s="9">
        <f t="shared" si="27"/>
        <v>0</v>
      </c>
      <c r="AS55" s="10">
        <f t="shared" ref="AS55:AS71" si="36">SUM(AK55:AQ55)/$AR$3</f>
        <v>0</v>
      </c>
      <c r="AT55" s="8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f t="shared" si="29"/>
        <v>0</v>
      </c>
      <c r="BH55" s="10">
        <f t="shared" ref="BH55:BH71" si="37">SUM(AT55:BF55)/$BG$3</f>
        <v>0</v>
      </c>
      <c r="BI55" s="4">
        <f t="shared" si="31"/>
        <v>3</v>
      </c>
      <c r="BO55" s="24">
        <f t="shared" si="32"/>
        <v>0.30081081081081079</v>
      </c>
      <c r="BP55" s="1">
        <f t="shared" si="33"/>
        <v>30.5</v>
      </c>
      <c r="BQ55" s="2">
        <f t="shared" si="9"/>
        <v>5</v>
      </c>
    </row>
    <row r="56" spans="1:69" x14ac:dyDescent="0.3">
      <c r="A56" s="16" t="s">
        <v>55</v>
      </c>
      <c r="B56" s="16" t="s">
        <v>146</v>
      </c>
      <c r="C56" s="16" t="s">
        <v>244</v>
      </c>
      <c r="D56" s="8">
        <v>0.5</v>
      </c>
      <c r="E56" s="9">
        <v>0.5</v>
      </c>
      <c r="F56" s="9">
        <v>0.5</v>
      </c>
      <c r="G56" s="9">
        <v>0.5</v>
      </c>
      <c r="H56" s="9">
        <v>0</v>
      </c>
      <c r="I56" s="9">
        <v>0.5</v>
      </c>
      <c r="J56" s="9">
        <v>1</v>
      </c>
      <c r="K56" s="9">
        <v>0.5</v>
      </c>
      <c r="L56" s="9">
        <v>0.5</v>
      </c>
      <c r="M56" s="9">
        <v>0.5</v>
      </c>
      <c r="N56" s="9">
        <v>0.5</v>
      </c>
      <c r="O56" s="9">
        <v>0.5</v>
      </c>
      <c r="P56" s="9">
        <v>0.5</v>
      </c>
      <c r="Q56" s="9">
        <v>0.5</v>
      </c>
      <c r="R56" s="9">
        <v>2</v>
      </c>
      <c r="S56" s="9">
        <v>3</v>
      </c>
      <c r="T56" s="9">
        <f t="shared" si="24"/>
        <v>12</v>
      </c>
      <c r="U56" s="10">
        <f t="shared" si="34"/>
        <v>0.64864864864864868</v>
      </c>
      <c r="V56" s="8">
        <v>1</v>
      </c>
      <c r="W56" s="9">
        <v>0.5</v>
      </c>
      <c r="X56" s="9">
        <v>0.5</v>
      </c>
      <c r="Y56" s="9">
        <v>0.5</v>
      </c>
      <c r="Z56" s="9">
        <v>1</v>
      </c>
      <c r="AA56" s="9">
        <v>1</v>
      </c>
      <c r="AB56" s="9">
        <v>0</v>
      </c>
      <c r="AC56" s="9">
        <v>1.5</v>
      </c>
      <c r="AD56" s="9">
        <v>1</v>
      </c>
      <c r="AE56" s="9">
        <v>3</v>
      </c>
      <c r="AF56" s="9">
        <v>0</v>
      </c>
      <c r="AG56" s="9">
        <v>4</v>
      </c>
      <c r="AH56" s="9">
        <v>3</v>
      </c>
      <c r="AI56" s="9">
        <f t="shared" si="25"/>
        <v>17</v>
      </c>
      <c r="AJ56" s="10">
        <f t="shared" si="35"/>
        <v>0.85</v>
      </c>
      <c r="AK56" s="8"/>
      <c r="AL56" s="9"/>
      <c r="AM56" s="9"/>
      <c r="AN56" s="9"/>
      <c r="AO56" s="9"/>
      <c r="AP56" s="9"/>
      <c r="AQ56" s="9"/>
      <c r="AR56" s="9">
        <f t="shared" si="27"/>
        <v>0</v>
      </c>
      <c r="AS56" s="10">
        <f t="shared" si="36"/>
        <v>0</v>
      </c>
      <c r="AT56" s="8">
        <v>0.5</v>
      </c>
      <c r="AU56" s="9">
        <v>0.5</v>
      </c>
      <c r="AV56" s="9">
        <v>0.5</v>
      </c>
      <c r="AW56" s="9">
        <v>0.5</v>
      </c>
      <c r="AX56" s="9">
        <v>0.5</v>
      </c>
      <c r="AY56" s="9">
        <v>0.5</v>
      </c>
      <c r="AZ56" s="9">
        <v>1</v>
      </c>
      <c r="BA56" s="9">
        <v>3</v>
      </c>
      <c r="BB56" s="9">
        <v>3</v>
      </c>
      <c r="BC56" s="9">
        <v>3</v>
      </c>
      <c r="BD56" s="9">
        <v>0</v>
      </c>
      <c r="BE56" s="9">
        <v>0</v>
      </c>
      <c r="BF56" s="9">
        <v>2</v>
      </c>
      <c r="BG56" s="9">
        <f t="shared" si="29"/>
        <v>15</v>
      </c>
      <c r="BH56" s="10">
        <f t="shared" si="37"/>
        <v>0.7142857142857143</v>
      </c>
      <c r="BI56" s="4">
        <f t="shared" si="31"/>
        <v>3</v>
      </c>
      <c r="BO56" s="24">
        <f t="shared" si="32"/>
        <v>0.73881274131274133</v>
      </c>
      <c r="BP56" s="1">
        <f t="shared" si="33"/>
        <v>74</v>
      </c>
      <c r="BQ56" s="2">
        <f t="shared" si="9"/>
        <v>2.7</v>
      </c>
    </row>
    <row r="57" spans="1:69" x14ac:dyDescent="0.3">
      <c r="A57" s="16" t="s">
        <v>56</v>
      </c>
      <c r="B57" s="16" t="s">
        <v>147</v>
      </c>
      <c r="C57" s="16" t="s">
        <v>245</v>
      </c>
      <c r="D57" s="8">
        <v>0.5</v>
      </c>
      <c r="E57" s="9">
        <v>0.5</v>
      </c>
      <c r="F57" s="9">
        <v>0.5</v>
      </c>
      <c r="G57" s="9">
        <v>0.5</v>
      </c>
      <c r="H57" s="9">
        <v>0.5</v>
      </c>
      <c r="I57" s="9">
        <v>0.5</v>
      </c>
      <c r="J57" s="9">
        <v>1</v>
      </c>
      <c r="K57" s="9">
        <v>1</v>
      </c>
      <c r="L57" s="9">
        <v>1</v>
      </c>
      <c r="M57" s="9">
        <v>0.5</v>
      </c>
      <c r="N57" s="9">
        <v>1</v>
      </c>
      <c r="O57" s="9">
        <v>0.5</v>
      </c>
      <c r="P57" s="9">
        <v>0.5</v>
      </c>
      <c r="Q57" s="9">
        <v>0.5</v>
      </c>
      <c r="R57" s="9">
        <v>6</v>
      </c>
      <c r="S57" s="9">
        <v>3</v>
      </c>
      <c r="T57" s="9">
        <f t="shared" si="24"/>
        <v>18</v>
      </c>
      <c r="U57" s="10">
        <f t="shared" si="34"/>
        <v>0.97297297297297303</v>
      </c>
      <c r="V57" s="8">
        <v>1</v>
      </c>
      <c r="W57" s="9">
        <v>0.5</v>
      </c>
      <c r="X57" s="9">
        <v>0.5</v>
      </c>
      <c r="Y57" s="9">
        <v>0.5</v>
      </c>
      <c r="Z57" s="9">
        <v>1</v>
      </c>
      <c r="AA57" s="9">
        <v>1</v>
      </c>
      <c r="AB57" s="9">
        <v>1</v>
      </c>
      <c r="AC57" s="9">
        <v>0</v>
      </c>
      <c r="AD57" s="9">
        <v>1</v>
      </c>
      <c r="AE57" s="9">
        <v>3</v>
      </c>
      <c r="AF57" s="9">
        <v>2</v>
      </c>
      <c r="AG57" s="9">
        <v>4</v>
      </c>
      <c r="AH57" s="9">
        <v>3</v>
      </c>
      <c r="AI57" s="9">
        <f t="shared" si="25"/>
        <v>18.5</v>
      </c>
      <c r="AJ57" s="10">
        <f t="shared" si="35"/>
        <v>0.92500000000000004</v>
      </c>
      <c r="AK57" s="8"/>
      <c r="AL57" s="9"/>
      <c r="AM57" s="9"/>
      <c r="AN57" s="9"/>
      <c r="AO57" s="9"/>
      <c r="AP57" s="9"/>
      <c r="AQ57" s="9"/>
      <c r="AR57" s="9">
        <f t="shared" si="27"/>
        <v>0</v>
      </c>
      <c r="AS57" s="10">
        <f t="shared" si="36"/>
        <v>0</v>
      </c>
      <c r="AT57" s="8">
        <v>0.5</v>
      </c>
      <c r="AU57" s="9">
        <v>0.5</v>
      </c>
      <c r="AV57" s="9">
        <v>0.5</v>
      </c>
      <c r="AW57" s="9">
        <v>0.5</v>
      </c>
      <c r="AX57" s="9">
        <v>0.5</v>
      </c>
      <c r="AY57" s="9">
        <v>0.5</v>
      </c>
      <c r="AZ57" s="9">
        <v>1</v>
      </c>
      <c r="BA57" s="9">
        <v>3</v>
      </c>
      <c r="BB57" s="9">
        <v>3</v>
      </c>
      <c r="BC57" s="9">
        <v>0</v>
      </c>
      <c r="BD57" s="9">
        <v>3</v>
      </c>
      <c r="BE57" s="9">
        <v>0</v>
      </c>
      <c r="BF57" s="9">
        <v>2</v>
      </c>
      <c r="BG57" s="9">
        <f t="shared" si="29"/>
        <v>15</v>
      </c>
      <c r="BH57" s="10">
        <f t="shared" si="37"/>
        <v>0.7142857142857143</v>
      </c>
      <c r="BI57" s="4">
        <f t="shared" si="31"/>
        <v>3</v>
      </c>
      <c r="BO57" s="24">
        <f t="shared" si="32"/>
        <v>0.8785762548262549</v>
      </c>
      <c r="BP57" s="1">
        <f t="shared" si="33"/>
        <v>88</v>
      </c>
      <c r="BQ57" s="2">
        <f t="shared" si="9"/>
        <v>1.7</v>
      </c>
    </row>
    <row r="58" spans="1:69" x14ac:dyDescent="0.3">
      <c r="A58" s="16" t="s">
        <v>57</v>
      </c>
      <c r="B58" s="16" t="s">
        <v>148</v>
      </c>
      <c r="C58" s="16" t="s">
        <v>246</v>
      </c>
      <c r="D58" s="8">
        <v>0.5</v>
      </c>
      <c r="E58" s="9">
        <v>0.5</v>
      </c>
      <c r="F58" s="9">
        <v>0.5</v>
      </c>
      <c r="G58" s="9">
        <v>0.5</v>
      </c>
      <c r="H58" s="9">
        <v>0.5</v>
      </c>
      <c r="I58" s="9">
        <v>0.5</v>
      </c>
      <c r="J58" s="9">
        <v>1</v>
      </c>
      <c r="K58" s="9">
        <v>1</v>
      </c>
      <c r="L58" s="9">
        <v>0.5</v>
      </c>
      <c r="M58" s="9">
        <v>0.5</v>
      </c>
      <c r="N58" s="9">
        <v>0</v>
      </c>
      <c r="O58" s="9">
        <v>0.5</v>
      </c>
      <c r="P58" s="9">
        <v>0.5</v>
      </c>
      <c r="Q58" s="9">
        <v>0.5</v>
      </c>
      <c r="R58" s="9">
        <v>1</v>
      </c>
      <c r="S58" s="9">
        <v>1</v>
      </c>
      <c r="T58" s="9">
        <f t="shared" si="24"/>
        <v>9.5</v>
      </c>
      <c r="U58" s="10">
        <f t="shared" ref="U58:U74" si="38">SUM(D58:S58)/$T$3</f>
        <v>0.51351351351351349</v>
      </c>
      <c r="V58" s="8">
        <v>1</v>
      </c>
      <c r="W58" s="9">
        <v>0.5</v>
      </c>
      <c r="X58" s="9">
        <v>0.5</v>
      </c>
      <c r="Y58" s="9">
        <v>0.5</v>
      </c>
      <c r="Z58" s="9">
        <v>0.5</v>
      </c>
      <c r="AA58" s="9">
        <v>1</v>
      </c>
      <c r="AB58" s="9">
        <v>0.5</v>
      </c>
      <c r="AC58" s="9">
        <v>0.5</v>
      </c>
      <c r="AD58" s="9">
        <v>0.5</v>
      </c>
      <c r="AE58" s="9">
        <v>0</v>
      </c>
      <c r="AF58" s="9">
        <v>0</v>
      </c>
      <c r="AG58" s="9">
        <v>1</v>
      </c>
      <c r="AH58" s="9">
        <v>1</v>
      </c>
      <c r="AI58" s="9">
        <f t="shared" si="25"/>
        <v>7.5</v>
      </c>
      <c r="AJ58" s="10">
        <f t="shared" si="35"/>
        <v>0.375</v>
      </c>
      <c r="AK58" s="8"/>
      <c r="AL58" s="9"/>
      <c r="AM58" s="9"/>
      <c r="AN58" s="9"/>
      <c r="AO58" s="9"/>
      <c r="AP58" s="9"/>
      <c r="AQ58" s="9"/>
      <c r="AR58" s="9">
        <f t="shared" si="27"/>
        <v>0</v>
      </c>
      <c r="AS58" s="10">
        <f t="shared" si="36"/>
        <v>0</v>
      </c>
      <c r="AT58" s="8">
        <v>0</v>
      </c>
      <c r="AU58" s="9">
        <v>0.5</v>
      </c>
      <c r="AV58" s="9">
        <v>0</v>
      </c>
      <c r="AW58" s="9">
        <v>0.5</v>
      </c>
      <c r="AX58" s="9">
        <v>0.5</v>
      </c>
      <c r="AY58" s="9">
        <v>0</v>
      </c>
      <c r="AZ58" s="9">
        <v>0.5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1</v>
      </c>
      <c r="BG58" s="9">
        <f t="shared" si="29"/>
        <v>3</v>
      </c>
      <c r="BH58" s="10">
        <f t="shared" si="37"/>
        <v>0.14285714285714285</v>
      </c>
      <c r="BI58" s="4">
        <f t="shared" si="31"/>
        <v>3</v>
      </c>
      <c r="BO58" s="24">
        <f t="shared" si="32"/>
        <v>0.35383687258687252</v>
      </c>
      <c r="BP58" s="1">
        <f t="shared" si="33"/>
        <v>35.5</v>
      </c>
      <c r="BQ58" s="2">
        <f t="shared" si="9"/>
        <v>5</v>
      </c>
    </row>
    <row r="59" spans="1:69" x14ac:dyDescent="0.3">
      <c r="A59" s="16" t="s">
        <v>58</v>
      </c>
      <c r="B59" s="16" t="s">
        <v>149</v>
      </c>
      <c r="C59" s="16" t="s">
        <v>247</v>
      </c>
      <c r="D59" s="8">
        <v>0.5</v>
      </c>
      <c r="E59" s="9">
        <v>0.5</v>
      </c>
      <c r="F59" s="9">
        <v>0.5</v>
      </c>
      <c r="G59" s="9">
        <v>0.5</v>
      </c>
      <c r="H59" s="9">
        <v>0.5</v>
      </c>
      <c r="I59" s="9">
        <v>0.5</v>
      </c>
      <c r="J59" s="9">
        <v>1</v>
      </c>
      <c r="K59" s="9">
        <v>1</v>
      </c>
      <c r="L59" s="9">
        <v>1</v>
      </c>
      <c r="M59" s="9">
        <v>0</v>
      </c>
      <c r="N59" s="9">
        <v>1</v>
      </c>
      <c r="O59" s="9">
        <v>0.5</v>
      </c>
      <c r="P59" s="9">
        <v>0.5</v>
      </c>
      <c r="Q59" s="9">
        <v>0.5</v>
      </c>
      <c r="R59" s="9">
        <v>0</v>
      </c>
      <c r="S59" s="9">
        <v>3</v>
      </c>
      <c r="T59" s="9">
        <f t="shared" si="24"/>
        <v>11.5</v>
      </c>
      <c r="U59" s="10">
        <f t="shared" si="38"/>
        <v>0.6216216216216216</v>
      </c>
      <c r="V59" s="8">
        <v>1</v>
      </c>
      <c r="W59" s="9">
        <v>0.5</v>
      </c>
      <c r="X59" s="9">
        <v>0.5</v>
      </c>
      <c r="Y59" s="9">
        <v>0.5</v>
      </c>
      <c r="Z59" s="9">
        <v>1</v>
      </c>
      <c r="AA59" s="9">
        <v>1</v>
      </c>
      <c r="AB59" s="9">
        <v>1</v>
      </c>
      <c r="AC59" s="9">
        <v>1.5</v>
      </c>
      <c r="AD59" s="9">
        <v>1</v>
      </c>
      <c r="AE59" s="9">
        <v>3</v>
      </c>
      <c r="AF59" s="9">
        <v>2</v>
      </c>
      <c r="AG59" s="9">
        <v>4</v>
      </c>
      <c r="AH59" s="9">
        <v>3</v>
      </c>
      <c r="AI59" s="9">
        <f t="shared" si="25"/>
        <v>20</v>
      </c>
      <c r="AJ59" s="10">
        <f t="shared" si="35"/>
        <v>1</v>
      </c>
      <c r="AK59" s="8">
        <v>2</v>
      </c>
      <c r="AL59" s="9">
        <v>0.5</v>
      </c>
      <c r="AM59" s="9">
        <v>0.5</v>
      </c>
      <c r="AN59" s="9">
        <v>0.5</v>
      </c>
      <c r="AO59" s="9">
        <v>0</v>
      </c>
      <c r="AP59" s="9">
        <v>0</v>
      </c>
      <c r="AQ59" s="9">
        <v>1</v>
      </c>
      <c r="AR59" s="9">
        <f t="shared" si="27"/>
        <v>4.5</v>
      </c>
      <c r="AS59" s="10">
        <f t="shared" si="36"/>
        <v>0.20930232558139536</v>
      </c>
      <c r="AT59" s="8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>
        <f t="shared" si="29"/>
        <v>0</v>
      </c>
      <c r="BH59" s="10">
        <f t="shared" si="37"/>
        <v>0</v>
      </c>
      <c r="BI59" s="4">
        <f t="shared" si="31"/>
        <v>3</v>
      </c>
      <c r="BO59" s="24">
        <f t="shared" si="32"/>
        <v>0.63035826524198613</v>
      </c>
      <c r="BP59" s="1">
        <f t="shared" si="33"/>
        <v>63.5</v>
      </c>
      <c r="BQ59" s="2">
        <f t="shared" si="9"/>
        <v>3.3</v>
      </c>
    </row>
    <row r="60" spans="1:69" x14ac:dyDescent="0.3">
      <c r="A60" s="16" t="s">
        <v>17</v>
      </c>
      <c r="B60" s="16" t="s">
        <v>149</v>
      </c>
      <c r="C60" s="16" t="s">
        <v>248</v>
      </c>
      <c r="D60" s="8">
        <v>0.5</v>
      </c>
      <c r="E60" s="9">
        <v>0.5</v>
      </c>
      <c r="F60" s="9">
        <v>0.5</v>
      </c>
      <c r="G60" s="9">
        <v>0.5</v>
      </c>
      <c r="H60" s="9">
        <v>0.5</v>
      </c>
      <c r="I60" s="9">
        <v>0.5</v>
      </c>
      <c r="J60" s="9">
        <v>1</v>
      </c>
      <c r="K60" s="9">
        <v>1</v>
      </c>
      <c r="L60" s="9">
        <v>1</v>
      </c>
      <c r="M60" s="9">
        <v>0.5</v>
      </c>
      <c r="N60" s="9">
        <v>1</v>
      </c>
      <c r="O60" s="9">
        <v>0.5</v>
      </c>
      <c r="P60" s="9">
        <v>0.5</v>
      </c>
      <c r="Q60" s="9">
        <v>0.5</v>
      </c>
      <c r="R60" s="9">
        <v>0</v>
      </c>
      <c r="S60" s="9">
        <v>3</v>
      </c>
      <c r="T60" s="9">
        <f t="shared" si="24"/>
        <v>12</v>
      </c>
      <c r="U60" s="10">
        <f t="shared" si="38"/>
        <v>0.64864864864864868</v>
      </c>
      <c r="V60" s="8">
        <v>1</v>
      </c>
      <c r="W60" s="9">
        <v>0.5</v>
      </c>
      <c r="X60" s="9">
        <v>0.5</v>
      </c>
      <c r="Y60" s="9">
        <v>0.5</v>
      </c>
      <c r="Z60" s="9">
        <v>1</v>
      </c>
      <c r="AA60" s="9">
        <v>1</v>
      </c>
      <c r="AB60" s="9">
        <v>1</v>
      </c>
      <c r="AC60" s="9">
        <v>0.5</v>
      </c>
      <c r="AD60" s="9">
        <v>1</v>
      </c>
      <c r="AE60" s="9">
        <v>3</v>
      </c>
      <c r="AF60" s="9">
        <v>1</v>
      </c>
      <c r="AG60" s="9">
        <v>0</v>
      </c>
      <c r="AH60" s="9">
        <v>3</v>
      </c>
      <c r="AI60" s="9">
        <f t="shared" si="25"/>
        <v>14</v>
      </c>
      <c r="AJ60" s="10">
        <f t="shared" si="35"/>
        <v>0.7</v>
      </c>
      <c r="AK60" s="8"/>
      <c r="AL60" s="9"/>
      <c r="AM60" s="9"/>
      <c r="AN60" s="9"/>
      <c r="AO60" s="9"/>
      <c r="AP60" s="9"/>
      <c r="AQ60" s="9"/>
      <c r="AR60" s="9">
        <f t="shared" si="27"/>
        <v>0</v>
      </c>
      <c r="AS60" s="10">
        <f t="shared" si="36"/>
        <v>0</v>
      </c>
      <c r="AT60" s="8">
        <v>0.5</v>
      </c>
      <c r="AU60" s="9">
        <v>0.5</v>
      </c>
      <c r="AV60" s="9">
        <v>0</v>
      </c>
      <c r="AW60" s="9">
        <v>0.5</v>
      </c>
      <c r="AX60" s="9">
        <v>0.5</v>
      </c>
      <c r="AY60" s="9">
        <v>0.5</v>
      </c>
      <c r="AZ60" s="9">
        <v>1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2</v>
      </c>
      <c r="BG60" s="9">
        <f t="shared" si="29"/>
        <v>5.5</v>
      </c>
      <c r="BH60" s="10">
        <f t="shared" si="37"/>
        <v>0.26190476190476192</v>
      </c>
      <c r="BI60" s="4">
        <f t="shared" si="31"/>
        <v>3</v>
      </c>
      <c r="BO60" s="24">
        <f t="shared" si="32"/>
        <v>0.55059845559845555</v>
      </c>
      <c r="BP60" s="1">
        <f t="shared" si="33"/>
        <v>55.5</v>
      </c>
      <c r="BQ60" s="2">
        <f t="shared" si="9"/>
        <v>3.7</v>
      </c>
    </row>
    <row r="61" spans="1:69" x14ac:dyDescent="0.3">
      <c r="A61" s="16" t="s">
        <v>59</v>
      </c>
      <c r="B61" s="16" t="s">
        <v>150</v>
      </c>
      <c r="C61" s="16" t="s">
        <v>249</v>
      </c>
      <c r="D61" s="8">
        <v>0.5</v>
      </c>
      <c r="E61" s="9">
        <v>0.5</v>
      </c>
      <c r="F61" s="9">
        <v>0.5</v>
      </c>
      <c r="G61" s="9">
        <v>0.5</v>
      </c>
      <c r="H61" s="9">
        <v>0.5</v>
      </c>
      <c r="I61" s="9">
        <v>0.5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0.5</v>
      </c>
      <c r="P61" s="9">
        <v>0.5</v>
      </c>
      <c r="Q61" s="9">
        <v>0.5</v>
      </c>
      <c r="R61" s="9">
        <v>3</v>
      </c>
      <c r="S61" s="9">
        <v>3</v>
      </c>
      <c r="T61" s="9">
        <f t="shared" si="24"/>
        <v>15.5</v>
      </c>
      <c r="U61" s="10">
        <f t="shared" si="38"/>
        <v>0.83783783783783783</v>
      </c>
      <c r="V61" s="8">
        <v>1</v>
      </c>
      <c r="W61" s="9">
        <v>0.5</v>
      </c>
      <c r="X61" s="9">
        <v>0.5</v>
      </c>
      <c r="Y61" s="9">
        <v>0.5</v>
      </c>
      <c r="Z61" s="9">
        <v>1</v>
      </c>
      <c r="AA61" s="9">
        <v>1</v>
      </c>
      <c r="AB61" s="9">
        <v>1</v>
      </c>
      <c r="AC61" s="9">
        <v>0.5</v>
      </c>
      <c r="AD61" s="9">
        <v>1</v>
      </c>
      <c r="AE61" s="9">
        <v>3</v>
      </c>
      <c r="AF61" s="9">
        <v>2</v>
      </c>
      <c r="AG61" s="9">
        <v>4</v>
      </c>
      <c r="AH61" s="9">
        <v>3</v>
      </c>
      <c r="AI61" s="9">
        <f t="shared" si="25"/>
        <v>19</v>
      </c>
      <c r="AJ61" s="10">
        <f t="shared" si="35"/>
        <v>0.95</v>
      </c>
      <c r="AK61" s="8"/>
      <c r="AL61" s="9"/>
      <c r="AM61" s="9"/>
      <c r="AN61" s="9"/>
      <c r="AO61" s="9"/>
      <c r="AP61" s="9"/>
      <c r="AQ61" s="9"/>
      <c r="AR61" s="9">
        <f t="shared" si="27"/>
        <v>0</v>
      </c>
      <c r="AS61" s="10">
        <f t="shared" si="36"/>
        <v>0</v>
      </c>
      <c r="AT61" s="8">
        <v>0.5</v>
      </c>
      <c r="AU61" s="9">
        <v>0.5</v>
      </c>
      <c r="AV61" s="9">
        <v>0.5</v>
      </c>
      <c r="AW61" s="9">
        <v>0.5</v>
      </c>
      <c r="AX61" s="9">
        <v>0.5</v>
      </c>
      <c r="AY61" s="9">
        <v>0.5</v>
      </c>
      <c r="AZ61" s="9">
        <v>1</v>
      </c>
      <c r="BA61" s="9">
        <v>3</v>
      </c>
      <c r="BB61" s="9">
        <v>3</v>
      </c>
      <c r="BC61" s="9">
        <v>3</v>
      </c>
      <c r="BD61" s="9">
        <v>2</v>
      </c>
      <c r="BE61" s="9">
        <v>2</v>
      </c>
      <c r="BF61" s="9">
        <v>2</v>
      </c>
      <c r="BG61" s="9">
        <f t="shared" si="29"/>
        <v>19</v>
      </c>
      <c r="BH61" s="10">
        <f t="shared" si="37"/>
        <v>0.90476190476190477</v>
      </c>
      <c r="BI61" s="4">
        <f t="shared" si="31"/>
        <v>3</v>
      </c>
      <c r="BO61" s="24">
        <f t="shared" si="32"/>
        <v>0.89717181467181462</v>
      </c>
      <c r="BP61" s="1">
        <f t="shared" si="33"/>
        <v>90</v>
      </c>
      <c r="BQ61" s="2">
        <f t="shared" si="9"/>
        <v>1.7</v>
      </c>
    </row>
    <row r="62" spans="1:69" x14ac:dyDescent="0.3">
      <c r="A62" s="16" t="s">
        <v>60</v>
      </c>
      <c r="B62" s="16" t="s">
        <v>151</v>
      </c>
      <c r="C62" s="16" t="s">
        <v>250</v>
      </c>
      <c r="D62" s="8">
        <v>0.5</v>
      </c>
      <c r="E62" s="9">
        <v>0.5</v>
      </c>
      <c r="F62" s="9">
        <v>0.5</v>
      </c>
      <c r="G62" s="9">
        <v>0.5</v>
      </c>
      <c r="H62" s="9">
        <v>0.5</v>
      </c>
      <c r="I62" s="9">
        <v>0.5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0.5</v>
      </c>
      <c r="P62" s="9">
        <v>0.5</v>
      </c>
      <c r="Q62" s="9">
        <v>0.5</v>
      </c>
      <c r="R62" s="9">
        <v>5</v>
      </c>
      <c r="S62" s="9">
        <v>3</v>
      </c>
      <c r="T62" s="9">
        <f t="shared" si="24"/>
        <v>17.5</v>
      </c>
      <c r="U62" s="10">
        <f t="shared" si="38"/>
        <v>0.94594594594594594</v>
      </c>
      <c r="V62" s="8">
        <v>1</v>
      </c>
      <c r="W62" s="9">
        <v>0.5</v>
      </c>
      <c r="X62" s="9">
        <v>0.5</v>
      </c>
      <c r="Y62" s="9">
        <v>0.5</v>
      </c>
      <c r="Z62" s="9">
        <v>1</v>
      </c>
      <c r="AA62" s="9">
        <v>1</v>
      </c>
      <c r="AB62" s="9">
        <v>1</v>
      </c>
      <c r="AC62" s="9">
        <v>1.5</v>
      </c>
      <c r="AD62" s="9">
        <v>1</v>
      </c>
      <c r="AE62" s="9">
        <v>3</v>
      </c>
      <c r="AF62" s="9">
        <v>2</v>
      </c>
      <c r="AG62" s="9">
        <v>4</v>
      </c>
      <c r="AH62" s="9">
        <v>3</v>
      </c>
      <c r="AI62" s="9">
        <f t="shared" si="25"/>
        <v>20</v>
      </c>
      <c r="AJ62" s="10">
        <f t="shared" si="35"/>
        <v>1</v>
      </c>
      <c r="AK62" s="8"/>
      <c r="AL62" s="9"/>
      <c r="AM62" s="9"/>
      <c r="AN62" s="9"/>
      <c r="AO62" s="9"/>
      <c r="AP62" s="9"/>
      <c r="AQ62" s="9"/>
      <c r="AR62" s="9">
        <f t="shared" si="27"/>
        <v>0</v>
      </c>
      <c r="AS62" s="10">
        <f t="shared" si="36"/>
        <v>0</v>
      </c>
      <c r="AT62" s="8">
        <v>0.5</v>
      </c>
      <c r="AU62" s="9">
        <v>0.5</v>
      </c>
      <c r="AV62" s="9">
        <v>0.5</v>
      </c>
      <c r="AW62" s="9">
        <v>0.5</v>
      </c>
      <c r="AX62" s="9">
        <v>0.5</v>
      </c>
      <c r="AY62" s="9">
        <v>0.5</v>
      </c>
      <c r="AZ62" s="9">
        <v>1</v>
      </c>
      <c r="BA62" s="9">
        <v>3</v>
      </c>
      <c r="BB62" s="9">
        <v>3</v>
      </c>
      <c r="BC62" s="9">
        <v>0</v>
      </c>
      <c r="BD62" s="9">
        <v>0</v>
      </c>
      <c r="BE62" s="9">
        <v>0</v>
      </c>
      <c r="BF62" s="9">
        <v>2</v>
      </c>
      <c r="BG62" s="9">
        <f t="shared" si="29"/>
        <v>12</v>
      </c>
      <c r="BH62" s="10">
        <f t="shared" si="37"/>
        <v>0.5714285714285714</v>
      </c>
      <c r="BI62" s="4">
        <f t="shared" si="31"/>
        <v>3</v>
      </c>
      <c r="BO62" s="24">
        <f t="shared" si="32"/>
        <v>0.85250965250965238</v>
      </c>
      <c r="BP62" s="1">
        <f t="shared" si="33"/>
        <v>85.5</v>
      </c>
      <c r="BQ62" s="2">
        <f t="shared" si="9"/>
        <v>1.7</v>
      </c>
    </row>
    <row r="63" spans="1:69" x14ac:dyDescent="0.3">
      <c r="A63" s="16" t="s">
        <v>15</v>
      </c>
      <c r="B63" s="16" t="s">
        <v>152</v>
      </c>
      <c r="C63" s="16" t="s">
        <v>251</v>
      </c>
      <c r="D63" s="8">
        <v>0.5</v>
      </c>
      <c r="E63" s="9">
        <v>0.5</v>
      </c>
      <c r="F63" s="9">
        <v>0.5</v>
      </c>
      <c r="G63" s="9">
        <v>0.5</v>
      </c>
      <c r="H63" s="9">
        <v>0.5</v>
      </c>
      <c r="I63" s="9">
        <v>0.5</v>
      </c>
      <c r="J63" s="9">
        <v>1</v>
      </c>
      <c r="K63" s="9">
        <v>1</v>
      </c>
      <c r="L63" s="9">
        <v>1</v>
      </c>
      <c r="M63" s="9">
        <v>0.5</v>
      </c>
      <c r="N63" s="9">
        <v>0.5</v>
      </c>
      <c r="O63" s="9">
        <v>0.5</v>
      </c>
      <c r="P63" s="9">
        <v>0.5</v>
      </c>
      <c r="Q63" s="9">
        <v>0.5</v>
      </c>
      <c r="R63" s="9">
        <v>6</v>
      </c>
      <c r="S63" s="9">
        <v>3</v>
      </c>
      <c r="T63" s="9">
        <f t="shared" si="24"/>
        <v>17.5</v>
      </c>
      <c r="U63" s="10">
        <f t="shared" si="38"/>
        <v>0.94594594594594594</v>
      </c>
      <c r="V63" s="8">
        <v>1</v>
      </c>
      <c r="W63" s="9">
        <v>0.5</v>
      </c>
      <c r="X63" s="9">
        <v>0.5</v>
      </c>
      <c r="Y63" s="9">
        <v>0.5</v>
      </c>
      <c r="Z63" s="9">
        <v>1</v>
      </c>
      <c r="AA63" s="9">
        <v>1</v>
      </c>
      <c r="AB63" s="9">
        <v>1</v>
      </c>
      <c r="AC63" s="9">
        <v>1.5</v>
      </c>
      <c r="AD63" s="9">
        <v>1</v>
      </c>
      <c r="AE63" s="9">
        <v>3</v>
      </c>
      <c r="AF63" s="9">
        <v>1.5</v>
      </c>
      <c r="AG63" s="9">
        <v>4</v>
      </c>
      <c r="AH63" s="9">
        <v>3</v>
      </c>
      <c r="AI63" s="9">
        <f t="shared" si="25"/>
        <v>19.5</v>
      </c>
      <c r="AJ63" s="10">
        <f t="shared" si="35"/>
        <v>0.97499999999999998</v>
      </c>
      <c r="AK63" s="8"/>
      <c r="AL63" s="9"/>
      <c r="AM63" s="9"/>
      <c r="AN63" s="9"/>
      <c r="AO63" s="9"/>
      <c r="AP63" s="9"/>
      <c r="AQ63" s="9"/>
      <c r="AR63" s="9">
        <f t="shared" si="27"/>
        <v>0</v>
      </c>
      <c r="AS63" s="10">
        <f t="shared" si="36"/>
        <v>0</v>
      </c>
      <c r="AT63" s="8">
        <v>0.5</v>
      </c>
      <c r="AU63" s="9">
        <v>0.5</v>
      </c>
      <c r="AV63" s="9">
        <v>0</v>
      </c>
      <c r="AW63" s="9">
        <v>0.5</v>
      </c>
      <c r="AX63" s="9">
        <v>0.5</v>
      </c>
      <c r="AY63" s="9">
        <v>0.5</v>
      </c>
      <c r="AZ63" s="9">
        <v>1</v>
      </c>
      <c r="BA63" s="9">
        <v>3</v>
      </c>
      <c r="BB63" s="9">
        <v>3</v>
      </c>
      <c r="BC63" s="9">
        <v>3</v>
      </c>
      <c r="BD63" s="9">
        <v>3</v>
      </c>
      <c r="BE63" s="9">
        <v>3</v>
      </c>
      <c r="BF63" s="9">
        <v>2</v>
      </c>
      <c r="BG63" s="9">
        <f t="shared" si="29"/>
        <v>20.5</v>
      </c>
      <c r="BH63" s="10">
        <f t="shared" si="37"/>
        <v>0.97619047619047616</v>
      </c>
      <c r="BI63" s="4">
        <f t="shared" si="31"/>
        <v>3</v>
      </c>
      <c r="BO63" s="24">
        <f t="shared" si="32"/>
        <v>0.9651882239382239</v>
      </c>
      <c r="BP63" s="1">
        <f t="shared" si="33"/>
        <v>97.000000000000014</v>
      </c>
      <c r="BQ63" s="2">
        <f t="shared" si="9"/>
        <v>1</v>
      </c>
    </row>
    <row r="64" spans="1:69" x14ac:dyDescent="0.3">
      <c r="A64" s="16" t="s">
        <v>22</v>
      </c>
      <c r="B64" s="16" t="s">
        <v>153</v>
      </c>
      <c r="C64" s="16" t="s">
        <v>252</v>
      </c>
      <c r="D64" s="8">
        <v>0.5</v>
      </c>
      <c r="E64" s="9">
        <v>0.5</v>
      </c>
      <c r="F64" s="9">
        <v>0.5</v>
      </c>
      <c r="G64" s="9">
        <v>0.5</v>
      </c>
      <c r="H64" s="9">
        <v>0.5</v>
      </c>
      <c r="I64" s="9">
        <v>0.5</v>
      </c>
      <c r="J64" s="9">
        <v>1</v>
      </c>
      <c r="K64" s="9">
        <v>1</v>
      </c>
      <c r="L64" s="9">
        <v>1</v>
      </c>
      <c r="M64" s="9">
        <v>0</v>
      </c>
      <c r="N64" s="9">
        <v>1</v>
      </c>
      <c r="O64" s="9">
        <v>0.5</v>
      </c>
      <c r="P64" s="9">
        <v>0.5</v>
      </c>
      <c r="Q64" s="9">
        <v>0.5</v>
      </c>
      <c r="R64" s="9">
        <v>0</v>
      </c>
      <c r="S64" s="9">
        <v>3</v>
      </c>
      <c r="T64" s="9">
        <f t="shared" si="24"/>
        <v>11.5</v>
      </c>
      <c r="U64" s="10">
        <f t="shared" si="38"/>
        <v>0.6216216216216216</v>
      </c>
      <c r="V64" s="8">
        <v>1</v>
      </c>
      <c r="W64" s="9">
        <v>0.5</v>
      </c>
      <c r="X64" s="9">
        <v>0.5</v>
      </c>
      <c r="Y64" s="9">
        <v>0.5</v>
      </c>
      <c r="Z64" s="9">
        <v>1</v>
      </c>
      <c r="AA64" s="9">
        <v>1</v>
      </c>
      <c r="AB64" s="9">
        <v>1</v>
      </c>
      <c r="AC64" s="9">
        <v>1.5</v>
      </c>
      <c r="AD64" s="9">
        <v>1</v>
      </c>
      <c r="AE64" s="9">
        <v>3</v>
      </c>
      <c r="AF64" s="9">
        <v>2</v>
      </c>
      <c r="AG64" s="9">
        <v>4</v>
      </c>
      <c r="AH64" s="9">
        <v>3</v>
      </c>
      <c r="AI64" s="9">
        <f t="shared" si="25"/>
        <v>20</v>
      </c>
      <c r="AJ64" s="10">
        <f t="shared" si="35"/>
        <v>1</v>
      </c>
      <c r="AK64" s="8"/>
      <c r="AL64" s="9"/>
      <c r="AM64" s="9"/>
      <c r="AN64" s="9"/>
      <c r="AO64" s="9"/>
      <c r="AP64" s="9"/>
      <c r="AQ64" s="9"/>
      <c r="AR64" s="9">
        <f t="shared" si="27"/>
        <v>0</v>
      </c>
      <c r="AS64" s="10">
        <f t="shared" si="36"/>
        <v>0</v>
      </c>
      <c r="AT64" s="8">
        <v>0.5</v>
      </c>
      <c r="AU64" s="9">
        <v>0.5</v>
      </c>
      <c r="AV64" s="9">
        <v>0.5</v>
      </c>
      <c r="AW64" s="9">
        <v>0.5</v>
      </c>
      <c r="AX64" s="9">
        <v>0.5</v>
      </c>
      <c r="AY64" s="9">
        <v>0</v>
      </c>
      <c r="AZ64" s="9">
        <v>1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2</v>
      </c>
      <c r="BG64" s="9">
        <f t="shared" si="29"/>
        <v>5.5</v>
      </c>
      <c r="BH64" s="10">
        <f t="shared" si="37"/>
        <v>0.26190476190476192</v>
      </c>
      <c r="BI64" s="4">
        <f t="shared" si="31"/>
        <v>3</v>
      </c>
      <c r="BO64" s="24">
        <f t="shared" si="32"/>
        <v>0.64613899613899606</v>
      </c>
      <c r="BP64" s="1">
        <f t="shared" si="33"/>
        <v>65</v>
      </c>
      <c r="BQ64" s="2">
        <f t="shared" si="9"/>
        <v>3.3</v>
      </c>
    </row>
    <row r="65" spans="1:69" x14ac:dyDescent="0.3">
      <c r="A65" s="16" t="s">
        <v>61</v>
      </c>
      <c r="B65" s="16" t="s">
        <v>154</v>
      </c>
      <c r="C65" s="16" t="s">
        <v>253</v>
      </c>
      <c r="D65" s="8">
        <v>0.5</v>
      </c>
      <c r="E65" s="9">
        <v>0.5</v>
      </c>
      <c r="F65" s="9">
        <v>0.5</v>
      </c>
      <c r="G65" s="9">
        <v>0.5</v>
      </c>
      <c r="H65" s="9">
        <v>0.5</v>
      </c>
      <c r="I65" s="9">
        <v>0.5</v>
      </c>
      <c r="J65" s="9">
        <v>1</v>
      </c>
      <c r="K65" s="9">
        <v>1</v>
      </c>
      <c r="L65" s="9">
        <v>1</v>
      </c>
      <c r="M65" s="9">
        <v>1</v>
      </c>
      <c r="N65" s="9">
        <v>1</v>
      </c>
      <c r="O65" s="9">
        <v>0.5</v>
      </c>
      <c r="P65" s="9">
        <v>0.5</v>
      </c>
      <c r="Q65" s="9">
        <v>0.5</v>
      </c>
      <c r="R65" s="9">
        <v>4</v>
      </c>
      <c r="S65" s="9">
        <v>3</v>
      </c>
      <c r="T65" s="9">
        <f t="shared" si="24"/>
        <v>16.5</v>
      </c>
      <c r="U65" s="10">
        <f t="shared" si="38"/>
        <v>0.89189189189189189</v>
      </c>
      <c r="V65" s="8">
        <v>1</v>
      </c>
      <c r="W65" s="9">
        <v>0.5</v>
      </c>
      <c r="X65" s="9">
        <v>0.5</v>
      </c>
      <c r="Y65" s="9">
        <v>0.5</v>
      </c>
      <c r="Z65" s="9">
        <v>0.5</v>
      </c>
      <c r="AA65" s="9">
        <v>1</v>
      </c>
      <c r="AB65" s="9">
        <v>1</v>
      </c>
      <c r="AC65" s="9">
        <v>0</v>
      </c>
      <c r="AD65" s="9">
        <v>1</v>
      </c>
      <c r="AE65" s="9">
        <v>0</v>
      </c>
      <c r="AF65" s="9">
        <v>0.5</v>
      </c>
      <c r="AG65" s="9">
        <v>1</v>
      </c>
      <c r="AH65" s="9">
        <v>2</v>
      </c>
      <c r="AI65" s="9">
        <f t="shared" si="25"/>
        <v>9.5</v>
      </c>
      <c r="AJ65" s="10">
        <f t="shared" si="35"/>
        <v>0.47499999999999998</v>
      </c>
      <c r="AK65" s="8"/>
      <c r="AL65" s="9"/>
      <c r="AM65" s="9"/>
      <c r="AN65" s="9"/>
      <c r="AO65" s="9"/>
      <c r="AP65" s="9"/>
      <c r="AQ65" s="9"/>
      <c r="AR65" s="9">
        <f t="shared" si="27"/>
        <v>0</v>
      </c>
      <c r="AS65" s="10">
        <f t="shared" si="36"/>
        <v>0</v>
      </c>
      <c r="AT65" s="8">
        <v>0.5</v>
      </c>
      <c r="AU65" s="9">
        <v>0.5</v>
      </c>
      <c r="AV65" s="9">
        <v>0</v>
      </c>
      <c r="AW65" s="9">
        <v>0.5</v>
      </c>
      <c r="AX65" s="9">
        <v>0.5</v>
      </c>
      <c r="AY65" s="9">
        <v>0.5</v>
      </c>
      <c r="AZ65" s="9">
        <v>1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2</v>
      </c>
      <c r="BG65" s="9">
        <f t="shared" si="29"/>
        <v>5.5</v>
      </c>
      <c r="BH65" s="10">
        <f t="shared" si="37"/>
        <v>0.26190476190476192</v>
      </c>
      <c r="BI65" s="4">
        <f t="shared" si="31"/>
        <v>3</v>
      </c>
      <c r="BO65" s="24">
        <f t="shared" si="32"/>
        <v>0.55698359073359072</v>
      </c>
      <c r="BP65" s="1">
        <f t="shared" si="33"/>
        <v>56</v>
      </c>
      <c r="BQ65" s="2">
        <f t="shared" si="9"/>
        <v>3.7</v>
      </c>
    </row>
    <row r="66" spans="1:69" x14ac:dyDescent="0.3">
      <c r="A66" s="16" t="s">
        <v>14</v>
      </c>
      <c r="B66" s="16" t="s">
        <v>155</v>
      </c>
      <c r="C66" s="16" t="s">
        <v>254</v>
      </c>
      <c r="D66" s="8">
        <v>0.5</v>
      </c>
      <c r="E66" s="9">
        <v>0.5</v>
      </c>
      <c r="F66" s="9">
        <v>0.5</v>
      </c>
      <c r="G66" s="9">
        <v>0.5</v>
      </c>
      <c r="H66" s="9">
        <v>0.5</v>
      </c>
      <c r="I66" s="9">
        <v>0.5</v>
      </c>
      <c r="J66" s="9">
        <v>1</v>
      </c>
      <c r="K66" s="9">
        <v>1</v>
      </c>
      <c r="L66" s="9">
        <v>1</v>
      </c>
      <c r="M66" s="9">
        <v>0.5</v>
      </c>
      <c r="N66" s="9">
        <v>1</v>
      </c>
      <c r="O66" s="9">
        <v>0.5</v>
      </c>
      <c r="P66" s="9">
        <v>0.5</v>
      </c>
      <c r="Q66" s="9">
        <v>0.5</v>
      </c>
      <c r="R66" s="9">
        <v>4</v>
      </c>
      <c r="S66" s="9">
        <v>3</v>
      </c>
      <c r="T66" s="9">
        <f t="shared" si="24"/>
        <v>16</v>
      </c>
      <c r="U66" s="10">
        <f t="shared" si="38"/>
        <v>0.86486486486486491</v>
      </c>
      <c r="V66" s="8">
        <v>1</v>
      </c>
      <c r="W66" s="9">
        <v>0.5</v>
      </c>
      <c r="X66" s="9">
        <v>0.5</v>
      </c>
      <c r="Y66" s="9">
        <v>0.5</v>
      </c>
      <c r="Z66" s="9">
        <v>1</v>
      </c>
      <c r="AA66" s="9">
        <v>1</v>
      </c>
      <c r="AB66" s="9">
        <v>1</v>
      </c>
      <c r="AC66" s="9">
        <v>1.5</v>
      </c>
      <c r="AD66" s="9">
        <v>1</v>
      </c>
      <c r="AE66" s="9">
        <v>3</v>
      </c>
      <c r="AF66" s="9">
        <v>2</v>
      </c>
      <c r="AG66" s="9">
        <v>4</v>
      </c>
      <c r="AH66" s="9">
        <v>3</v>
      </c>
      <c r="AI66" s="9">
        <f t="shared" si="25"/>
        <v>20</v>
      </c>
      <c r="AJ66" s="10">
        <f t="shared" si="35"/>
        <v>1</v>
      </c>
      <c r="AK66" s="8"/>
      <c r="AL66" s="9"/>
      <c r="AM66" s="9"/>
      <c r="AN66" s="9"/>
      <c r="AO66" s="9"/>
      <c r="AP66" s="9"/>
      <c r="AQ66" s="9"/>
      <c r="AR66" s="9">
        <f t="shared" si="27"/>
        <v>0</v>
      </c>
      <c r="AS66" s="10">
        <f t="shared" si="36"/>
        <v>0</v>
      </c>
      <c r="AT66" s="8">
        <v>0.5</v>
      </c>
      <c r="AU66" s="9">
        <v>0.5</v>
      </c>
      <c r="AV66" s="9">
        <v>0.5</v>
      </c>
      <c r="AW66" s="9">
        <v>0.5</v>
      </c>
      <c r="AX66" s="9">
        <v>0.5</v>
      </c>
      <c r="AY66" s="9">
        <v>0.5</v>
      </c>
      <c r="AZ66" s="9">
        <v>1</v>
      </c>
      <c r="BA66" s="9">
        <v>3</v>
      </c>
      <c r="BB66" s="9">
        <v>0</v>
      </c>
      <c r="BC66" s="9">
        <v>0</v>
      </c>
      <c r="BD66" s="9">
        <v>1</v>
      </c>
      <c r="BE66" s="9">
        <v>0</v>
      </c>
      <c r="BF66" s="9">
        <v>2</v>
      </c>
      <c r="BG66" s="9">
        <f t="shared" si="29"/>
        <v>10</v>
      </c>
      <c r="BH66" s="10">
        <f t="shared" si="37"/>
        <v>0.47619047619047616</v>
      </c>
      <c r="BI66" s="4">
        <f t="shared" si="31"/>
        <v>3</v>
      </c>
      <c r="BO66" s="24">
        <f t="shared" si="32"/>
        <v>0.7955598455598456</v>
      </c>
      <c r="BP66" s="1">
        <f t="shared" si="33"/>
        <v>80</v>
      </c>
      <c r="BQ66" s="2">
        <f t="shared" si="9"/>
        <v>2.2999999999999998</v>
      </c>
    </row>
    <row r="67" spans="1:69" x14ac:dyDescent="0.3">
      <c r="A67" s="16" t="s">
        <v>60</v>
      </c>
      <c r="B67" s="16" t="s">
        <v>156</v>
      </c>
      <c r="C67" s="16" t="s">
        <v>255</v>
      </c>
      <c r="D67" s="8">
        <v>0.5</v>
      </c>
      <c r="E67" s="9">
        <v>0.5</v>
      </c>
      <c r="F67" s="9">
        <v>0.5</v>
      </c>
      <c r="G67" s="9">
        <v>0</v>
      </c>
      <c r="H67" s="9">
        <v>0.5</v>
      </c>
      <c r="I67" s="9">
        <v>0</v>
      </c>
      <c r="J67" s="9">
        <v>1</v>
      </c>
      <c r="K67" s="9">
        <v>1</v>
      </c>
      <c r="L67" s="9">
        <v>0.5</v>
      </c>
      <c r="M67" s="9">
        <v>0.5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2</v>
      </c>
      <c r="T67" s="9">
        <f t="shared" si="24"/>
        <v>7</v>
      </c>
      <c r="U67" s="10">
        <f t="shared" si="38"/>
        <v>0.3783783783783784</v>
      </c>
      <c r="V67" s="8">
        <v>1</v>
      </c>
      <c r="W67" s="9">
        <v>0.5</v>
      </c>
      <c r="X67" s="9">
        <v>0.5</v>
      </c>
      <c r="Y67" s="9">
        <v>0.5</v>
      </c>
      <c r="Z67" s="9">
        <v>1</v>
      </c>
      <c r="AA67" s="9">
        <v>1</v>
      </c>
      <c r="AB67" s="9">
        <v>1</v>
      </c>
      <c r="AC67" s="9">
        <v>1</v>
      </c>
      <c r="AD67" s="9">
        <v>1</v>
      </c>
      <c r="AE67" s="9">
        <v>3</v>
      </c>
      <c r="AF67" s="9">
        <v>2</v>
      </c>
      <c r="AG67" s="9">
        <v>3</v>
      </c>
      <c r="AH67" s="9">
        <v>2</v>
      </c>
      <c r="AI67" s="9">
        <f t="shared" si="25"/>
        <v>17.5</v>
      </c>
      <c r="AJ67" s="10">
        <f t="shared" si="35"/>
        <v>0.875</v>
      </c>
      <c r="AK67" s="8"/>
      <c r="AL67" s="9"/>
      <c r="AM67" s="9"/>
      <c r="AN67" s="9"/>
      <c r="AO67" s="9"/>
      <c r="AP67" s="9"/>
      <c r="AQ67" s="9"/>
      <c r="AR67" s="9">
        <f t="shared" si="27"/>
        <v>0</v>
      </c>
      <c r="AS67" s="10">
        <f t="shared" si="36"/>
        <v>0</v>
      </c>
      <c r="AT67" s="8">
        <v>0.5</v>
      </c>
      <c r="AU67" s="9">
        <v>0.5</v>
      </c>
      <c r="AV67" s="9">
        <v>0</v>
      </c>
      <c r="AW67" s="9">
        <v>0.5</v>
      </c>
      <c r="AX67" s="9">
        <v>0.5</v>
      </c>
      <c r="AY67" s="9">
        <v>0.5</v>
      </c>
      <c r="AZ67" s="9">
        <v>1</v>
      </c>
      <c r="BA67" s="9">
        <v>3</v>
      </c>
      <c r="BB67" s="9">
        <v>3</v>
      </c>
      <c r="BC67" s="9">
        <v>0</v>
      </c>
      <c r="BD67" s="9">
        <v>2</v>
      </c>
      <c r="BE67" s="9">
        <v>0</v>
      </c>
      <c r="BF67" s="9">
        <v>2</v>
      </c>
      <c r="BG67" s="9">
        <f t="shared" si="29"/>
        <v>13.5</v>
      </c>
      <c r="BH67" s="10">
        <f t="shared" si="37"/>
        <v>0.6428571428571429</v>
      </c>
      <c r="BI67" s="4">
        <f t="shared" si="31"/>
        <v>3</v>
      </c>
      <c r="BO67" s="24">
        <f t="shared" si="32"/>
        <v>0.63153957528957527</v>
      </c>
      <c r="BP67" s="1">
        <f t="shared" si="33"/>
        <v>63.5</v>
      </c>
      <c r="BQ67" s="2">
        <f t="shared" si="9"/>
        <v>3.3</v>
      </c>
    </row>
    <row r="68" spans="1:69" x14ac:dyDescent="0.3">
      <c r="A68" s="16" t="s">
        <v>62</v>
      </c>
      <c r="B68" s="16" t="s">
        <v>157</v>
      </c>
      <c r="C68" s="16" t="s">
        <v>256</v>
      </c>
      <c r="D68" s="8">
        <v>0.5</v>
      </c>
      <c r="E68" s="9">
        <v>0.5</v>
      </c>
      <c r="F68" s="9">
        <v>0.5</v>
      </c>
      <c r="G68" s="9">
        <v>0.5</v>
      </c>
      <c r="H68" s="9">
        <v>0.5</v>
      </c>
      <c r="I68" s="9">
        <v>0.5</v>
      </c>
      <c r="J68" s="9">
        <v>1</v>
      </c>
      <c r="K68" s="9">
        <v>1</v>
      </c>
      <c r="L68" s="9">
        <v>1</v>
      </c>
      <c r="M68" s="9">
        <v>0.5</v>
      </c>
      <c r="N68" s="9">
        <v>0.5</v>
      </c>
      <c r="O68" s="9">
        <v>0.5</v>
      </c>
      <c r="P68" s="9">
        <v>0.5</v>
      </c>
      <c r="Q68" s="9">
        <v>0.5</v>
      </c>
      <c r="R68" s="9">
        <v>0</v>
      </c>
      <c r="S68" s="9">
        <v>3</v>
      </c>
      <c r="T68" s="9">
        <f t="shared" si="24"/>
        <v>11.5</v>
      </c>
      <c r="U68" s="10">
        <f t="shared" si="38"/>
        <v>0.6216216216216216</v>
      </c>
      <c r="V68" s="8">
        <v>1</v>
      </c>
      <c r="W68" s="9">
        <v>0.5</v>
      </c>
      <c r="X68" s="9">
        <v>0.5</v>
      </c>
      <c r="Y68" s="9">
        <v>0.5</v>
      </c>
      <c r="Z68" s="9">
        <v>0.5</v>
      </c>
      <c r="AA68" s="9">
        <v>1</v>
      </c>
      <c r="AB68" s="9">
        <v>1</v>
      </c>
      <c r="AC68" s="9">
        <v>0.5</v>
      </c>
      <c r="AD68" s="9">
        <v>1</v>
      </c>
      <c r="AE68" s="9">
        <v>3</v>
      </c>
      <c r="AF68" s="9">
        <v>2</v>
      </c>
      <c r="AG68" s="9">
        <v>4</v>
      </c>
      <c r="AH68" s="9">
        <v>3</v>
      </c>
      <c r="AI68" s="9">
        <f t="shared" si="25"/>
        <v>18.5</v>
      </c>
      <c r="AJ68" s="10">
        <f t="shared" si="35"/>
        <v>0.92500000000000004</v>
      </c>
      <c r="AK68" s="8"/>
      <c r="AL68" s="9"/>
      <c r="AM68" s="9"/>
      <c r="AN68" s="9"/>
      <c r="AO68" s="9"/>
      <c r="AP68" s="9"/>
      <c r="AQ68" s="9"/>
      <c r="AR68" s="9">
        <f t="shared" si="27"/>
        <v>0</v>
      </c>
      <c r="AS68" s="10">
        <f t="shared" si="36"/>
        <v>0</v>
      </c>
      <c r="AT68" s="8">
        <v>0.5</v>
      </c>
      <c r="AU68" s="9">
        <v>0.5</v>
      </c>
      <c r="AV68" s="9">
        <v>0.5</v>
      </c>
      <c r="AW68" s="9">
        <v>0.5</v>
      </c>
      <c r="AX68" s="9">
        <v>0.5</v>
      </c>
      <c r="AY68" s="9">
        <v>0.5</v>
      </c>
      <c r="AZ68" s="9">
        <v>1</v>
      </c>
      <c r="BA68" s="9">
        <v>3</v>
      </c>
      <c r="BB68" s="9">
        <v>0</v>
      </c>
      <c r="BC68" s="9">
        <v>1</v>
      </c>
      <c r="BD68" s="9">
        <v>0</v>
      </c>
      <c r="BE68" s="9">
        <v>0</v>
      </c>
      <c r="BF68" s="9">
        <v>2</v>
      </c>
      <c r="BG68" s="9">
        <f t="shared" si="29"/>
        <v>10</v>
      </c>
      <c r="BH68" s="10">
        <f t="shared" si="37"/>
        <v>0.47619047619047616</v>
      </c>
      <c r="BI68" s="4">
        <f t="shared" si="31"/>
        <v>3</v>
      </c>
      <c r="BO68" s="24">
        <f t="shared" si="32"/>
        <v>0.68417471042471045</v>
      </c>
      <c r="BP68" s="1">
        <f t="shared" si="33"/>
        <v>68.5</v>
      </c>
      <c r="BQ68" s="2">
        <f t="shared" si="9"/>
        <v>3</v>
      </c>
    </row>
    <row r="69" spans="1:69" x14ac:dyDescent="0.3">
      <c r="A69" s="16" t="s">
        <v>63</v>
      </c>
      <c r="B69" s="16" t="s">
        <v>158</v>
      </c>
      <c r="C69" s="16" t="s">
        <v>257</v>
      </c>
      <c r="D69" s="8">
        <v>0.5</v>
      </c>
      <c r="E69" s="9">
        <v>0.5</v>
      </c>
      <c r="F69" s="9">
        <v>0.5</v>
      </c>
      <c r="G69" s="9">
        <v>0.5</v>
      </c>
      <c r="H69" s="9">
        <v>0.5</v>
      </c>
      <c r="I69" s="9">
        <v>0.5</v>
      </c>
      <c r="J69" s="9">
        <v>1</v>
      </c>
      <c r="K69" s="9">
        <v>1</v>
      </c>
      <c r="L69" s="9">
        <v>1</v>
      </c>
      <c r="M69" s="9">
        <v>0</v>
      </c>
      <c r="N69" s="9">
        <v>1</v>
      </c>
      <c r="O69" s="9">
        <v>0.5</v>
      </c>
      <c r="P69" s="9">
        <v>0.5</v>
      </c>
      <c r="Q69" s="9">
        <v>0.5</v>
      </c>
      <c r="R69" s="9">
        <v>1</v>
      </c>
      <c r="S69" s="9">
        <v>3</v>
      </c>
      <c r="T69" s="9">
        <f t="shared" si="24"/>
        <v>12.5</v>
      </c>
      <c r="U69" s="10">
        <f t="shared" si="38"/>
        <v>0.67567567567567566</v>
      </c>
      <c r="V69" s="8">
        <v>1</v>
      </c>
      <c r="W69" s="9">
        <v>0.5</v>
      </c>
      <c r="X69" s="9">
        <v>0.5</v>
      </c>
      <c r="Y69" s="9">
        <v>0.5</v>
      </c>
      <c r="Z69" s="9">
        <v>0.5</v>
      </c>
      <c r="AA69" s="9">
        <v>1</v>
      </c>
      <c r="AB69" s="9">
        <v>0.5</v>
      </c>
      <c r="AC69" s="9">
        <v>1.5</v>
      </c>
      <c r="AD69" s="9">
        <v>1</v>
      </c>
      <c r="AE69" s="9">
        <v>3</v>
      </c>
      <c r="AF69" s="9">
        <v>2</v>
      </c>
      <c r="AG69" s="9">
        <v>3</v>
      </c>
      <c r="AH69" s="9">
        <v>2.5</v>
      </c>
      <c r="AI69" s="9">
        <f t="shared" si="25"/>
        <v>17.5</v>
      </c>
      <c r="AJ69" s="10">
        <f t="shared" si="35"/>
        <v>0.875</v>
      </c>
      <c r="AK69" s="8"/>
      <c r="AL69" s="9"/>
      <c r="AM69" s="9"/>
      <c r="AN69" s="9"/>
      <c r="AO69" s="9"/>
      <c r="AP69" s="9"/>
      <c r="AQ69" s="9"/>
      <c r="AR69" s="9">
        <f t="shared" si="27"/>
        <v>0</v>
      </c>
      <c r="AS69" s="10">
        <f t="shared" si="36"/>
        <v>0</v>
      </c>
      <c r="AT69" s="8">
        <v>0.5</v>
      </c>
      <c r="AU69" s="9">
        <v>0.5</v>
      </c>
      <c r="AV69" s="9">
        <v>0</v>
      </c>
      <c r="AW69" s="9">
        <v>0.5</v>
      </c>
      <c r="AX69" s="9">
        <v>0.5</v>
      </c>
      <c r="AY69" s="9">
        <v>0.5</v>
      </c>
      <c r="AZ69" s="9">
        <v>1</v>
      </c>
      <c r="BA69" s="9">
        <v>2</v>
      </c>
      <c r="BB69" s="9">
        <v>2</v>
      </c>
      <c r="BC69" s="9">
        <v>0</v>
      </c>
      <c r="BD69" s="9">
        <v>1</v>
      </c>
      <c r="BE69" s="9">
        <v>1</v>
      </c>
      <c r="BF69" s="9">
        <v>2</v>
      </c>
      <c r="BG69" s="9">
        <f t="shared" si="29"/>
        <v>11.5</v>
      </c>
      <c r="BH69" s="10">
        <f t="shared" si="37"/>
        <v>0.54761904761904767</v>
      </c>
      <c r="BI69" s="4">
        <f t="shared" si="31"/>
        <v>3</v>
      </c>
      <c r="BO69" s="24">
        <f t="shared" si="32"/>
        <v>0.70702220077220068</v>
      </c>
      <c r="BP69" s="1">
        <f t="shared" si="33"/>
        <v>71</v>
      </c>
      <c r="BQ69" s="2">
        <f t="shared" si="9"/>
        <v>2.7</v>
      </c>
    </row>
    <row r="70" spans="1:69" x14ac:dyDescent="0.3">
      <c r="A70" s="16" t="s">
        <v>64</v>
      </c>
      <c r="B70" s="16" t="s">
        <v>159</v>
      </c>
      <c r="C70" s="16" t="s">
        <v>258</v>
      </c>
      <c r="D70" s="8">
        <v>0.5</v>
      </c>
      <c r="E70" s="9">
        <v>0.5</v>
      </c>
      <c r="F70" s="9">
        <v>0.5</v>
      </c>
      <c r="G70" s="9">
        <v>0.5</v>
      </c>
      <c r="H70" s="9">
        <v>0.5</v>
      </c>
      <c r="I70" s="9">
        <v>0.5</v>
      </c>
      <c r="J70" s="9">
        <v>1</v>
      </c>
      <c r="K70" s="9">
        <v>0.5</v>
      </c>
      <c r="L70" s="9">
        <v>0.5</v>
      </c>
      <c r="M70" s="9">
        <v>0.5</v>
      </c>
      <c r="N70" s="9">
        <v>0.5</v>
      </c>
      <c r="O70" s="9">
        <v>0.5</v>
      </c>
      <c r="P70" s="9">
        <v>0.5</v>
      </c>
      <c r="Q70" s="9">
        <v>0.5</v>
      </c>
      <c r="R70" s="9">
        <v>0</v>
      </c>
      <c r="S70" s="9">
        <v>0</v>
      </c>
      <c r="T70" s="9">
        <f t="shared" si="24"/>
        <v>7.5</v>
      </c>
      <c r="U70" s="10">
        <f t="shared" si="38"/>
        <v>0.40540540540540543</v>
      </c>
      <c r="V70" s="8">
        <v>1</v>
      </c>
      <c r="W70" s="9">
        <v>0.5</v>
      </c>
      <c r="X70" s="9">
        <v>0.5</v>
      </c>
      <c r="Y70" s="9">
        <v>0.5</v>
      </c>
      <c r="Z70" s="9">
        <v>1</v>
      </c>
      <c r="AA70" s="9">
        <v>1</v>
      </c>
      <c r="AB70" s="9">
        <v>0.5</v>
      </c>
      <c r="AC70" s="9">
        <v>1</v>
      </c>
      <c r="AD70" s="9">
        <v>1</v>
      </c>
      <c r="AE70" s="9">
        <v>3</v>
      </c>
      <c r="AF70" s="9">
        <v>2</v>
      </c>
      <c r="AG70" s="9">
        <v>3</v>
      </c>
      <c r="AH70" s="9">
        <v>1</v>
      </c>
      <c r="AI70" s="9">
        <f t="shared" si="25"/>
        <v>16</v>
      </c>
      <c r="AJ70" s="10">
        <f t="shared" si="35"/>
        <v>0.8</v>
      </c>
      <c r="AK70" s="8"/>
      <c r="AL70" s="9"/>
      <c r="AM70" s="9"/>
      <c r="AN70" s="9"/>
      <c r="AO70" s="9"/>
      <c r="AP70" s="9"/>
      <c r="AQ70" s="9"/>
      <c r="AR70" s="9">
        <f t="shared" si="27"/>
        <v>0</v>
      </c>
      <c r="AS70" s="10">
        <f t="shared" si="36"/>
        <v>0</v>
      </c>
      <c r="AT70" s="8">
        <v>0.5</v>
      </c>
      <c r="AU70" s="9">
        <v>0.5</v>
      </c>
      <c r="AV70" s="9">
        <v>0</v>
      </c>
      <c r="AW70" s="9">
        <v>0.5</v>
      </c>
      <c r="AX70" s="9">
        <v>0.5</v>
      </c>
      <c r="AY70" s="9">
        <v>0.5</v>
      </c>
      <c r="AZ70" s="9">
        <v>1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2</v>
      </c>
      <c r="BG70" s="9">
        <f t="shared" si="29"/>
        <v>5.5</v>
      </c>
      <c r="BH70" s="10">
        <f t="shared" si="37"/>
        <v>0.26190476190476192</v>
      </c>
      <c r="BI70" s="4">
        <f t="shared" si="31"/>
        <v>3</v>
      </c>
      <c r="BO70" s="24">
        <f t="shared" si="32"/>
        <v>0.50046332046332043</v>
      </c>
      <c r="BP70" s="1">
        <f t="shared" si="33"/>
        <v>50.5</v>
      </c>
      <c r="BQ70" s="2">
        <f t="shared" ref="BQ70:BQ106" si="39">IF(AND(BP70&gt;=$BV$8, BP70&lt;=$BW$8), $BX$8, IF(AND(BP70&gt;=$BV$9, BP70&lt;=$BW$9), $BX$9, IF(AND(BP70&gt;=$BV$10, BP70&lt;=$BW$10), $BX$10, IF(AND(BP70&gt;=$BV$11, BP70&lt;=$BW$11), $BX$11, IF(AND(BP70&gt;=$BV$12, BP70&lt;=$BW$12), $BX$12, IF(AND(BP70&gt;=$BV$13, BP70&lt;=$BW$13), $BX$13, IF(AND(BP70&gt;=$BV$14, BP70&lt;=$BW$14), $BX$14, IF(AND(BP70&gt;=$BV$15, BP70&lt;=$BW$15), $BX$15, IF(AND(BP70&gt;=$BV$16, BP70&lt;=$BW$16), $BX$16, IF(AND(BP70&gt;=$BV$17, BP70&lt;=$BW$17), $BX$17, $BX$18))))))))))</f>
        <v>4</v>
      </c>
    </row>
    <row r="71" spans="1:69" x14ac:dyDescent="0.3">
      <c r="A71" s="16" t="s">
        <v>65</v>
      </c>
      <c r="B71" s="16" t="s">
        <v>160</v>
      </c>
      <c r="C71" s="16" t="s">
        <v>259</v>
      </c>
      <c r="D71" s="8">
        <v>0.5</v>
      </c>
      <c r="E71" s="9">
        <v>0.5</v>
      </c>
      <c r="F71" s="9">
        <v>0.5</v>
      </c>
      <c r="G71" s="9">
        <v>0</v>
      </c>
      <c r="H71" s="9">
        <v>0.5</v>
      </c>
      <c r="I71" s="9">
        <v>0</v>
      </c>
      <c r="J71" s="9">
        <v>1</v>
      </c>
      <c r="K71" s="9">
        <v>1</v>
      </c>
      <c r="L71" s="9">
        <v>0.5</v>
      </c>
      <c r="M71" s="9">
        <v>1</v>
      </c>
      <c r="N71" s="9">
        <v>1</v>
      </c>
      <c r="O71" s="9">
        <v>0.5</v>
      </c>
      <c r="P71" s="9">
        <v>0</v>
      </c>
      <c r="Q71" s="9">
        <v>0</v>
      </c>
      <c r="R71" s="9">
        <v>1</v>
      </c>
      <c r="S71" s="9">
        <v>3</v>
      </c>
      <c r="T71" s="9">
        <f t="shared" ref="T71:T106" si="40">SUM(D71:S71)</f>
        <v>11</v>
      </c>
      <c r="U71" s="10">
        <f t="shared" si="38"/>
        <v>0.59459459459459463</v>
      </c>
      <c r="V71" s="8">
        <v>1</v>
      </c>
      <c r="W71" s="9">
        <v>0.5</v>
      </c>
      <c r="X71" s="9">
        <v>0.5</v>
      </c>
      <c r="Y71" s="9">
        <v>0.5</v>
      </c>
      <c r="Z71" s="9">
        <v>1</v>
      </c>
      <c r="AA71" s="9">
        <v>1</v>
      </c>
      <c r="AB71" s="9">
        <v>1</v>
      </c>
      <c r="AC71" s="9">
        <v>1.5</v>
      </c>
      <c r="AD71" s="9">
        <v>1</v>
      </c>
      <c r="AE71" s="9">
        <v>3</v>
      </c>
      <c r="AF71" s="9">
        <v>2</v>
      </c>
      <c r="AG71" s="9">
        <v>4</v>
      </c>
      <c r="AH71" s="9">
        <v>3</v>
      </c>
      <c r="AI71" s="9">
        <f t="shared" ref="AI71:AI106" si="41">SUM(V71:AH71)</f>
        <v>20</v>
      </c>
      <c r="AJ71" s="10">
        <f t="shared" si="35"/>
        <v>1</v>
      </c>
      <c r="AK71" s="8"/>
      <c r="AL71" s="9"/>
      <c r="AM71" s="9"/>
      <c r="AN71" s="9"/>
      <c r="AO71" s="9"/>
      <c r="AP71" s="9"/>
      <c r="AQ71" s="9"/>
      <c r="AR71" s="9">
        <f t="shared" ref="AR71:AR106" si="42">SUM(AK71:AQ71)</f>
        <v>0</v>
      </c>
      <c r="AS71" s="10">
        <f t="shared" si="36"/>
        <v>0</v>
      </c>
      <c r="AT71" s="8">
        <v>0.5</v>
      </c>
      <c r="AU71" s="9">
        <v>0.5</v>
      </c>
      <c r="AV71" s="9">
        <v>0</v>
      </c>
      <c r="AW71" s="9">
        <v>0.5</v>
      </c>
      <c r="AX71" s="9">
        <v>0.5</v>
      </c>
      <c r="AY71" s="9">
        <v>0.5</v>
      </c>
      <c r="AZ71" s="9">
        <v>1</v>
      </c>
      <c r="BA71" s="9">
        <v>2</v>
      </c>
      <c r="BB71" s="9">
        <v>0</v>
      </c>
      <c r="BC71" s="9">
        <v>0</v>
      </c>
      <c r="BD71" s="9">
        <v>0</v>
      </c>
      <c r="BE71" s="9">
        <v>0</v>
      </c>
      <c r="BF71" s="9">
        <v>2</v>
      </c>
      <c r="BG71" s="9">
        <f t="shared" ref="BG71:BG105" si="43">SUM(AT71:BF71)</f>
        <v>7.5</v>
      </c>
      <c r="BH71" s="10">
        <f t="shared" si="37"/>
        <v>0.35714285714285715</v>
      </c>
      <c r="BI71" s="4">
        <f t="shared" si="31"/>
        <v>3</v>
      </c>
      <c r="BO71" s="24">
        <f t="shared" si="32"/>
        <v>0.66525096525096516</v>
      </c>
      <c r="BP71" s="1">
        <f t="shared" si="33"/>
        <v>67</v>
      </c>
      <c r="BQ71" s="2">
        <f t="shared" si="39"/>
        <v>3</v>
      </c>
    </row>
    <row r="72" spans="1:69" x14ac:dyDescent="0.3">
      <c r="A72" s="16" t="s">
        <v>66</v>
      </c>
      <c r="B72" s="16" t="s">
        <v>161</v>
      </c>
      <c r="C72" s="16" t="s">
        <v>260</v>
      </c>
      <c r="D72" s="8">
        <v>0.5</v>
      </c>
      <c r="E72" s="9">
        <v>0.5</v>
      </c>
      <c r="F72" s="9">
        <v>0.5</v>
      </c>
      <c r="G72" s="9">
        <v>0.5</v>
      </c>
      <c r="H72" s="9">
        <v>0.5</v>
      </c>
      <c r="I72" s="9">
        <v>0.5</v>
      </c>
      <c r="J72" s="9">
        <v>1</v>
      </c>
      <c r="K72" s="9">
        <v>0.5</v>
      </c>
      <c r="L72" s="9">
        <v>0.5</v>
      </c>
      <c r="M72" s="9">
        <v>0.5</v>
      </c>
      <c r="N72" s="9">
        <v>0.5</v>
      </c>
      <c r="O72" s="9">
        <v>0.5</v>
      </c>
      <c r="P72" s="9">
        <v>0.5</v>
      </c>
      <c r="Q72" s="9">
        <v>0.5</v>
      </c>
      <c r="R72" s="9">
        <v>1</v>
      </c>
      <c r="S72" s="9">
        <v>3</v>
      </c>
      <c r="T72" s="9">
        <f t="shared" si="40"/>
        <v>11.5</v>
      </c>
      <c r="U72" s="10">
        <f t="shared" si="38"/>
        <v>0.6216216216216216</v>
      </c>
      <c r="V72" s="8">
        <v>1</v>
      </c>
      <c r="W72" s="9">
        <v>0.5</v>
      </c>
      <c r="X72" s="9">
        <v>0.5</v>
      </c>
      <c r="Y72" s="9">
        <v>0.5</v>
      </c>
      <c r="Z72" s="9">
        <v>1</v>
      </c>
      <c r="AA72" s="9">
        <v>1</v>
      </c>
      <c r="AB72" s="9">
        <v>1</v>
      </c>
      <c r="AC72" s="9">
        <v>1.5</v>
      </c>
      <c r="AD72" s="9">
        <v>1</v>
      </c>
      <c r="AE72" s="9">
        <v>3</v>
      </c>
      <c r="AF72" s="9">
        <v>2</v>
      </c>
      <c r="AG72" s="9">
        <v>4</v>
      </c>
      <c r="AH72" s="9">
        <v>3</v>
      </c>
      <c r="AI72" s="9">
        <f t="shared" si="41"/>
        <v>20</v>
      </c>
      <c r="AJ72" s="10">
        <f t="shared" ref="AJ72:AJ90" si="44">SUM(V72:AH72)/$AI$3</f>
        <v>1</v>
      </c>
      <c r="AK72" s="8"/>
      <c r="AL72" s="9"/>
      <c r="AM72" s="9"/>
      <c r="AN72" s="9"/>
      <c r="AO72" s="9"/>
      <c r="AP72" s="9"/>
      <c r="AQ72" s="9"/>
      <c r="AR72" s="9">
        <f t="shared" si="42"/>
        <v>0</v>
      </c>
      <c r="AS72" s="10">
        <f t="shared" ref="AS72:AS90" si="45">SUM(AK72:AQ72)/$AR$3</f>
        <v>0</v>
      </c>
      <c r="AT72" s="8">
        <v>0.5</v>
      </c>
      <c r="AU72" s="9">
        <v>0.5</v>
      </c>
      <c r="AV72" s="9">
        <v>0.5</v>
      </c>
      <c r="AW72" s="9">
        <v>0.5</v>
      </c>
      <c r="AX72" s="9">
        <v>0.5</v>
      </c>
      <c r="AY72" s="9">
        <v>0.5</v>
      </c>
      <c r="AZ72" s="9">
        <v>1</v>
      </c>
      <c r="BA72" s="9">
        <v>3</v>
      </c>
      <c r="BB72" s="9">
        <v>3</v>
      </c>
      <c r="BC72" s="9">
        <v>3</v>
      </c>
      <c r="BD72" s="9">
        <v>2</v>
      </c>
      <c r="BE72" s="9">
        <v>1</v>
      </c>
      <c r="BF72" s="9">
        <v>2</v>
      </c>
      <c r="BG72" s="9">
        <f t="shared" si="43"/>
        <v>18</v>
      </c>
      <c r="BH72" s="10">
        <f t="shared" ref="BH72:BH90" si="46">SUM(AT72:BF72)/$BG$3</f>
        <v>0.8571428571428571</v>
      </c>
      <c r="BI72" s="4">
        <f t="shared" si="31"/>
        <v>3</v>
      </c>
      <c r="BO72" s="24">
        <f t="shared" si="32"/>
        <v>0.82471042471042466</v>
      </c>
      <c r="BP72" s="1">
        <f t="shared" si="33"/>
        <v>82.5</v>
      </c>
      <c r="BQ72" s="2">
        <f t="shared" si="39"/>
        <v>2</v>
      </c>
    </row>
    <row r="73" spans="1:69" x14ac:dyDescent="0.3">
      <c r="A73" s="16" t="s">
        <v>34</v>
      </c>
      <c r="B73" s="16" t="s">
        <v>162</v>
      </c>
      <c r="C73" s="16" t="s">
        <v>261</v>
      </c>
      <c r="D73" s="8">
        <v>0.5</v>
      </c>
      <c r="E73" s="9">
        <v>0.5</v>
      </c>
      <c r="F73" s="9">
        <v>0.5</v>
      </c>
      <c r="G73" s="9">
        <v>0.5</v>
      </c>
      <c r="H73" s="9">
        <v>0.5</v>
      </c>
      <c r="I73" s="9">
        <v>0.5</v>
      </c>
      <c r="J73" s="9">
        <v>0</v>
      </c>
      <c r="K73" s="9">
        <v>0.5</v>
      </c>
      <c r="L73" s="9">
        <v>0.5</v>
      </c>
      <c r="M73" s="9">
        <v>0.5</v>
      </c>
      <c r="N73" s="9">
        <v>0.5</v>
      </c>
      <c r="O73" s="9">
        <v>0.5</v>
      </c>
      <c r="P73" s="9">
        <v>0.5</v>
      </c>
      <c r="Q73" s="9">
        <v>0.5</v>
      </c>
      <c r="R73" s="9">
        <v>0</v>
      </c>
      <c r="S73" s="9">
        <v>2</v>
      </c>
      <c r="T73" s="9">
        <f t="shared" si="40"/>
        <v>8.5</v>
      </c>
      <c r="U73" s="10">
        <f t="shared" si="38"/>
        <v>0.45945945945945948</v>
      </c>
      <c r="V73" s="8">
        <v>1</v>
      </c>
      <c r="W73" s="9">
        <v>0.5</v>
      </c>
      <c r="X73" s="9">
        <v>0.5</v>
      </c>
      <c r="Y73" s="9">
        <v>0.5</v>
      </c>
      <c r="Z73" s="9">
        <v>1</v>
      </c>
      <c r="AA73" s="9">
        <v>1</v>
      </c>
      <c r="AB73" s="9">
        <v>0.5</v>
      </c>
      <c r="AC73" s="9">
        <v>1.5</v>
      </c>
      <c r="AD73" s="9">
        <v>1</v>
      </c>
      <c r="AE73" s="9">
        <v>2</v>
      </c>
      <c r="AF73" s="9">
        <v>0.5</v>
      </c>
      <c r="AG73" s="9">
        <v>3</v>
      </c>
      <c r="AH73" s="9">
        <v>2</v>
      </c>
      <c r="AI73" s="9">
        <f t="shared" si="41"/>
        <v>15</v>
      </c>
      <c r="AJ73" s="10">
        <f t="shared" si="44"/>
        <v>0.75</v>
      </c>
      <c r="AK73" s="8"/>
      <c r="AL73" s="9"/>
      <c r="AM73" s="9"/>
      <c r="AN73" s="9"/>
      <c r="AO73" s="9"/>
      <c r="AP73" s="9"/>
      <c r="AQ73" s="9"/>
      <c r="AR73" s="9">
        <f t="shared" si="42"/>
        <v>0</v>
      </c>
      <c r="AS73" s="10">
        <f t="shared" si="45"/>
        <v>0</v>
      </c>
      <c r="AT73" s="8">
        <v>0.5</v>
      </c>
      <c r="AU73" s="9">
        <v>0.5</v>
      </c>
      <c r="AV73" s="9">
        <v>0</v>
      </c>
      <c r="AW73" s="9">
        <v>0.5</v>
      </c>
      <c r="AX73" s="9">
        <v>0.5</v>
      </c>
      <c r="AY73" s="9">
        <v>0.5</v>
      </c>
      <c r="AZ73" s="9">
        <v>1</v>
      </c>
      <c r="BA73" s="9">
        <v>0</v>
      </c>
      <c r="BB73" s="9">
        <v>0</v>
      </c>
      <c r="BC73" s="9">
        <v>0</v>
      </c>
      <c r="BD73" s="9">
        <v>1</v>
      </c>
      <c r="BE73" s="9">
        <v>1</v>
      </c>
      <c r="BF73" s="9">
        <v>2</v>
      </c>
      <c r="BG73" s="9">
        <f t="shared" si="43"/>
        <v>7.5</v>
      </c>
      <c r="BH73" s="10">
        <f t="shared" si="46"/>
        <v>0.35714285714285715</v>
      </c>
      <c r="BI73" s="4">
        <f t="shared" ref="BI73:BI106" si="47">IF(ISBLANK(AT73), 0, 1)+IF(ISBLANK(AK73), 0, 1)+IF(ISBLANK(V73), 0, 1)+IF(ISBLANK(D73), 0, 1)</f>
        <v>3</v>
      </c>
      <c r="BO73" s="24">
        <f t="shared" ref="BO73:BO106" si="48">U73*$BK$4+AJ73*$BL$4+AS73*$BM$4+BH73*$BN$4</f>
        <v>0.53045366795366788</v>
      </c>
      <c r="BP73" s="1">
        <f t="shared" ref="BP73:BP106" si="49">ROUNDUP(BO73*100/5,1)*5</f>
        <v>53.5</v>
      </c>
      <c r="BQ73" s="2">
        <f t="shared" si="39"/>
        <v>4</v>
      </c>
    </row>
    <row r="74" spans="1:69" x14ac:dyDescent="0.3">
      <c r="A74" s="16" t="s">
        <v>67</v>
      </c>
      <c r="B74" s="16" t="s">
        <v>163</v>
      </c>
      <c r="C74" s="16" t="s">
        <v>262</v>
      </c>
      <c r="D74" s="8">
        <v>0.5</v>
      </c>
      <c r="E74" s="9">
        <v>0.5</v>
      </c>
      <c r="F74" s="9">
        <v>0.5</v>
      </c>
      <c r="G74" s="9">
        <v>0</v>
      </c>
      <c r="H74" s="9">
        <v>0.5</v>
      </c>
      <c r="I74" s="9">
        <v>0</v>
      </c>
      <c r="J74" s="9">
        <v>1</v>
      </c>
      <c r="K74" s="9">
        <v>1</v>
      </c>
      <c r="L74" s="9">
        <v>1</v>
      </c>
      <c r="M74" s="9">
        <v>0.5</v>
      </c>
      <c r="N74" s="9">
        <v>1</v>
      </c>
      <c r="O74" s="9">
        <v>0.5</v>
      </c>
      <c r="P74" s="9">
        <v>0.5</v>
      </c>
      <c r="Q74" s="9">
        <v>0.5</v>
      </c>
      <c r="R74" s="9">
        <v>0</v>
      </c>
      <c r="S74" s="9">
        <v>3</v>
      </c>
      <c r="T74" s="9">
        <f t="shared" si="40"/>
        <v>11</v>
      </c>
      <c r="U74" s="10">
        <f t="shared" si="38"/>
        <v>0.59459459459459463</v>
      </c>
      <c r="V74" s="8">
        <v>1</v>
      </c>
      <c r="W74" s="9">
        <v>0.5</v>
      </c>
      <c r="X74" s="9">
        <v>0.5</v>
      </c>
      <c r="Y74" s="9">
        <v>0.5</v>
      </c>
      <c r="Z74" s="9">
        <v>0</v>
      </c>
      <c r="AA74" s="9">
        <v>1</v>
      </c>
      <c r="AB74" s="9">
        <v>0</v>
      </c>
      <c r="AC74" s="9">
        <v>0</v>
      </c>
      <c r="AD74" s="9">
        <v>0.5</v>
      </c>
      <c r="AE74" s="9">
        <v>1</v>
      </c>
      <c r="AF74" s="9">
        <v>0.5</v>
      </c>
      <c r="AG74" s="9">
        <v>1</v>
      </c>
      <c r="AH74" s="9">
        <v>3</v>
      </c>
      <c r="AI74" s="9">
        <f t="shared" si="41"/>
        <v>9.5</v>
      </c>
      <c r="AJ74" s="10">
        <f t="shared" si="44"/>
        <v>0.47499999999999998</v>
      </c>
      <c r="AK74" s="8"/>
      <c r="AL74" s="9"/>
      <c r="AM74" s="9"/>
      <c r="AN74" s="9"/>
      <c r="AO74" s="9"/>
      <c r="AP74" s="9"/>
      <c r="AQ74" s="9"/>
      <c r="AR74" s="9">
        <f t="shared" si="42"/>
        <v>0</v>
      </c>
      <c r="AS74" s="10">
        <f t="shared" si="45"/>
        <v>0</v>
      </c>
      <c r="AT74" s="8">
        <v>0.5</v>
      </c>
      <c r="AU74" s="9">
        <v>0.5</v>
      </c>
      <c r="AV74" s="9">
        <v>0</v>
      </c>
      <c r="AW74" s="9">
        <v>0.5</v>
      </c>
      <c r="AX74" s="9">
        <v>0.5</v>
      </c>
      <c r="AY74" s="9">
        <v>0.5</v>
      </c>
      <c r="AZ74" s="9">
        <v>1</v>
      </c>
      <c r="BA74" s="9">
        <v>2</v>
      </c>
      <c r="BB74" s="9">
        <v>2</v>
      </c>
      <c r="BC74" s="9">
        <v>0</v>
      </c>
      <c r="BD74" s="9">
        <v>0</v>
      </c>
      <c r="BE74" s="9">
        <v>0</v>
      </c>
      <c r="BF74" s="9">
        <v>2</v>
      </c>
      <c r="BG74" s="9">
        <f t="shared" si="43"/>
        <v>9.5</v>
      </c>
      <c r="BH74" s="10">
        <f t="shared" si="46"/>
        <v>0.45238095238095238</v>
      </c>
      <c r="BI74" s="4">
        <f t="shared" si="47"/>
        <v>3</v>
      </c>
      <c r="BO74" s="24">
        <f t="shared" si="48"/>
        <v>0.51007239382239378</v>
      </c>
      <c r="BP74" s="1">
        <f t="shared" si="49"/>
        <v>51.499999999999993</v>
      </c>
      <c r="BQ74" s="2">
        <f t="shared" si="39"/>
        <v>4</v>
      </c>
    </row>
    <row r="75" spans="1:69" x14ac:dyDescent="0.3">
      <c r="A75" s="16" t="s">
        <v>68</v>
      </c>
      <c r="B75" s="16" t="s">
        <v>164</v>
      </c>
      <c r="C75" s="16" t="s">
        <v>263</v>
      </c>
      <c r="D75" s="8">
        <v>0.5</v>
      </c>
      <c r="E75" s="9">
        <v>0.5</v>
      </c>
      <c r="F75" s="9">
        <v>0.5</v>
      </c>
      <c r="G75" s="9">
        <v>0.5</v>
      </c>
      <c r="H75" s="9">
        <v>0.5</v>
      </c>
      <c r="I75" s="9">
        <v>0.5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0.5</v>
      </c>
      <c r="P75" s="9">
        <v>0</v>
      </c>
      <c r="Q75" s="9">
        <v>0.5</v>
      </c>
      <c r="R75" s="9">
        <v>0</v>
      </c>
      <c r="S75" s="9">
        <v>3</v>
      </c>
      <c r="T75" s="9">
        <f t="shared" si="40"/>
        <v>12</v>
      </c>
      <c r="U75" s="10">
        <f t="shared" ref="U75:U93" si="50">SUM(D75:S75)/$T$3</f>
        <v>0.64864864864864868</v>
      </c>
      <c r="V75" s="8">
        <v>1</v>
      </c>
      <c r="W75" s="9">
        <v>0.5</v>
      </c>
      <c r="X75" s="9">
        <v>0.5</v>
      </c>
      <c r="Y75" s="9">
        <v>0.5</v>
      </c>
      <c r="Z75" s="9">
        <v>1</v>
      </c>
      <c r="AA75" s="9">
        <v>1</v>
      </c>
      <c r="AB75" s="9">
        <v>1</v>
      </c>
      <c r="AC75" s="9">
        <v>1.5</v>
      </c>
      <c r="AD75" s="9">
        <v>1</v>
      </c>
      <c r="AE75" s="9">
        <v>3</v>
      </c>
      <c r="AF75" s="9">
        <v>2</v>
      </c>
      <c r="AG75" s="9">
        <v>4</v>
      </c>
      <c r="AH75" s="9">
        <v>3</v>
      </c>
      <c r="AI75" s="9">
        <f t="shared" si="41"/>
        <v>20</v>
      </c>
      <c r="AJ75" s="10">
        <f t="shared" si="44"/>
        <v>1</v>
      </c>
      <c r="AK75" s="8">
        <v>2</v>
      </c>
      <c r="AL75" s="9">
        <v>0.5</v>
      </c>
      <c r="AM75" s="9">
        <v>0.5</v>
      </c>
      <c r="AN75" s="9">
        <v>0.5</v>
      </c>
      <c r="AO75" s="9">
        <v>5</v>
      </c>
      <c r="AP75" s="9">
        <v>0</v>
      </c>
      <c r="AQ75" s="9">
        <v>2</v>
      </c>
      <c r="AR75" s="9">
        <f t="shared" si="42"/>
        <v>10.5</v>
      </c>
      <c r="AS75" s="10">
        <f t="shared" si="45"/>
        <v>0.48837209302325579</v>
      </c>
      <c r="AT75" s="8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>
        <f t="shared" si="43"/>
        <v>0</v>
      </c>
      <c r="BH75" s="10">
        <f t="shared" si="46"/>
        <v>0</v>
      </c>
      <c r="BI75" s="4">
        <f t="shared" si="47"/>
        <v>3</v>
      </c>
      <c r="BO75" s="24">
        <f t="shared" si="48"/>
        <v>0.72353865493400371</v>
      </c>
      <c r="BP75" s="1">
        <f t="shared" si="49"/>
        <v>72.5</v>
      </c>
      <c r="BQ75" s="2">
        <f t="shared" si="39"/>
        <v>2.7</v>
      </c>
    </row>
    <row r="76" spans="1:69" x14ac:dyDescent="0.3">
      <c r="A76" s="16" t="s">
        <v>69</v>
      </c>
      <c r="B76" s="16" t="s">
        <v>165</v>
      </c>
      <c r="C76" s="16" t="s">
        <v>264</v>
      </c>
      <c r="D76" s="8">
        <v>0.5</v>
      </c>
      <c r="E76" s="9">
        <v>0.5</v>
      </c>
      <c r="F76" s="9">
        <v>0.5</v>
      </c>
      <c r="G76" s="9">
        <v>0.5</v>
      </c>
      <c r="H76" s="9">
        <v>0.5</v>
      </c>
      <c r="I76" s="9">
        <v>0.5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0.5</v>
      </c>
      <c r="P76" s="9">
        <v>0.5</v>
      </c>
      <c r="Q76" s="9">
        <v>0.5</v>
      </c>
      <c r="R76" s="9">
        <v>6</v>
      </c>
      <c r="S76" s="9">
        <v>2</v>
      </c>
      <c r="T76" s="9">
        <f t="shared" si="40"/>
        <v>17.5</v>
      </c>
      <c r="U76" s="10">
        <f t="shared" si="50"/>
        <v>0.94594594594594594</v>
      </c>
      <c r="V76" s="8">
        <v>1</v>
      </c>
      <c r="W76" s="9">
        <v>0.5</v>
      </c>
      <c r="X76" s="9">
        <v>0.5</v>
      </c>
      <c r="Y76" s="9">
        <v>0.5</v>
      </c>
      <c r="Z76" s="9">
        <v>1</v>
      </c>
      <c r="AA76" s="9">
        <v>1</v>
      </c>
      <c r="AB76" s="9">
        <v>1</v>
      </c>
      <c r="AC76" s="9">
        <v>1.5</v>
      </c>
      <c r="AD76" s="9">
        <v>1</v>
      </c>
      <c r="AE76" s="9">
        <v>3</v>
      </c>
      <c r="AF76" s="9">
        <v>2</v>
      </c>
      <c r="AG76" s="9">
        <v>4</v>
      </c>
      <c r="AH76" s="9">
        <v>3</v>
      </c>
      <c r="AI76" s="9">
        <f t="shared" si="41"/>
        <v>20</v>
      </c>
      <c r="AJ76" s="10">
        <f t="shared" si="44"/>
        <v>1</v>
      </c>
      <c r="AK76" s="8"/>
      <c r="AL76" s="9"/>
      <c r="AM76" s="9"/>
      <c r="AN76" s="9"/>
      <c r="AO76" s="9"/>
      <c r="AP76" s="9"/>
      <c r="AQ76" s="9"/>
      <c r="AR76" s="9">
        <f t="shared" si="42"/>
        <v>0</v>
      </c>
      <c r="AS76" s="10">
        <f t="shared" si="45"/>
        <v>0</v>
      </c>
      <c r="AT76" s="8">
        <v>0.5</v>
      </c>
      <c r="AU76" s="9">
        <v>0.5</v>
      </c>
      <c r="AV76" s="9">
        <v>0.5</v>
      </c>
      <c r="AW76" s="9">
        <v>0.5</v>
      </c>
      <c r="AX76" s="9">
        <v>0.5</v>
      </c>
      <c r="AY76" s="9">
        <v>0.5</v>
      </c>
      <c r="AZ76" s="9">
        <v>1</v>
      </c>
      <c r="BA76" s="9">
        <v>2</v>
      </c>
      <c r="BB76" s="9">
        <v>2</v>
      </c>
      <c r="BC76" s="9">
        <v>3</v>
      </c>
      <c r="BD76" s="9">
        <v>3</v>
      </c>
      <c r="BE76" s="9">
        <v>3</v>
      </c>
      <c r="BF76" s="9">
        <v>2</v>
      </c>
      <c r="BG76" s="9">
        <f t="shared" si="43"/>
        <v>19</v>
      </c>
      <c r="BH76" s="10">
        <f t="shared" si="46"/>
        <v>0.90476190476190477</v>
      </c>
      <c r="BI76" s="4">
        <f t="shared" si="47"/>
        <v>3</v>
      </c>
      <c r="BO76" s="24">
        <f t="shared" si="48"/>
        <v>0.95250965250965236</v>
      </c>
      <c r="BP76" s="1">
        <f t="shared" si="49"/>
        <v>95.5</v>
      </c>
      <c r="BQ76" s="2">
        <f t="shared" si="39"/>
        <v>1</v>
      </c>
    </row>
    <row r="77" spans="1:69" x14ac:dyDescent="0.3">
      <c r="A77" s="16" t="s">
        <v>70</v>
      </c>
      <c r="B77" s="16" t="s">
        <v>166</v>
      </c>
      <c r="C77" s="16" t="s">
        <v>265</v>
      </c>
      <c r="D77" s="8">
        <v>0.5</v>
      </c>
      <c r="E77" s="9">
        <v>0.5</v>
      </c>
      <c r="F77" s="9">
        <v>0.5</v>
      </c>
      <c r="G77" s="9">
        <v>0.5</v>
      </c>
      <c r="H77" s="9">
        <v>0.5</v>
      </c>
      <c r="I77" s="9">
        <v>0.5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0.5</v>
      </c>
      <c r="P77" s="9">
        <v>0.5</v>
      </c>
      <c r="Q77" s="9">
        <v>0.5</v>
      </c>
      <c r="R77" s="9">
        <v>6</v>
      </c>
      <c r="S77" s="9">
        <v>3</v>
      </c>
      <c r="T77" s="9">
        <f t="shared" si="40"/>
        <v>18.5</v>
      </c>
      <c r="U77" s="10">
        <f t="shared" si="50"/>
        <v>1</v>
      </c>
      <c r="V77" s="8">
        <v>1</v>
      </c>
      <c r="W77" s="9">
        <v>0.5</v>
      </c>
      <c r="X77" s="9">
        <v>0.5</v>
      </c>
      <c r="Y77" s="9">
        <v>0.5</v>
      </c>
      <c r="Z77" s="9">
        <v>0.5</v>
      </c>
      <c r="AA77" s="9">
        <v>1</v>
      </c>
      <c r="AB77" s="9">
        <v>1</v>
      </c>
      <c r="AC77" s="9">
        <v>0.5</v>
      </c>
      <c r="AD77" s="9">
        <v>1.5</v>
      </c>
      <c r="AE77" s="9">
        <v>3</v>
      </c>
      <c r="AF77" s="9">
        <v>1</v>
      </c>
      <c r="AG77" s="9">
        <v>4</v>
      </c>
      <c r="AH77" s="9">
        <v>3</v>
      </c>
      <c r="AI77" s="9">
        <f t="shared" si="41"/>
        <v>18</v>
      </c>
      <c r="AJ77" s="10">
        <f t="shared" si="44"/>
        <v>0.9</v>
      </c>
      <c r="AK77" s="8">
        <v>1.5</v>
      </c>
      <c r="AL77" s="9">
        <v>0.5</v>
      </c>
      <c r="AM77" s="9">
        <v>0</v>
      </c>
      <c r="AN77" s="9">
        <v>0.5</v>
      </c>
      <c r="AO77" s="9">
        <v>6</v>
      </c>
      <c r="AP77" s="9">
        <v>0</v>
      </c>
      <c r="AQ77" s="9">
        <v>1</v>
      </c>
      <c r="AR77" s="9">
        <f t="shared" si="42"/>
        <v>9.5</v>
      </c>
      <c r="AS77" s="10">
        <f t="shared" si="45"/>
        <v>0.44186046511627908</v>
      </c>
      <c r="AT77" s="8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>
        <f t="shared" si="43"/>
        <v>0</v>
      </c>
      <c r="BH77" s="10">
        <f t="shared" si="46"/>
        <v>0</v>
      </c>
      <c r="BI77" s="4">
        <f t="shared" si="47"/>
        <v>3</v>
      </c>
      <c r="BO77" s="24">
        <f t="shared" si="48"/>
        <v>0.79755813953488375</v>
      </c>
      <c r="BP77" s="1">
        <f t="shared" si="49"/>
        <v>80</v>
      </c>
      <c r="BQ77" s="2">
        <f t="shared" si="39"/>
        <v>2.2999999999999998</v>
      </c>
    </row>
    <row r="78" spans="1:69" x14ac:dyDescent="0.3">
      <c r="A78" s="16" t="s">
        <v>5</v>
      </c>
      <c r="B78" s="16" t="s">
        <v>167</v>
      </c>
      <c r="C78" s="16" t="s">
        <v>266</v>
      </c>
      <c r="D78" s="8">
        <v>0.5</v>
      </c>
      <c r="E78" s="9">
        <v>0.5</v>
      </c>
      <c r="F78" s="9">
        <v>0.5</v>
      </c>
      <c r="G78" s="9">
        <v>0.5</v>
      </c>
      <c r="H78" s="9">
        <v>0.5</v>
      </c>
      <c r="I78" s="9">
        <v>0.5</v>
      </c>
      <c r="J78" s="9">
        <v>1</v>
      </c>
      <c r="K78" s="9">
        <v>1</v>
      </c>
      <c r="L78" s="9">
        <v>1</v>
      </c>
      <c r="M78" s="9">
        <v>1</v>
      </c>
      <c r="N78" s="9">
        <v>0.5</v>
      </c>
      <c r="O78" s="9">
        <v>0.5</v>
      </c>
      <c r="P78" s="9">
        <v>0</v>
      </c>
      <c r="Q78" s="9">
        <v>0</v>
      </c>
      <c r="R78" s="9">
        <v>3</v>
      </c>
      <c r="S78" s="9">
        <v>3</v>
      </c>
      <c r="T78" s="9">
        <f t="shared" si="40"/>
        <v>14</v>
      </c>
      <c r="U78" s="10">
        <f t="shared" si="50"/>
        <v>0.7567567567567568</v>
      </c>
      <c r="V78" s="8">
        <v>1</v>
      </c>
      <c r="W78" s="9">
        <v>0.5</v>
      </c>
      <c r="X78" s="9">
        <v>0.5</v>
      </c>
      <c r="Y78" s="9">
        <v>0.5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2</v>
      </c>
      <c r="AI78" s="9">
        <f t="shared" si="41"/>
        <v>4.5</v>
      </c>
      <c r="AJ78" s="10">
        <f t="shared" si="44"/>
        <v>0.22500000000000001</v>
      </c>
      <c r="AK78" s="8"/>
      <c r="AL78" s="9"/>
      <c r="AM78" s="9"/>
      <c r="AN78" s="9"/>
      <c r="AO78" s="9"/>
      <c r="AP78" s="9"/>
      <c r="AQ78" s="9"/>
      <c r="AR78" s="9">
        <f t="shared" si="42"/>
        <v>0</v>
      </c>
      <c r="AS78" s="10">
        <f t="shared" si="45"/>
        <v>0</v>
      </c>
      <c r="AT78" s="9">
        <v>0.5</v>
      </c>
      <c r="AU78" s="9">
        <v>0.5</v>
      </c>
      <c r="AV78" s="9">
        <v>0</v>
      </c>
      <c r="AW78" s="9">
        <v>0.5</v>
      </c>
      <c r="AX78" s="9">
        <v>0.5</v>
      </c>
      <c r="AY78" s="9">
        <v>0.5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2</v>
      </c>
      <c r="BG78" s="9">
        <f t="shared" si="43"/>
        <v>4.5</v>
      </c>
      <c r="BH78" s="10">
        <f t="shared" si="46"/>
        <v>0.21428571428571427</v>
      </c>
      <c r="BI78" s="4">
        <f t="shared" si="47"/>
        <v>3</v>
      </c>
      <c r="BO78" s="24">
        <f t="shared" si="48"/>
        <v>0.40790057915057915</v>
      </c>
      <c r="BP78" s="1">
        <f t="shared" si="49"/>
        <v>41</v>
      </c>
      <c r="BQ78" s="2">
        <f t="shared" si="39"/>
        <v>5</v>
      </c>
    </row>
    <row r="79" spans="1:69" x14ac:dyDescent="0.3">
      <c r="A79" s="16" t="s">
        <v>40</v>
      </c>
      <c r="B79" s="16" t="s">
        <v>168</v>
      </c>
      <c r="C79" s="16" t="s">
        <v>267</v>
      </c>
      <c r="D79" s="8">
        <v>0.5</v>
      </c>
      <c r="E79" s="9">
        <v>0.5</v>
      </c>
      <c r="F79" s="9">
        <v>0.5</v>
      </c>
      <c r="G79" s="9">
        <v>0.5</v>
      </c>
      <c r="H79" s="9">
        <v>0.5</v>
      </c>
      <c r="I79" s="9">
        <v>0.5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0.5</v>
      </c>
      <c r="P79" s="9">
        <v>0.5</v>
      </c>
      <c r="Q79" s="9">
        <v>0.5</v>
      </c>
      <c r="R79" s="9">
        <v>6</v>
      </c>
      <c r="S79" s="9">
        <v>3</v>
      </c>
      <c r="T79" s="9">
        <f t="shared" si="40"/>
        <v>18.5</v>
      </c>
      <c r="U79" s="10">
        <f t="shared" si="50"/>
        <v>1</v>
      </c>
      <c r="V79" s="8">
        <v>1</v>
      </c>
      <c r="W79" s="9">
        <v>0.5</v>
      </c>
      <c r="X79" s="9">
        <v>0.5</v>
      </c>
      <c r="Y79" s="9">
        <v>0.5</v>
      </c>
      <c r="Z79" s="9">
        <v>1</v>
      </c>
      <c r="AA79" s="9">
        <v>1</v>
      </c>
      <c r="AB79" s="9">
        <v>1</v>
      </c>
      <c r="AC79" s="9">
        <v>1.5</v>
      </c>
      <c r="AD79" s="9">
        <v>1</v>
      </c>
      <c r="AE79" s="9">
        <v>3</v>
      </c>
      <c r="AF79" s="9">
        <v>2</v>
      </c>
      <c r="AG79" s="9">
        <v>4</v>
      </c>
      <c r="AH79" s="9">
        <v>3</v>
      </c>
      <c r="AI79" s="9">
        <f t="shared" si="41"/>
        <v>20</v>
      </c>
      <c r="AJ79" s="10">
        <f t="shared" si="44"/>
        <v>1</v>
      </c>
      <c r="AK79" s="8"/>
      <c r="AL79" s="9"/>
      <c r="AM79" s="9"/>
      <c r="AN79" s="9"/>
      <c r="AO79" s="9"/>
      <c r="AP79" s="9"/>
      <c r="AQ79" s="9"/>
      <c r="AR79" s="9">
        <f t="shared" si="42"/>
        <v>0</v>
      </c>
      <c r="AS79" s="10">
        <f t="shared" si="45"/>
        <v>0</v>
      </c>
      <c r="AT79" s="8">
        <v>0.5</v>
      </c>
      <c r="AU79" s="9">
        <v>0.5</v>
      </c>
      <c r="AV79" s="9">
        <v>0.5</v>
      </c>
      <c r="AW79" s="9">
        <v>0.5</v>
      </c>
      <c r="AX79" s="9">
        <v>0.5</v>
      </c>
      <c r="AY79" s="9">
        <v>0.5</v>
      </c>
      <c r="AZ79" s="9">
        <v>1</v>
      </c>
      <c r="BA79" s="9">
        <v>3</v>
      </c>
      <c r="BB79" s="9">
        <v>3</v>
      </c>
      <c r="BC79" s="9">
        <v>3</v>
      </c>
      <c r="BD79" s="9">
        <v>3</v>
      </c>
      <c r="BE79" s="9">
        <v>3</v>
      </c>
      <c r="BF79" s="9">
        <v>2</v>
      </c>
      <c r="BG79" s="9">
        <f t="shared" si="43"/>
        <v>21</v>
      </c>
      <c r="BH79" s="10">
        <f t="shared" si="46"/>
        <v>1</v>
      </c>
      <c r="BI79" s="4">
        <f t="shared" si="47"/>
        <v>3</v>
      </c>
      <c r="BO79" s="24">
        <f t="shared" si="48"/>
        <v>1</v>
      </c>
      <c r="BP79" s="1">
        <f t="shared" si="49"/>
        <v>100</v>
      </c>
      <c r="BQ79" s="2">
        <f t="shared" si="39"/>
        <v>1</v>
      </c>
    </row>
    <row r="80" spans="1:69" x14ac:dyDescent="0.3">
      <c r="A80" s="16" t="s">
        <v>71</v>
      </c>
      <c r="B80" s="16" t="s">
        <v>168</v>
      </c>
      <c r="C80" s="16" t="s">
        <v>268</v>
      </c>
      <c r="D80" s="8">
        <v>0.5</v>
      </c>
      <c r="E80" s="9">
        <v>0.5</v>
      </c>
      <c r="F80" s="9">
        <v>0.5</v>
      </c>
      <c r="G80" s="9">
        <v>0.5</v>
      </c>
      <c r="H80" s="9">
        <v>0.5</v>
      </c>
      <c r="I80" s="9">
        <v>0.5</v>
      </c>
      <c r="J80" s="9">
        <v>1</v>
      </c>
      <c r="K80" s="9">
        <v>0.5</v>
      </c>
      <c r="L80" s="9">
        <v>1</v>
      </c>
      <c r="M80" s="9">
        <v>1</v>
      </c>
      <c r="N80" s="9">
        <v>1</v>
      </c>
      <c r="O80" s="9">
        <v>0.5</v>
      </c>
      <c r="P80" s="9">
        <v>0.5</v>
      </c>
      <c r="Q80" s="9">
        <v>0.5</v>
      </c>
      <c r="R80" s="9">
        <v>0</v>
      </c>
      <c r="S80" s="9">
        <v>3</v>
      </c>
      <c r="T80" s="9">
        <f t="shared" si="40"/>
        <v>12</v>
      </c>
      <c r="U80" s="10">
        <f t="shared" si="50"/>
        <v>0.64864864864864868</v>
      </c>
      <c r="V80" s="8">
        <v>1</v>
      </c>
      <c r="W80" s="9">
        <v>0.5</v>
      </c>
      <c r="X80" s="9">
        <v>0.5</v>
      </c>
      <c r="Y80" s="9">
        <v>0.5</v>
      </c>
      <c r="Z80" s="9">
        <v>1</v>
      </c>
      <c r="AA80" s="9">
        <v>1</v>
      </c>
      <c r="AB80" s="9">
        <v>0.5</v>
      </c>
      <c r="AC80" s="9">
        <v>0.5</v>
      </c>
      <c r="AD80" s="9">
        <v>1</v>
      </c>
      <c r="AE80" s="9">
        <v>1.5</v>
      </c>
      <c r="AF80" s="9">
        <v>1</v>
      </c>
      <c r="AG80" s="9">
        <v>2</v>
      </c>
      <c r="AH80" s="9">
        <v>3</v>
      </c>
      <c r="AI80" s="9">
        <f t="shared" si="41"/>
        <v>14</v>
      </c>
      <c r="AJ80" s="10">
        <f t="shared" si="44"/>
        <v>0.7</v>
      </c>
      <c r="AK80" s="8"/>
      <c r="AL80" s="9"/>
      <c r="AM80" s="9"/>
      <c r="AN80" s="9"/>
      <c r="AO80" s="9"/>
      <c r="AP80" s="9"/>
      <c r="AQ80" s="9"/>
      <c r="AR80" s="9">
        <f t="shared" si="42"/>
        <v>0</v>
      </c>
      <c r="AS80" s="10">
        <f t="shared" si="45"/>
        <v>0</v>
      </c>
      <c r="AT80" s="8">
        <v>0.5</v>
      </c>
      <c r="AU80" s="9">
        <v>0.5</v>
      </c>
      <c r="AV80" s="9">
        <v>0.5</v>
      </c>
      <c r="AW80" s="9">
        <v>0.5</v>
      </c>
      <c r="AX80" s="9">
        <v>0.5</v>
      </c>
      <c r="AY80" s="9">
        <v>0.5</v>
      </c>
      <c r="AZ80" s="9">
        <v>1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1</v>
      </c>
      <c r="BG80" s="9">
        <f t="shared" si="43"/>
        <v>5</v>
      </c>
      <c r="BH80" s="10">
        <f t="shared" si="46"/>
        <v>0.23809523809523808</v>
      </c>
      <c r="BI80" s="4">
        <f t="shared" si="47"/>
        <v>3</v>
      </c>
      <c r="BO80" s="24">
        <f t="shared" si="48"/>
        <v>0.54345559845559843</v>
      </c>
      <c r="BP80" s="1">
        <f t="shared" si="49"/>
        <v>54.5</v>
      </c>
      <c r="BQ80" s="2">
        <f t="shared" si="39"/>
        <v>4</v>
      </c>
    </row>
    <row r="81" spans="1:69" s="39" customFormat="1" x14ac:dyDescent="0.3">
      <c r="A81" s="33" t="s">
        <v>72</v>
      </c>
      <c r="B81" s="33" t="s">
        <v>169</v>
      </c>
      <c r="C81" s="33" t="s">
        <v>269</v>
      </c>
      <c r="D81" s="34">
        <v>0.5</v>
      </c>
      <c r="E81" s="35">
        <v>0.5</v>
      </c>
      <c r="F81" s="35">
        <v>0.5</v>
      </c>
      <c r="G81" s="35">
        <v>0.5</v>
      </c>
      <c r="H81" s="35">
        <v>0.5</v>
      </c>
      <c r="I81" s="35">
        <v>0.5</v>
      </c>
      <c r="J81" s="35">
        <v>1</v>
      </c>
      <c r="K81" s="35">
        <v>1</v>
      </c>
      <c r="L81" s="35">
        <v>1</v>
      </c>
      <c r="M81" s="35">
        <v>1</v>
      </c>
      <c r="N81" s="35">
        <v>1</v>
      </c>
      <c r="O81" s="35">
        <v>0.5</v>
      </c>
      <c r="P81" s="35">
        <v>0.5</v>
      </c>
      <c r="Q81" s="35">
        <v>0.5</v>
      </c>
      <c r="R81" s="35">
        <v>0</v>
      </c>
      <c r="S81" s="35">
        <v>3</v>
      </c>
      <c r="T81" s="35">
        <f t="shared" si="40"/>
        <v>12.5</v>
      </c>
      <c r="U81" s="36">
        <f t="shared" si="50"/>
        <v>0.67567567567567566</v>
      </c>
      <c r="V81" s="34">
        <v>1</v>
      </c>
      <c r="W81" s="35">
        <v>0.5</v>
      </c>
      <c r="X81" s="35">
        <v>0.5</v>
      </c>
      <c r="Y81" s="35">
        <v>0.5</v>
      </c>
      <c r="Z81" s="35">
        <v>1</v>
      </c>
      <c r="AA81" s="35">
        <v>1</v>
      </c>
      <c r="AB81" s="35">
        <v>1</v>
      </c>
      <c r="AC81" s="35">
        <v>1.5</v>
      </c>
      <c r="AD81" s="35">
        <v>1</v>
      </c>
      <c r="AE81" s="35">
        <v>3</v>
      </c>
      <c r="AF81" s="35">
        <v>2</v>
      </c>
      <c r="AG81" s="35">
        <v>2</v>
      </c>
      <c r="AH81" s="35">
        <v>1.5</v>
      </c>
      <c r="AI81" s="35">
        <f t="shared" si="41"/>
        <v>16.5</v>
      </c>
      <c r="AJ81" s="36">
        <f t="shared" si="44"/>
        <v>0.82499999999999996</v>
      </c>
      <c r="AK81" s="34"/>
      <c r="AL81" s="35"/>
      <c r="AM81" s="35"/>
      <c r="AN81" s="35"/>
      <c r="AO81" s="35"/>
      <c r="AP81" s="35"/>
      <c r="AQ81" s="35"/>
      <c r="AR81" s="35">
        <f t="shared" si="42"/>
        <v>0</v>
      </c>
      <c r="AS81" s="36">
        <f t="shared" si="45"/>
        <v>0</v>
      </c>
      <c r="AT81" s="34">
        <v>0.5</v>
      </c>
      <c r="AU81" s="35">
        <v>0.5</v>
      </c>
      <c r="AV81" s="35">
        <v>0.5</v>
      </c>
      <c r="AW81" s="35">
        <v>0.5</v>
      </c>
      <c r="AX81" s="35">
        <v>0.5</v>
      </c>
      <c r="AY81" s="35">
        <v>0.5</v>
      </c>
      <c r="AZ81" s="35">
        <v>1</v>
      </c>
      <c r="BA81" s="35">
        <v>2</v>
      </c>
      <c r="BB81" s="35">
        <v>1</v>
      </c>
      <c r="BC81" s="35">
        <v>0</v>
      </c>
      <c r="BD81" s="35">
        <v>0</v>
      </c>
      <c r="BE81" s="35">
        <v>0</v>
      </c>
      <c r="BF81" s="35">
        <v>2</v>
      </c>
      <c r="BG81" s="35">
        <f t="shared" si="43"/>
        <v>9</v>
      </c>
      <c r="BH81" s="36">
        <f t="shared" si="46"/>
        <v>0.42857142857142855</v>
      </c>
      <c r="BI81" s="34">
        <f t="shared" si="47"/>
        <v>3</v>
      </c>
      <c r="BJ81" s="36"/>
      <c r="BK81" s="34"/>
      <c r="BL81" s="35"/>
      <c r="BM81" s="35"/>
      <c r="BN81" s="36"/>
      <c r="BO81" s="37">
        <f t="shared" si="48"/>
        <v>0.65380791505791502</v>
      </c>
      <c r="BP81" s="38">
        <f t="shared" si="49"/>
        <v>65.5</v>
      </c>
      <c r="BQ81" s="39">
        <f t="shared" si="39"/>
        <v>3</v>
      </c>
    </row>
    <row r="82" spans="1:69" x14ac:dyDescent="0.3">
      <c r="A82" s="16" t="s">
        <v>73</v>
      </c>
      <c r="B82" s="16" t="s">
        <v>170</v>
      </c>
      <c r="C82" s="16" t="s">
        <v>270</v>
      </c>
      <c r="D82" s="8">
        <v>0.5</v>
      </c>
      <c r="E82" s="9">
        <v>0.5</v>
      </c>
      <c r="F82" s="9">
        <v>0.5</v>
      </c>
      <c r="G82" s="9">
        <v>0.5</v>
      </c>
      <c r="H82" s="9">
        <v>0.5</v>
      </c>
      <c r="I82" s="9">
        <v>0.5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0.5</v>
      </c>
      <c r="P82" s="9">
        <v>0.5</v>
      </c>
      <c r="Q82" s="9">
        <v>0.5</v>
      </c>
      <c r="R82" s="9">
        <v>6</v>
      </c>
      <c r="S82" s="9">
        <v>3</v>
      </c>
      <c r="T82" s="9">
        <f t="shared" si="40"/>
        <v>18.5</v>
      </c>
      <c r="U82" s="10">
        <f t="shared" si="50"/>
        <v>1</v>
      </c>
      <c r="V82" s="8">
        <v>1</v>
      </c>
      <c r="W82" s="9">
        <v>0.5</v>
      </c>
      <c r="X82" s="9">
        <v>0.5</v>
      </c>
      <c r="Y82" s="9">
        <v>0.5</v>
      </c>
      <c r="Z82" s="9">
        <v>0</v>
      </c>
      <c r="AA82" s="9">
        <v>1</v>
      </c>
      <c r="AB82" s="9">
        <v>1</v>
      </c>
      <c r="AC82" s="9">
        <v>0.5</v>
      </c>
      <c r="AD82" s="9">
        <v>1</v>
      </c>
      <c r="AE82" s="9">
        <v>3</v>
      </c>
      <c r="AF82" s="9">
        <v>2</v>
      </c>
      <c r="AG82" s="9">
        <v>4</v>
      </c>
      <c r="AH82" s="9">
        <v>3</v>
      </c>
      <c r="AI82" s="9">
        <f t="shared" si="41"/>
        <v>18</v>
      </c>
      <c r="AJ82" s="10">
        <f t="shared" si="44"/>
        <v>0.9</v>
      </c>
      <c r="AK82" s="8"/>
      <c r="AL82" s="9"/>
      <c r="AM82" s="9"/>
      <c r="AN82" s="9"/>
      <c r="AO82" s="9"/>
      <c r="AP82" s="9"/>
      <c r="AQ82" s="9"/>
      <c r="AR82" s="9">
        <f t="shared" si="42"/>
        <v>0</v>
      </c>
      <c r="AS82" s="10">
        <f t="shared" si="45"/>
        <v>0</v>
      </c>
      <c r="AT82" s="8">
        <v>0.5</v>
      </c>
      <c r="AU82" s="9">
        <v>0.5</v>
      </c>
      <c r="AV82" s="9">
        <v>0.5</v>
      </c>
      <c r="AW82" s="9">
        <v>0.5</v>
      </c>
      <c r="AX82" s="9">
        <v>0.5</v>
      </c>
      <c r="AY82" s="9">
        <v>0.5</v>
      </c>
      <c r="AZ82" s="9">
        <v>1</v>
      </c>
      <c r="BA82" s="9">
        <v>2</v>
      </c>
      <c r="BB82" s="9">
        <v>0</v>
      </c>
      <c r="BC82" s="9">
        <v>0</v>
      </c>
      <c r="BD82" s="9">
        <v>0</v>
      </c>
      <c r="BE82" s="9">
        <v>0</v>
      </c>
      <c r="BF82" s="9">
        <v>2</v>
      </c>
      <c r="BG82" s="9">
        <f t="shared" si="43"/>
        <v>8</v>
      </c>
      <c r="BH82" s="10">
        <f t="shared" si="46"/>
        <v>0.38095238095238093</v>
      </c>
      <c r="BI82" s="4">
        <f t="shared" si="47"/>
        <v>3</v>
      </c>
      <c r="BJ82" s="21"/>
      <c r="BO82" s="24">
        <f t="shared" si="48"/>
        <v>0.77928571428571436</v>
      </c>
      <c r="BP82" s="1">
        <f t="shared" si="49"/>
        <v>78</v>
      </c>
      <c r="BQ82" s="2">
        <f t="shared" si="39"/>
        <v>2.2999999999999998</v>
      </c>
    </row>
    <row r="83" spans="1:69" x14ac:dyDescent="0.3">
      <c r="A83" s="16" t="s">
        <v>19</v>
      </c>
      <c r="B83" s="16" t="s">
        <v>171</v>
      </c>
      <c r="C83" s="16" t="s">
        <v>271</v>
      </c>
      <c r="D83" s="8">
        <v>0.5</v>
      </c>
      <c r="E83" s="9">
        <v>0.5</v>
      </c>
      <c r="F83" s="9">
        <v>0.5</v>
      </c>
      <c r="G83" s="9">
        <v>0</v>
      </c>
      <c r="H83" s="9">
        <v>0.5</v>
      </c>
      <c r="I83" s="9">
        <v>0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0.5</v>
      </c>
      <c r="P83" s="9">
        <v>0.5</v>
      </c>
      <c r="Q83" s="9">
        <v>0.5</v>
      </c>
      <c r="R83" s="9">
        <v>0</v>
      </c>
      <c r="S83" s="9">
        <v>3</v>
      </c>
      <c r="T83" s="9">
        <f t="shared" si="40"/>
        <v>11.5</v>
      </c>
      <c r="U83" s="10">
        <f t="shared" si="50"/>
        <v>0.6216216216216216</v>
      </c>
      <c r="V83" s="8">
        <v>1</v>
      </c>
      <c r="W83" s="9">
        <v>0.5</v>
      </c>
      <c r="X83" s="9">
        <v>0.5</v>
      </c>
      <c r="Y83" s="9">
        <v>0.5</v>
      </c>
      <c r="Z83" s="9">
        <v>1</v>
      </c>
      <c r="AA83" s="9">
        <v>1</v>
      </c>
      <c r="AB83" s="9">
        <v>1</v>
      </c>
      <c r="AC83" s="9">
        <v>1</v>
      </c>
      <c r="AD83" s="9">
        <v>1</v>
      </c>
      <c r="AE83" s="9">
        <v>3</v>
      </c>
      <c r="AF83" s="9">
        <v>2</v>
      </c>
      <c r="AG83" s="9">
        <v>4</v>
      </c>
      <c r="AH83" s="9">
        <v>2</v>
      </c>
      <c r="AI83" s="9">
        <f t="shared" si="41"/>
        <v>18.5</v>
      </c>
      <c r="AJ83" s="10">
        <f t="shared" si="44"/>
        <v>0.92500000000000004</v>
      </c>
      <c r="AK83" s="8"/>
      <c r="AL83" s="9"/>
      <c r="AM83" s="9"/>
      <c r="AN83" s="9"/>
      <c r="AO83" s="9"/>
      <c r="AP83" s="9"/>
      <c r="AQ83" s="9"/>
      <c r="AR83" s="9">
        <f t="shared" si="42"/>
        <v>0</v>
      </c>
      <c r="AS83" s="10">
        <f t="shared" si="45"/>
        <v>0</v>
      </c>
      <c r="AT83" s="8">
        <v>0.5</v>
      </c>
      <c r="AU83" s="9">
        <v>0.5</v>
      </c>
      <c r="AV83" s="9">
        <v>0</v>
      </c>
      <c r="AW83" s="9">
        <v>0.5</v>
      </c>
      <c r="AX83" s="9">
        <v>0.5</v>
      </c>
      <c r="AY83" s="9">
        <v>0.5</v>
      </c>
      <c r="AZ83" s="9">
        <v>1</v>
      </c>
      <c r="BA83" s="9">
        <v>2</v>
      </c>
      <c r="BB83" s="9">
        <v>0</v>
      </c>
      <c r="BC83" s="9">
        <v>0</v>
      </c>
      <c r="BD83" s="9">
        <v>0</v>
      </c>
      <c r="BE83" s="9">
        <v>1.5</v>
      </c>
      <c r="BF83" s="9">
        <v>1</v>
      </c>
      <c r="BG83" s="9">
        <f t="shared" si="43"/>
        <v>8</v>
      </c>
      <c r="BH83" s="10">
        <f t="shared" si="46"/>
        <v>0.38095238095238093</v>
      </c>
      <c r="BI83" s="4">
        <f t="shared" si="47"/>
        <v>3</v>
      </c>
      <c r="BJ83" s="21"/>
      <c r="BO83" s="24">
        <f t="shared" si="48"/>
        <v>0.65560328185328176</v>
      </c>
      <c r="BP83" s="1">
        <f t="shared" si="49"/>
        <v>66</v>
      </c>
      <c r="BQ83" s="2">
        <f t="shared" si="39"/>
        <v>3</v>
      </c>
    </row>
    <row r="84" spans="1:69" x14ac:dyDescent="0.3">
      <c r="A84" s="16" t="s">
        <v>74</v>
      </c>
      <c r="B84" s="16" t="s">
        <v>172</v>
      </c>
      <c r="C84" s="16" t="s">
        <v>272</v>
      </c>
      <c r="D84" s="8">
        <v>0.5</v>
      </c>
      <c r="E84" s="9">
        <v>0.5</v>
      </c>
      <c r="F84" s="9">
        <v>0.5</v>
      </c>
      <c r="G84" s="9">
        <v>0.5</v>
      </c>
      <c r="H84" s="9">
        <v>0.5</v>
      </c>
      <c r="I84" s="9">
        <v>0.5</v>
      </c>
      <c r="J84" s="9">
        <v>1</v>
      </c>
      <c r="K84" s="9">
        <v>0.5</v>
      </c>
      <c r="L84" s="9">
        <v>0.5</v>
      </c>
      <c r="M84" s="9">
        <v>0.5</v>
      </c>
      <c r="N84" s="9">
        <v>1</v>
      </c>
      <c r="O84" s="9">
        <v>0.5</v>
      </c>
      <c r="P84" s="9">
        <v>0.5</v>
      </c>
      <c r="Q84" s="9">
        <v>0.5</v>
      </c>
      <c r="R84" s="9">
        <v>1</v>
      </c>
      <c r="S84" s="9">
        <v>3</v>
      </c>
      <c r="T84" s="9">
        <f t="shared" si="40"/>
        <v>12</v>
      </c>
      <c r="U84" s="10">
        <f t="shared" si="50"/>
        <v>0.64864864864864868</v>
      </c>
      <c r="V84" s="8">
        <v>1</v>
      </c>
      <c r="W84" s="9">
        <v>0.5</v>
      </c>
      <c r="X84" s="9">
        <v>0.5</v>
      </c>
      <c r="Y84" s="9">
        <v>0.5</v>
      </c>
      <c r="Z84" s="9">
        <v>1</v>
      </c>
      <c r="AA84" s="9">
        <v>1</v>
      </c>
      <c r="AB84" s="9">
        <v>1</v>
      </c>
      <c r="AC84" s="9">
        <v>1.5</v>
      </c>
      <c r="AD84" s="9">
        <v>1</v>
      </c>
      <c r="AE84" s="9">
        <v>3</v>
      </c>
      <c r="AF84" s="9">
        <v>2</v>
      </c>
      <c r="AG84" s="9">
        <v>4</v>
      </c>
      <c r="AH84" s="9">
        <v>3</v>
      </c>
      <c r="AI84" s="9">
        <f t="shared" si="41"/>
        <v>20</v>
      </c>
      <c r="AJ84" s="10">
        <f t="shared" si="44"/>
        <v>1</v>
      </c>
      <c r="AK84" s="8">
        <v>1</v>
      </c>
      <c r="AL84" s="9">
        <v>0.5</v>
      </c>
      <c r="AM84" s="9">
        <v>0.5</v>
      </c>
      <c r="AN84" s="9">
        <v>0.5</v>
      </c>
      <c r="AO84" s="9">
        <v>6</v>
      </c>
      <c r="AP84" s="9">
        <v>3</v>
      </c>
      <c r="AQ84" s="9">
        <v>2</v>
      </c>
      <c r="AR84" s="9">
        <f t="shared" si="42"/>
        <v>13.5</v>
      </c>
      <c r="AS84" s="10">
        <f t="shared" si="45"/>
        <v>0.62790697674418605</v>
      </c>
      <c r="AT84" s="8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>
        <f t="shared" si="43"/>
        <v>0</v>
      </c>
      <c r="BH84" s="10">
        <f t="shared" si="46"/>
        <v>0</v>
      </c>
      <c r="BI84" s="4">
        <f t="shared" si="47"/>
        <v>3</v>
      </c>
      <c r="BJ84" s="21"/>
      <c r="BO84" s="24">
        <f t="shared" si="48"/>
        <v>0.76539912005028277</v>
      </c>
      <c r="BP84" s="1">
        <f t="shared" si="49"/>
        <v>77</v>
      </c>
      <c r="BQ84" s="2">
        <f t="shared" si="39"/>
        <v>2.2999999999999998</v>
      </c>
    </row>
    <row r="85" spans="1:69" x14ac:dyDescent="0.3">
      <c r="A85" s="16" t="s">
        <v>75</v>
      </c>
      <c r="B85" s="16" t="s">
        <v>173</v>
      </c>
      <c r="C85" s="16" t="s">
        <v>273</v>
      </c>
      <c r="D85" s="8">
        <v>0.5</v>
      </c>
      <c r="E85" s="9">
        <v>0.5</v>
      </c>
      <c r="F85" s="9">
        <v>0.5</v>
      </c>
      <c r="G85" s="9">
        <v>0.5</v>
      </c>
      <c r="H85" s="9">
        <v>0.5</v>
      </c>
      <c r="I85" s="9">
        <v>0.5</v>
      </c>
      <c r="J85" s="9">
        <v>1</v>
      </c>
      <c r="K85" s="9">
        <v>1</v>
      </c>
      <c r="L85" s="9">
        <v>1</v>
      </c>
      <c r="M85" s="9">
        <v>1</v>
      </c>
      <c r="N85" s="9">
        <v>0</v>
      </c>
      <c r="O85" s="9">
        <v>0.5</v>
      </c>
      <c r="P85" s="9">
        <v>0.5</v>
      </c>
      <c r="Q85" s="9">
        <v>0.5</v>
      </c>
      <c r="R85" s="9">
        <v>0</v>
      </c>
      <c r="S85" s="9">
        <v>3</v>
      </c>
      <c r="T85" s="9">
        <f t="shared" si="40"/>
        <v>11.5</v>
      </c>
      <c r="U85" s="10">
        <f t="shared" si="50"/>
        <v>0.6216216216216216</v>
      </c>
      <c r="V85" s="8">
        <v>1</v>
      </c>
      <c r="W85" s="9">
        <v>0.5</v>
      </c>
      <c r="X85" s="9">
        <v>0.5</v>
      </c>
      <c r="Y85" s="9">
        <v>0.5</v>
      </c>
      <c r="Z85" s="9">
        <v>1</v>
      </c>
      <c r="AA85" s="9">
        <v>1</v>
      </c>
      <c r="AB85" s="9">
        <v>0.5</v>
      </c>
      <c r="AC85" s="9">
        <v>0.5</v>
      </c>
      <c r="AD85" s="9">
        <v>1</v>
      </c>
      <c r="AE85" s="9">
        <v>2</v>
      </c>
      <c r="AF85" s="9">
        <v>1</v>
      </c>
      <c r="AG85" s="9">
        <v>0</v>
      </c>
      <c r="AH85" s="9">
        <v>3</v>
      </c>
      <c r="AI85" s="9">
        <f t="shared" si="41"/>
        <v>12.5</v>
      </c>
      <c r="AJ85" s="10">
        <f t="shared" si="44"/>
        <v>0.625</v>
      </c>
      <c r="AK85" s="8"/>
      <c r="AL85" s="9"/>
      <c r="AM85" s="9"/>
      <c r="AN85" s="9"/>
      <c r="AO85" s="9"/>
      <c r="AP85" s="9"/>
      <c r="AQ85" s="9"/>
      <c r="AR85" s="9">
        <f t="shared" si="42"/>
        <v>0</v>
      </c>
      <c r="AS85" s="10">
        <f t="shared" si="45"/>
        <v>0</v>
      </c>
      <c r="AT85" s="8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>
        <f t="shared" si="43"/>
        <v>0</v>
      </c>
      <c r="BH85" s="10">
        <f t="shared" si="46"/>
        <v>0</v>
      </c>
      <c r="BI85" s="4">
        <f t="shared" si="47"/>
        <v>2</v>
      </c>
      <c r="BJ85" s="22"/>
      <c r="BK85" s="8"/>
      <c r="BL85" s="9"/>
      <c r="BO85" s="24">
        <f t="shared" si="48"/>
        <v>0.43631756756756757</v>
      </c>
      <c r="BP85" s="1">
        <f t="shared" si="49"/>
        <v>43.999999999999993</v>
      </c>
      <c r="BQ85" s="2">
        <f t="shared" si="39"/>
        <v>5</v>
      </c>
    </row>
    <row r="86" spans="1:69" x14ac:dyDescent="0.3">
      <c r="A86" s="16" t="s">
        <v>76</v>
      </c>
      <c r="B86" s="16" t="s">
        <v>174</v>
      </c>
      <c r="C86" s="16" t="s">
        <v>274</v>
      </c>
      <c r="D86" s="8">
        <v>0.5</v>
      </c>
      <c r="E86" s="9">
        <v>0.5</v>
      </c>
      <c r="F86" s="9">
        <v>0.5</v>
      </c>
      <c r="G86" s="9">
        <v>0.5</v>
      </c>
      <c r="H86" s="9">
        <v>0.5</v>
      </c>
      <c r="I86" s="9">
        <v>0.5</v>
      </c>
      <c r="J86" s="9">
        <v>1</v>
      </c>
      <c r="K86" s="9">
        <v>0.5</v>
      </c>
      <c r="L86" s="9">
        <v>1</v>
      </c>
      <c r="M86" s="9">
        <v>0.5</v>
      </c>
      <c r="N86" s="9">
        <v>1</v>
      </c>
      <c r="O86" s="9">
        <v>0.5</v>
      </c>
      <c r="P86" s="9">
        <v>0.5</v>
      </c>
      <c r="Q86" s="9">
        <v>0.5</v>
      </c>
      <c r="R86" s="9">
        <v>0</v>
      </c>
      <c r="S86" s="9">
        <v>3</v>
      </c>
      <c r="T86" s="9">
        <f t="shared" si="40"/>
        <v>11.5</v>
      </c>
      <c r="U86" s="10">
        <f t="shared" si="50"/>
        <v>0.6216216216216216</v>
      </c>
      <c r="V86" s="8">
        <v>1</v>
      </c>
      <c r="W86" s="9">
        <v>0.5</v>
      </c>
      <c r="X86" s="9">
        <v>0.5</v>
      </c>
      <c r="Y86" s="9">
        <v>0.5</v>
      </c>
      <c r="Z86" s="9">
        <v>1</v>
      </c>
      <c r="AA86" s="9">
        <v>1</v>
      </c>
      <c r="AB86" s="9">
        <v>1</v>
      </c>
      <c r="AC86" s="9">
        <v>1.5</v>
      </c>
      <c r="AD86" s="9">
        <v>1</v>
      </c>
      <c r="AE86" s="9">
        <v>3</v>
      </c>
      <c r="AF86" s="9">
        <v>2</v>
      </c>
      <c r="AG86" s="9">
        <v>4</v>
      </c>
      <c r="AH86" s="9">
        <v>3</v>
      </c>
      <c r="AI86" s="9">
        <f t="shared" si="41"/>
        <v>20</v>
      </c>
      <c r="AJ86" s="10">
        <f t="shared" si="44"/>
        <v>1</v>
      </c>
      <c r="AK86" s="8">
        <v>0.5</v>
      </c>
      <c r="AL86" s="9">
        <v>0.5</v>
      </c>
      <c r="AM86" s="9">
        <v>0.5</v>
      </c>
      <c r="AN86" s="9">
        <v>0</v>
      </c>
      <c r="AO86" s="9">
        <v>0</v>
      </c>
      <c r="AP86" s="9">
        <v>0</v>
      </c>
      <c r="AQ86" s="9">
        <v>2</v>
      </c>
      <c r="AR86" s="9">
        <f t="shared" si="42"/>
        <v>3.5</v>
      </c>
      <c r="AS86" s="10">
        <f t="shared" si="45"/>
        <v>0.16279069767441862</v>
      </c>
      <c r="AT86" s="8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>
        <f t="shared" si="43"/>
        <v>0</v>
      </c>
      <c r="BH86" s="10">
        <f t="shared" si="46"/>
        <v>0</v>
      </c>
      <c r="BI86" s="4">
        <f t="shared" si="47"/>
        <v>3</v>
      </c>
      <c r="BJ86" s="21"/>
      <c r="BO86" s="24">
        <f t="shared" si="48"/>
        <v>0.61640477686989315</v>
      </c>
      <c r="BP86" s="1">
        <f t="shared" si="49"/>
        <v>62</v>
      </c>
      <c r="BQ86" s="2">
        <f t="shared" si="39"/>
        <v>3.3</v>
      </c>
    </row>
    <row r="87" spans="1:69" x14ac:dyDescent="0.3">
      <c r="A87" s="16" t="s">
        <v>77</v>
      </c>
      <c r="B87" s="16" t="s">
        <v>175</v>
      </c>
      <c r="C87" s="16" t="s">
        <v>275</v>
      </c>
      <c r="D87" s="8">
        <v>0.5</v>
      </c>
      <c r="E87" s="9">
        <v>0.5</v>
      </c>
      <c r="F87" s="9">
        <v>0.5</v>
      </c>
      <c r="G87" s="9">
        <v>0.5</v>
      </c>
      <c r="H87" s="9">
        <v>0.5</v>
      </c>
      <c r="I87" s="9">
        <v>0.5</v>
      </c>
      <c r="J87" s="9">
        <v>1</v>
      </c>
      <c r="K87" s="9">
        <v>1</v>
      </c>
      <c r="L87" s="9">
        <v>1</v>
      </c>
      <c r="M87" s="9">
        <v>0.5</v>
      </c>
      <c r="N87" s="9">
        <v>1</v>
      </c>
      <c r="O87" s="9">
        <v>0.5</v>
      </c>
      <c r="P87" s="9">
        <v>0.5</v>
      </c>
      <c r="Q87" s="9">
        <v>0.5</v>
      </c>
      <c r="R87" s="9">
        <v>3</v>
      </c>
      <c r="S87" s="9">
        <v>1</v>
      </c>
      <c r="T87" s="9">
        <f t="shared" si="40"/>
        <v>13</v>
      </c>
      <c r="U87" s="10">
        <f t="shared" si="50"/>
        <v>0.70270270270270274</v>
      </c>
      <c r="V87" s="8">
        <v>1</v>
      </c>
      <c r="W87" s="9">
        <v>0.5</v>
      </c>
      <c r="X87" s="9">
        <v>0.5</v>
      </c>
      <c r="Y87" s="9">
        <v>0.5</v>
      </c>
      <c r="Z87" s="9">
        <v>1</v>
      </c>
      <c r="AA87" s="9">
        <v>1</v>
      </c>
      <c r="AB87" s="9">
        <v>1</v>
      </c>
      <c r="AC87" s="9">
        <v>1.5</v>
      </c>
      <c r="AD87" s="9">
        <v>1</v>
      </c>
      <c r="AE87" s="9">
        <v>3</v>
      </c>
      <c r="AF87" s="9">
        <v>2</v>
      </c>
      <c r="AG87" s="9">
        <v>4</v>
      </c>
      <c r="AH87" s="9">
        <v>2</v>
      </c>
      <c r="AI87" s="9">
        <f t="shared" si="41"/>
        <v>19</v>
      </c>
      <c r="AJ87" s="10">
        <f t="shared" si="44"/>
        <v>0.95</v>
      </c>
      <c r="AK87" s="8">
        <v>0.5</v>
      </c>
      <c r="AL87" s="9">
        <v>0</v>
      </c>
      <c r="AM87" s="9">
        <v>0.5</v>
      </c>
      <c r="AN87" s="9">
        <v>0.5</v>
      </c>
      <c r="AO87" s="9">
        <v>4</v>
      </c>
      <c r="AP87" s="9">
        <v>0</v>
      </c>
      <c r="AQ87" s="9">
        <v>0</v>
      </c>
      <c r="AR87" s="9">
        <f t="shared" si="42"/>
        <v>5.5</v>
      </c>
      <c r="AS87" s="10">
        <f t="shared" si="45"/>
        <v>0.2558139534883721</v>
      </c>
      <c r="AT87" s="8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>
        <f t="shared" si="43"/>
        <v>0</v>
      </c>
      <c r="BH87" s="10">
        <f t="shared" si="46"/>
        <v>0</v>
      </c>
      <c r="BI87" s="4">
        <f t="shared" si="47"/>
        <v>3</v>
      </c>
      <c r="BJ87" s="21"/>
      <c r="BO87" s="24">
        <f t="shared" si="48"/>
        <v>0.65519013199245757</v>
      </c>
      <c r="BP87" s="1">
        <f t="shared" si="49"/>
        <v>66</v>
      </c>
      <c r="BQ87" s="2">
        <f t="shared" si="39"/>
        <v>3</v>
      </c>
    </row>
    <row r="88" spans="1:69" x14ac:dyDescent="0.3">
      <c r="A88" s="16" t="s">
        <v>78</v>
      </c>
      <c r="B88" s="16" t="s">
        <v>176</v>
      </c>
      <c r="C88" s="16" t="s">
        <v>276</v>
      </c>
      <c r="D88" s="8">
        <v>0.5</v>
      </c>
      <c r="E88" s="9">
        <v>0.5</v>
      </c>
      <c r="F88" s="9">
        <v>0.5</v>
      </c>
      <c r="G88" s="9">
        <v>0</v>
      </c>
      <c r="H88" s="9">
        <v>0.5</v>
      </c>
      <c r="I88" s="9">
        <v>0</v>
      </c>
      <c r="J88" s="9">
        <v>1</v>
      </c>
      <c r="K88" s="9">
        <v>1</v>
      </c>
      <c r="L88" s="9">
        <v>1</v>
      </c>
      <c r="M88" s="9">
        <v>0</v>
      </c>
      <c r="N88" s="9">
        <v>1</v>
      </c>
      <c r="O88" s="9">
        <v>0.5</v>
      </c>
      <c r="P88" s="9">
        <v>0.5</v>
      </c>
      <c r="Q88" s="9">
        <v>0.5</v>
      </c>
      <c r="R88" s="9">
        <v>0</v>
      </c>
      <c r="S88" s="9">
        <v>2</v>
      </c>
      <c r="T88" s="9">
        <f t="shared" si="40"/>
        <v>9.5</v>
      </c>
      <c r="U88" s="10">
        <f t="shared" si="50"/>
        <v>0.51351351351351349</v>
      </c>
      <c r="V88" s="8">
        <v>1</v>
      </c>
      <c r="W88" s="9">
        <v>0.5</v>
      </c>
      <c r="X88" s="9">
        <v>0.5</v>
      </c>
      <c r="Y88" s="9">
        <v>0.5</v>
      </c>
      <c r="Z88" s="9">
        <v>1</v>
      </c>
      <c r="AA88" s="9">
        <v>1</v>
      </c>
      <c r="AB88" s="9">
        <v>0.5</v>
      </c>
      <c r="AC88" s="9">
        <v>0.5</v>
      </c>
      <c r="AD88" s="9">
        <v>1</v>
      </c>
      <c r="AE88" s="9">
        <v>1.5</v>
      </c>
      <c r="AF88" s="9">
        <v>1</v>
      </c>
      <c r="AG88" s="9">
        <v>2</v>
      </c>
      <c r="AH88" s="9">
        <v>0</v>
      </c>
      <c r="AI88" s="9">
        <f t="shared" si="41"/>
        <v>11</v>
      </c>
      <c r="AJ88" s="10">
        <f t="shared" si="44"/>
        <v>0.55000000000000004</v>
      </c>
      <c r="AK88" s="8"/>
      <c r="AL88" s="9"/>
      <c r="AM88" s="9"/>
      <c r="AN88" s="9"/>
      <c r="AO88" s="9"/>
      <c r="AP88" s="9"/>
      <c r="AQ88" s="9"/>
      <c r="AR88" s="9">
        <f t="shared" si="42"/>
        <v>0</v>
      </c>
      <c r="AS88" s="10">
        <f t="shared" si="45"/>
        <v>0</v>
      </c>
      <c r="AT88" s="8">
        <v>0.5</v>
      </c>
      <c r="AU88" s="9">
        <v>0.5</v>
      </c>
      <c r="AV88" s="9">
        <v>0</v>
      </c>
      <c r="AW88" s="9">
        <v>0.5</v>
      </c>
      <c r="AX88" s="9">
        <v>0.5</v>
      </c>
      <c r="AY88" s="9">
        <v>0.5</v>
      </c>
      <c r="AZ88" s="9">
        <v>0.5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f t="shared" si="43"/>
        <v>3</v>
      </c>
      <c r="BH88" s="10">
        <f t="shared" si="46"/>
        <v>0.14285714285714285</v>
      </c>
      <c r="BI88" s="4">
        <f t="shared" si="47"/>
        <v>3</v>
      </c>
      <c r="BJ88" s="21"/>
      <c r="BO88" s="24">
        <f t="shared" si="48"/>
        <v>0.41508687258687255</v>
      </c>
      <c r="BP88" s="1">
        <f t="shared" si="49"/>
        <v>42</v>
      </c>
      <c r="BQ88" s="2">
        <f t="shared" si="39"/>
        <v>5</v>
      </c>
    </row>
    <row r="89" spans="1:69" x14ac:dyDescent="0.3">
      <c r="A89" s="16" t="s">
        <v>79</v>
      </c>
      <c r="B89" s="16" t="s">
        <v>177</v>
      </c>
      <c r="C89" s="16" t="s">
        <v>277</v>
      </c>
      <c r="D89" s="8">
        <v>0.5</v>
      </c>
      <c r="E89" s="9">
        <v>0.5</v>
      </c>
      <c r="F89" s="9">
        <v>0.5</v>
      </c>
      <c r="G89" s="9">
        <v>0.5</v>
      </c>
      <c r="H89" s="9">
        <v>0.5</v>
      </c>
      <c r="I89" s="9">
        <v>0.5</v>
      </c>
      <c r="J89" s="9">
        <v>1</v>
      </c>
      <c r="K89" s="9">
        <v>1</v>
      </c>
      <c r="L89" s="9">
        <v>1</v>
      </c>
      <c r="M89" s="9">
        <v>0.5</v>
      </c>
      <c r="N89" s="9">
        <v>1</v>
      </c>
      <c r="O89" s="9">
        <v>0.5</v>
      </c>
      <c r="P89" s="9">
        <v>0</v>
      </c>
      <c r="Q89" s="9">
        <v>0</v>
      </c>
      <c r="R89" s="9">
        <v>0</v>
      </c>
      <c r="S89" s="9">
        <v>3</v>
      </c>
      <c r="T89" s="9">
        <f t="shared" si="40"/>
        <v>11</v>
      </c>
      <c r="U89" s="10">
        <f t="shared" si="50"/>
        <v>0.59459459459459463</v>
      </c>
      <c r="V89" s="8">
        <v>0.5</v>
      </c>
      <c r="W89" s="9">
        <v>0.5</v>
      </c>
      <c r="X89" s="9">
        <v>0.5</v>
      </c>
      <c r="Y89" s="9">
        <v>0.5</v>
      </c>
      <c r="Z89" s="9">
        <v>0</v>
      </c>
      <c r="AA89" s="9">
        <v>0.5</v>
      </c>
      <c r="AB89" s="9">
        <v>1</v>
      </c>
      <c r="AC89" s="9">
        <v>0</v>
      </c>
      <c r="AD89" s="9">
        <v>1</v>
      </c>
      <c r="AE89" s="9">
        <v>1.5</v>
      </c>
      <c r="AF89" s="9">
        <v>1</v>
      </c>
      <c r="AG89" s="9">
        <v>1</v>
      </c>
      <c r="AH89" s="9">
        <v>2.5</v>
      </c>
      <c r="AI89" s="9">
        <f t="shared" si="41"/>
        <v>10.5</v>
      </c>
      <c r="AJ89" s="10">
        <f t="shared" si="44"/>
        <v>0.52500000000000002</v>
      </c>
      <c r="AK89" s="8"/>
      <c r="AL89" s="9"/>
      <c r="AM89" s="9"/>
      <c r="AN89" s="9"/>
      <c r="AO89" s="9"/>
      <c r="AP89" s="9"/>
      <c r="AQ89" s="9"/>
      <c r="AR89" s="9">
        <f t="shared" si="42"/>
        <v>0</v>
      </c>
      <c r="AS89" s="10">
        <f t="shared" si="45"/>
        <v>0</v>
      </c>
      <c r="AT89" s="8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0.5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2</v>
      </c>
      <c r="BG89" s="9">
        <f t="shared" si="43"/>
        <v>2.5</v>
      </c>
      <c r="BH89" s="10">
        <f t="shared" si="46"/>
        <v>0.11904761904761904</v>
      </c>
      <c r="BI89" s="4">
        <f t="shared" si="47"/>
        <v>3</v>
      </c>
      <c r="BJ89" s="21"/>
      <c r="BO89" s="24">
        <f t="shared" si="48"/>
        <v>0.42757239382239381</v>
      </c>
      <c r="BP89" s="1">
        <f t="shared" si="49"/>
        <v>43</v>
      </c>
      <c r="BQ89" s="2">
        <f t="shared" si="39"/>
        <v>5</v>
      </c>
    </row>
    <row r="90" spans="1:69" x14ac:dyDescent="0.3">
      <c r="A90" s="16" t="s">
        <v>80</v>
      </c>
      <c r="B90" s="16" t="s">
        <v>178</v>
      </c>
      <c r="C90" s="16" t="s">
        <v>278</v>
      </c>
      <c r="D90" s="8">
        <v>0.5</v>
      </c>
      <c r="E90" s="9">
        <v>0.5</v>
      </c>
      <c r="F90" s="9">
        <v>0.5</v>
      </c>
      <c r="G90" s="9">
        <v>0.5</v>
      </c>
      <c r="H90" s="9">
        <v>0.5</v>
      </c>
      <c r="I90" s="9">
        <v>0.5</v>
      </c>
      <c r="J90" s="9">
        <v>1</v>
      </c>
      <c r="K90" s="9">
        <v>0.5</v>
      </c>
      <c r="L90" s="9">
        <v>0.5</v>
      </c>
      <c r="M90" s="9">
        <v>1</v>
      </c>
      <c r="N90" s="9">
        <v>1</v>
      </c>
      <c r="O90" s="9">
        <v>0.5</v>
      </c>
      <c r="P90" s="9">
        <v>0.5</v>
      </c>
      <c r="Q90" s="9">
        <v>0.5</v>
      </c>
      <c r="R90" s="9">
        <v>3</v>
      </c>
      <c r="S90" s="9">
        <v>2</v>
      </c>
      <c r="T90" s="9">
        <f t="shared" si="40"/>
        <v>13.5</v>
      </c>
      <c r="U90" s="10">
        <f t="shared" si="50"/>
        <v>0.72972972972972971</v>
      </c>
      <c r="V90" s="8">
        <v>1</v>
      </c>
      <c r="W90" s="9">
        <v>0.5</v>
      </c>
      <c r="X90" s="9">
        <v>0.5</v>
      </c>
      <c r="Y90" s="9">
        <v>0.5</v>
      </c>
      <c r="Z90" s="9">
        <v>1</v>
      </c>
      <c r="AA90" s="9">
        <v>1</v>
      </c>
      <c r="AB90" s="9">
        <v>0.5</v>
      </c>
      <c r="AC90" s="9">
        <v>1.5</v>
      </c>
      <c r="AD90" s="9">
        <v>1</v>
      </c>
      <c r="AE90" s="9">
        <v>3</v>
      </c>
      <c r="AF90" s="9">
        <v>1.5</v>
      </c>
      <c r="AG90" s="9">
        <v>4</v>
      </c>
      <c r="AH90" s="9">
        <v>2</v>
      </c>
      <c r="AI90" s="9">
        <f t="shared" si="41"/>
        <v>18</v>
      </c>
      <c r="AJ90" s="10">
        <f t="shared" si="44"/>
        <v>0.9</v>
      </c>
      <c r="AK90" s="8"/>
      <c r="AL90" s="9"/>
      <c r="AM90" s="9"/>
      <c r="AN90" s="9"/>
      <c r="AO90" s="9"/>
      <c r="AP90" s="9"/>
      <c r="AQ90" s="9"/>
      <c r="AR90" s="9">
        <f t="shared" si="42"/>
        <v>0</v>
      </c>
      <c r="AS90" s="10">
        <f t="shared" si="45"/>
        <v>0</v>
      </c>
      <c r="AT90" s="8">
        <v>0.5</v>
      </c>
      <c r="AU90" s="9">
        <v>0.5</v>
      </c>
      <c r="AV90" s="9">
        <v>0.5</v>
      </c>
      <c r="AW90" s="9">
        <v>0.5</v>
      </c>
      <c r="AX90" s="9">
        <v>0.5</v>
      </c>
      <c r="AY90" s="9">
        <v>0.5</v>
      </c>
      <c r="AZ90" s="9">
        <v>1</v>
      </c>
      <c r="BA90" s="9">
        <v>1</v>
      </c>
      <c r="BB90" s="9">
        <v>1</v>
      </c>
      <c r="BC90" s="9">
        <v>0</v>
      </c>
      <c r="BD90" s="9">
        <v>0</v>
      </c>
      <c r="BE90" s="9">
        <v>0</v>
      </c>
      <c r="BF90" s="9">
        <v>1</v>
      </c>
      <c r="BG90" s="9">
        <f t="shared" si="43"/>
        <v>7</v>
      </c>
      <c r="BH90" s="10">
        <f t="shared" si="46"/>
        <v>0.33333333333333331</v>
      </c>
      <c r="BI90" s="4">
        <f t="shared" si="47"/>
        <v>3</v>
      </c>
      <c r="BO90" s="24">
        <f t="shared" si="48"/>
        <v>0.67040540540540539</v>
      </c>
      <c r="BP90" s="1">
        <f t="shared" si="49"/>
        <v>67.5</v>
      </c>
      <c r="BQ90" s="2">
        <f t="shared" si="39"/>
        <v>3</v>
      </c>
    </row>
    <row r="91" spans="1:69" x14ac:dyDescent="0.3">
      <c r="A91" s="16" t="s">
        <v>81</v>
      </c>
      <c r="B91" s="16" t="s">
        <v>179</v>
      </c>
      <c r="C91" s="16" t="s">
        <v>279</v>
      </c>
      <c r="D91" s="8">
        <v>0.5</v>
      </c>
      <c r="E91" s="9">
        <v>0.5</v>
      </c>
      <c r="F91" s="9">
        <v>0.5</v>
      </c>
      <c r="G91" s="9">
        <v>0</v>
      </c>
      <c r="H91" s="9">
        <v>0.5</v>
      </c>
      <c r="I91" s="9">
        <v>0</v>
      </c>
      <c r="J91" s="9">
        <v>1</v>
      </c>
      <c r="K91" s="9">
        <v>1</v>
      </c>
      <c r="L91" s="9">
        <v>1</v>
      </c>
      <c r="M91" s="9">
        <v>0.5</v>
      </c>
      <c r="N91" s="9">
        <v>0.5</v>
      </c>
      <c r="O91" s="9">
        <v>0.5</v>
      </c>
      <c r="P91" s="9">
        <v>0.5</v>
      </c>
      <c r="Q91" s="9">
        <v>0.5</v>
      </c>
      <c r="R91" s="9">
        <v>0</v>
      </c>
      <c r="S91" s="9">
        <v>2</v>
      </c>
      <c r="T91" s="9">
        <f t="shared" si="40"/>
        <v>9.5</v>
      </c>
      <c r="U91" s="10">
        <f t="shared" si="50"/>
        <v>0.51351351351351349</v>
      </c>
      <c r="V91" s="8">
        <v>1</v>
      </c>
      <c r="W91" s="9">
        <v>0.5</v>
      </c>
      <c r="X91" s="9">
        <v>0.5</v>
      </c>
      <c r="Y91" s="9">
        <v>0.5</v>
      </c>
      <c r="Z91" s="9">
        <v>1</v>
      </c>
      <c r="AA91" s="9">
        <v>1</v>
      </c>
      <c r="AB91" s="9">
        <v>1</v>
      </c>
      <c r="AC91" s="9">
        <v>0.5</v>
      </c>
      <c r="AD91" s="9">
        <v>1</v>
      </c>
      <c r="AE91" s="9">
        <v>3</v>
      </c>
      <c r="AF91" s="9">
        <v>2</v>
      </c>
      <c r="AG91" s="9">
        <v>2</v>
      </c>
      <c r="AH91" s="9">
        <v>3</v>
      </c>
      <c r="AI91" s="9">
        <f t="shared" si="41"/>
        <v>17</v>
      </c>
      <c r="AJ91" s="10">
        <f t="shared" ref="AJ91:AJ106" si="51">SUM(V91:AH91)/$AI$3</f>
        <v>0.85</v>
      </c>
      <c r="AK91" s="8">
        <v>2</v>
      </c>
      <c r="AL91" s="9">
        <v>0.5</v>
      </c>
      <c r="AM91" s="9">
        <v>0.5</v>
      </c>
      <c r="AN91" s="9">
        <v>0.5</v>
      </c>
      <c r="AO91" s="9">
        <v>0</v>
      </c>
      <c r="AP91" s="9">
        <v>0</v>
      </c>
      <c r="AQ91" s="9">
        <v>2</v>
      </c>
      <c r="AR91" s="9">
        <f t="shared" si="42"/>
        <v>5.5</v>
      </c>
      <c r="AS91" s="10">
        <f t="shared" ref="AS91:AS106" si="52">SUM(AK91:AQ91)/$AR$3</f>
        <v>0.2558139534883721</v>
      </c>
      <c r="AT91" s="8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>
        <f t="shared" si="43"/>
        <v>0</v>
      </c>
      <c r="BH91" s="10">
        <f t="shared" ref="BH91:BH106" si="53">SUM(AT91:BF91)/$BG$3</f>
        <v>0</v>
      </c>
      <c r="BI91" s="4">
        <f t="shared" si="47"/>
        <v>3</v>
      </c>
      <c r="BO91" s="24">
        <f t="shared" si="48"/>
        <v>0.55397391577624133</v>
      </c>
      <c r="BP91" s="1">
        <f t="shared" si="49"/>
        <v>55.5</v>
      </c>
      <c r="BQ91" s="2">
        <f t="shared" si="39"/>
        <v>3.7</v>
      </c>
    </row>
    <row r="92" spans="1:69" x14ac:dyDescent="0.3">
      <c r="A92" s="16" t="s">
        <v>82</v>
      </c>
      <c r="B92" s="16" t="s">
        <v>180</v>
      </c>
      <c r="C92" s="16" t="s">
        <v>280</v>
      </c>
      <c r="D92" s="8">
        <v>0.5</v>
      </c>
      <c r="E92" s="9">
        <v>0.5</v>
      </c>
      <c r="F92" s="9">
        <v>0.5</v>
      </c>
      <c r="G92" s="9">
        <v>0.5</v>
      </c>
      <c r="H92" s="9">
        <v>0.5</v>
      </c>
      <c r="I92" s="9">
        <v>0.5</v>
      </c>
      <c r="J92" s="9">
        <v>1</v>
      </c>
      <c r="K92" s="9">
        <v>1</v>
      </c>
      <c r="L92" s="9">
        <v>1</v>
      </c>
      <c r="M92" s="9">
        <v>1</v>
      </c>
      <c r="N92" s="9">
        <v>1</v>
      </c>
      <c r="O92" s="9">
        <v>0.5</v>
      </c>
      <c r="P92" s="9">
        <v>0.5</v>
      </c>
      <c r="Q92" s="9">
        <v>0.5</v>
      </c>
      <c r="R92" s="9">
        <v>6</v>
      </c>
      <c r="S92" s="9">
        <v>3</v>
      </c>
      <c r="T92" s="9">
        <f t="shared" si="40"/>
        <v>18.5</v>
      </c>
      <c r="U92" s="10">
        <f t="shared" si="50"/>
        <v>1</v>
      </c>
      <c r="V92" s="8">
        <v>1</v>
      </c>
      <c r="W92" s="9">
        <v>0.5</v>
      </c>
      <c r="X92" s="9">
        <v>0.5</v>
      </c>
      <c r="Y92" s="9">
        <v>0.5</v>
      </c>
      <c r="Z92" s="9">
        <v>1</v>
      </c>
      <c r="AA92" s="9">
        <v>1</v>
      </c>
      <c r="AB92" s="9">
        <v>1</v>
      </c>
      <c r="AC92" s="9">
        <v>1.5</v>
      </c>
      <c r="AD92" s="9">
        <v>1</v>
      </c>
      <c r="AE92" s="9">
        <v>3</v>
      </c>
      <c r="AF92" s="9">
        <v>1</v>
      </c>
      <c r="AG92" s="9">
        <v>4</v>
      </c>
      <c r="AH92" s="9">
        <v>2</v>
      </c>
      <c r="AI92" s="9">
        <f t="shared" si="41"/>
        <v>18</v>
      </c>
      <c r="AJ92" s="10">
        <f t="shared" si="51"/>
        <v>0.9</v>
      </c>
      <c r="AK92" s="8"/>
      <c r="AL92" s="9"/>
      <c r="AM92" s="9"/>
      <c r="AN92" s="9"/>
      <c r="AO92" s="9"/>
      <c r="AP92" s="9"/>
      <c r="AQ92" s="9"/>
      <c r="AR92" s="9">
        <f t="shared" si="42"/>
        <v>0</v>
      </c>
      <c r="AS92" s="10">
        <f t="shared" si="52"/>
        <v>0</v>
      </c>
      <c r="AT92" s="8">
        <v>0.5</v>
      </c>
      <c r="AU92" s="9">
        <v>0.5</v>
      </c>
      <c r="AV92" s="9">
        <v>0</v>
      </c>
      <c r="AW92" s="9">
        <v>0.5</v>
      </c>
      <c r="AX92" s="9">
        <v>0.5</v>
      </c>
      <c r="AY92" s="9">
        <v>0.5</v>
      </c>
      <c r="AZ92" s="9">
        <v>1</v>
      </c>
      <c r="BA92" s="9">
        <v>3</v>
      </c>
      <c r="BB92" s="9">
        <v>3</v>
      </c>
      <c r="BC92" s="9">
        <v>0</v>
      </c>
      <c r="BD92" s="9">
        <v>3</v>
      </c>
      <c r="BE92" s="9">
        <v>0</v>
      </c>
      <c r="BF92" s="9">
        <v>2</v>
      </c>
      <c r="BG92" s="9">
        <f t="shared" si="43"/>
        <v>14.5</v>
      </c>
      <c r="BH92" s="10">
        <f t="shared" si="53"/>
        <v>0.69047619047619047</v>
      </c>
      <c r="BI92" s="4">
        <f t="shared" si="47"/>
        <v>3</v>
      </c>
      <c r="BO92" s="24">
        <f t="shared" si="48"/>
        <v>0.87214285714285711</v>
      </c>
      <c r="BP92" s="1">
        <f t="shared" si="49"/>
        <v>87.5</v>
      </c>
      <c r="BQ92" s="2">
        <f t="shared" si="39"/>
        <v>1.7</v>
      </c>
    </row>
    <row r="93" spans="1:69" x14ac:dyDescent="0.3">
      <c r="A93" s="16" t="s">
        <v>83</v>
      </c>
      <c r="B93" s="16" t="s">
        <v>181</v>
      </c>
      <c r="C93" s="16" t="s">
        <v>281</v>
      </c>
      <c r="D93" s="8">
        <v>0.5</v>
      </c>
      <c r="E93" s="9">
        <v>0.5</v>
      </c>
      <c r="F93" s="9">
        <v>0.5</v>
      </c>
      <c r="G93" s="9">
        <v>0</v>
      </c>
      <c r="H93" s="9">
        <v>0.5</v>
      </c>
      <c r="I93" s="9">
        <v>0</v>
      </c>
      <c r="J93" s="9">
        <v>1</v>
      </c>
      <c r="K93" s="9">
        <v>0.5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1</v>
      </c>
      <c r="T93" s="9">
        <f t="shared" si="40"/>
        <v>4.5</v>
      </c>
      <c r="U93" s="10">
        <f t="shared" si="50"/>
        <v>0.24324324324324326</v>
      </c>
      <c r="V93" s="8">
        <v>1</v>
      </c>
      <c r="W93" s="9">
        <v>0.5</v>
      </c>
      <c r="X93" s="9">
        <v>0.5</v>
      </c>
      <c r="Y93" s="9">
        <v>0.5</v>
      </c>
      <c r="Z93" s="9">
        <v>0</v>
      </c>
      <c r="AA93" s="9">
        <v>1</v>
      </c>
      <c r="AB93" s="9">
        <v>1</v>
      </c>
      <c r="AC93" s="9">
        <v>0.5</v>
      </c>
      <c r="AD93" s="9">
        <v>0</v>
      </c>
      <c r="AE93" s="9">
        <v>0</v>
      </c>
      <c r="AF93" s="9">
        <v>0</v>
      </c>
      <c r="AG93" s="9">
        <v>0</v>
      </c>
      <c r="AH93" s="9">
        <v>2</v>
      </c>
      <c r="AI93" s="9">
        <f t="shared" si="41"/>
        <v>7</v>
      </c>
      <c r="AJ93" s="10">
        <f t="shared" si="51"/>
        <v>0.35</v>
      </c>
      <c r="AK93" s="8"/>
      <c r="AL93" s="9"/>
      <c r="AM93" s="9"/>
      <c r="AN93" s="9"/>
      <c r="AO93" s="9"/>
      <c r="AP93" s="9"/>
      <c r="AQ93" s="9"/>
      <c r="AR93" s="9">
        <f t="shared" si="42"/>
        <v>0</v>
      </c>
      <c r="AS93" s="10">
        <f t="shared" si="52"/>
        <v>0</v>
      </c>
      <c r="AT93" s="8">
        <v>0.5</v>
      </c>
      <c r="AU93" s="9">
        <v>0.5</v>
      </c>
      <c r="AV93" s="9">
        <v>0.5</v>
      </c>
      <c r="AW93" s="9">
        <v>0.5</v>
      </c>
      <c r="AX93" s="9">
        <v>0.5</v>
      </c>
      <c r="AY93" s="9">
        <v>0.5</v>
      </c>
      <c r="AZ93" s="9">
        <v>1</v>
      </c>
      <c r="BA93" s="9">
        <v>2</v>
      </c>
      <c r="BB93" s="9">
        <v>0</v>
      </c>
      <c r="BC93" s="9">
        <v>0</v>
      </c>
      <c r="BD93" s="9">
        <v>0</v>
      </c>
      <c r="BE93" s="9">
        <v>0</v>
      </c>
      <c r="BF93" s="9">
        <v>2</v>
      </c>
      <c r="BG93" s="9">
        <f t="shared" si="43"/>
        <v>8</v>
      </c>
      <c r="BH93" s="10">
        <f t="shared" si="53"/>
        <v>0.38095238095238093</v>
      </c>
      <c r="BI93" s="4">
        <f t="shared" si="47"/>
        <v>3</v>
      </c>
      <c r="BO93" s="24">
        <f t="shared" si="48"/>
        <v>0.32192084942084942</v>
      </c>
      <c r="BP93" s="1">
        <f t="shared" si="49"/>
        <v>32.5</v>
      </c>
      <c r="BQ93" s="2">
        <f t="shared" si="39"/>
        <v>5</v>
      </c>
    </row>
    <row r="94" spans="1:69" x14ac:dyDescent="0.3">
      <c r="A94" s="16" t="s">
        <v>84</v>
      </c>
      <c r="B94" s="16" t="s">
        <v>182</v>
      </c>
      <c r="C94" s="16" t="s">
        <v>282</v>
      </c>
      <c r="D94" s="8">
        <v>0.5</v>
      </c>
      <c r="E94" s="9">
        <v>0.5</v>
      </c>
      <c r="F94" s="9">
        <v>0.5</v>
      </c>
      <c r="G94" s="9">
        <v>0.5</v>
      </c>
      <c r="H94" s="9">
        <v>0</v>
      </c>
      <c r="I94" s="9">
        <v>0</v>
      </c>
      <c r="J94" s="9">
        <v>1</v>
      </c>
      <c r="K94" s="9">
        <v>1</v>
      </c>
      <c r="L94" s="9">
        <v>1</v>
      </c>
      <c r="M94" s="9">
        <v>0.5</v>
      </c>
      <c r="N94" s="9">
        <v>1</v>
      </c>
      <c r="O94" s="9">
        <v>0.5</v>
      </c>
      <c r="P94" s="9">
        <v>0.5</v>
      </c>
      <c r="Q94" s="9">
        <v>0.5</v>
      </c>
      <c r="R94" s="9">
        <v>1</v>
      </c>
      <c r="S94" s="9">
        <v>3</v>
      </c>
      <c r="T94" s="9">
        <f t="shared" si="40"/>
        <v>12</v>
      </c>
      <c r="U94" s="10">
        <f t="shared" ref="U94:U106" si="54">SUM(D94:S94)/$T$3</f>
        <v>0.64864864864864868</v>
      </c>
      <c r="V94" s="8">
        <v>1</v>
      </c>
      <c r="W94" s="9">
        <v>0.5</v>
      </c>
      <c r="X94" s="9">
        <v>0.5</v>
      </c>
      <c r="Y94" s="9">
        <v>0.5</v>
      </c>
      <c r="Z94" s="9">
        <v>0</v>
      </c>
      <c r="AA94" s="9">
        <v>1</v>
      </c>
      <c r="AB94" s="9">
        <v>0.5</v>
      </c>
      <c r="AC94" s="9">
        <v>1.5</v>
      </c>
      <c r="AD94" s="9">
        <v>0</v>
      </c>
      <c r="AE94" s="9">
        <v>0</v>
      </c>
      <c r="AF94" s="9">
        <v>0</v>
      </c>
      <c r="AG94" s="9">
        <v>0</v>
      </c>
      <c r="AH94" s="9">
        <v>3</v>
      </c>
      <c r="AI94" s="9">
        <f t="shared" si="41"/>
        <v>8.5</v>
      </c>
      <c r="AJ94" s="10">
        <f t="shared" si="51"/>
        <v>0.42499999999999999</v>
      </c>
      <c r="AK94" s="8">
        <v>2</v>
      </c>
      <c r="AL94" s="9">
        <v>0</v>
      </c>
      <c r="AM94" s="9">
        <v>0</v>
      </c>
      <c r="AN94" s="9">
        <v>0.5</v>
      </c>
      <c r="AO94" s="9">
        <v>0</v>
      </c>
      <c r="AP94" s="9">
        <v>0</v>
      </c>
      <c r="AQ94" s="9">
        <v>2</v>
      </c>
      <c r="AR94" s="9">
        <f t="shared" si="42"/>
        <v>4.5</v>
      </c>
      <c r="AS94" s="10">
        <f t="shared" si="52"/>
        <v>0.20930232558139536</v>
      </c>
      <c r="AT94" s="8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>
        <f t="shared" si="43"/>
        <v>0</v>
      </c>
      <c r="BH94" s="10">
        <f t="shared" si="53"/>
        <v>0</v>
      </c>
      <c r="BI94" s="4">
        <f t="shared" si="47"/>
        <v>3</v>
      </c>
      <c r="BO94" s="24">
        <f t="shared" si="48"/>
        <v>0.43856772470144556</v>
      </c>
      <c r="BP94" s="1">
        <f t="shared" si="49"/>
        <v>43.999999999999993</v>
      </c>
      <c r="BQ94" s="2">
        <f t="shared" si="39"/>
        <v>5</v>
      </c>
    </row>
    <row r="95" spans="1:69" x14ac:dyDescent="0.3">
      <c r="A95" s="16" t="s">
        <v>85</v>
      </c>
      <c r="B95" s="16" t="s">
        <v>183</v>
      </c>
      <c r="C95" s="16" t="s">
        <v>283</v>
      </c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>
        <f t="shared" si="40"/>
        <v>0</v>
      </c>
      <c r="U95" s="10">
        <f t="shared" si="54"/>
        <v>0</v>
      </c>
      <c r="V95" s="8">
        <v>1</v>
      </c>
      <c r="W95" s="9">
        <v>0.5</v>
      </c>
      <c r="X95" s="9">
        <v>0.5</v>
      </c>
      <c r="Y95" s="9">
        <v>0.5</v>
      </c>
      <c r="Z95" s="9">
        <v>1</v>
      </c>
      <c r="AA95" s="9">
        <v>1</v>
      </c>
      <c r="AB95" s="9">
        <v>1</v>
      </c>
      <c r="AC95" s="9">
        <v>0.5</v>
      </c>
      <c r="AD95" s="9">
        <v>1</v>
      </c>
      <c r="AE95" s="9">
        <v>3</v>
      </c>
      <c r="AF95" s="9">
        <v>1</v>
      </c>
      <c r="AG95" s="9">
        <v>4</v>
      </c>
      <c r="AH95" s="9">
        <v>3</v>
      </c>
      <c r="AI95" s="9">
        <f t="shared" si="41"/>
        <v>18</v>
      </c>
      <c r="AJ95" s="10">
        <f t="shared" si="51"/>
        <v>0.9</v>
      </c>
      <c r="AK95" s="8"/>
      <c r="AL95" s="9"/>
      <c r="AM95" s="9"/>
      <c r="AN95" s="9"/>
      <c r="AO95" s="9"/>
      <c r="AP95" s="9"/>
      <c r="AQ95" s="9"/>
      <c r="AR95" s="9">
        <f t="shared" si="42"/>
        <v>0</v>
      </c>
      <c r="AS95" s="10">
        <f t="shared" si="52"/>
        <v>0</v>
      </c>
      <c r="AT95" s="8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>
        <f t="shared" si="43"/>
        <v>0</v>
      </c>
      <c r="BH95" s="10">
        <f t="shared" si="53"/>
        <v>0</v>
      </c>
      <c r="BI95" s="4">
        <f t="shared" si="47"/>
        <v>1</v>
      </c>
      <c r="BJ95" s="22"/>
      <c r="BO95" s="24">
        <f t="shared" si="48"/>
        <v>0.315</v>
      </c>
      <c r="BP95" s="1">
        <f t="shared" si="49"/>
        <v>31.5</v>
      </c>
      <c r="BQ95" s="2">
        <f t="shared" si="39"/>
        <v>5</v>
      </c>
    </row>
    <row r="96" spans="1:69" x14ac:dyDescent="0.3">
      <c r="A96" s="16" t="s">
        <v>86</v>
      </c>
      <c r="B96" s="16" t="s">
        <v>184</v>
      </c>
      <c r="C96" s="16" t="s">
        <v>284</v>
      </c>
      <c r="D96" s="8">
        <v>0.5</v>
      </c>
      <c r="E96" s="9">
        <v>0.5</v>
      </c>
      <c r="F96" s="9">
        <v>0.5</v>
      </c>
      <c r="G96" s="9">
        <v>0</v>
      </c>
      <c r="H96" s="9">
        <v>0.5</v>
      </c>
      <c r="I96" s="9">
        <v>0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0.5</v>
      </c>
      <c r="P96" s="9">
        <v>0.5</v>
      </c>
      <c r="Q96" s="9">
        <v>0.5</v>
      </c>
      <c r="R96" s="9">
        <v>6</v>
      </c>
      <c r="S96" s="9">
        <v>0</v>
      </c>
      <c r="T96" s="9">
        <f t="shared" si="40"/>
        <v>14.5</v>
      </c>
      <c r="U96" s="10">
        <f t="shared" si="54"/>
        <v>0.78378378378378377</v>
      </c>
      <c r="V96" s="8">
        <v>1</v>
      </c>
      <c r="W96" s="9">
        <v>0.5</v>
      </c>
      <c r="X96" s="9">
        <v>0.5</v>
      </c>
      <c r="Y96" s="9">
        <v>0.5</v>
      </c>
      <c r="Z96" s="9">
        <v>0.5</v>
      </c>
      <c r="AA96" s="9">
        <v>1</v>
      </c>
      <c r="AB96" s="9">
        <v>0.5</v>
      </c>
      <c r="AC96" s="9">
        <v>0.5</v>
      </c>
      <c r="AD96" s="9">
        <v>1</v>
      </c>
      <c r="AE96" s="9">
        <v>1.5</v>
      </c>
      <c r="AF96" s="9">
        <v>1</v>
      </c>
      <c r="AG96" s="9">
        <v>2</v>
      </c>
      <c r="AH96" s="9">
        <v>1</v>
      </c>
      <c r="AI96" s="9">
        <f t="shared" si="41"/>
        <v>11.5</v>
      </c>
      <c r="AJ96" s="10">
        <f t="shared" si="51"/>
        <v>0.57499999999999996</v>
      </c>
      <c r="AK96" s="8">
        <v>1</v>
      </c>
      <c r="AL96" s="9">
        <v>0.5</v>
      </c>
      <c r="AM96" s="9">
        <v>0.5</v>
      </c>
      <c r="AN96" s="9">
        <v>0.5</v>
      </c>
      <c r="AO96" s="9">
        <v>6</v>
      </c>
      <c r="AP96" s="9">
        <v>0</v>
      </c>
      <c r="AQ96" s="9">
        <v>2</v>
      </c>
      <c r="AR96" s="9">
        <f t="shared" si="42"/>
        <v>10.5</v>
      </c>
      <c r="AS96" s="10">
        <f t="shared" si="52"/>
        <v>0.48837209302325579</v>
      </c>
      <c r="AT96" s="8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>
        <f t="shared" si="43"/>
        <v>0</v>
      </c>
      <c r="BH96" s="10">
        <f t="shared" si="53"/>
        <v>0</v>
      </c>
      <c r="BI96" s="4">
        <f t="shared" si="47"/>
        <v>3</v>
      </c>
      <c r="BO96" s="24">
        <f t="shared" si="48"/>
        <v>0.62208595223130103</v>
      </c>
      <c r="BP96" s="1">
        <f t="shared" si="49"/>
        <v>62.5</v>
      </c>
      <c r="BQ96" s="2">
        <f t="shared" si="39"/>
        <v>3.3</v>
      </c>
    </row>
    <row r="97" spans="1:69" x14ac:dyDescent="0.3">
      <c r="A97" s="16" t="s">
        <v>23</v>
      </c>
      <c r="B97" s="16" t="s">
        <v>185</v>
      </c>
      <c r="C97" s="16" t="s">
        <v>285</v>
      </c>
      <c r="D97" s="8">
        <v>0.5</v>
      </c>
      <c r="E97" s="9">
        <v>0.5</v>
      </c>
      <c r="F97" s="9">
        <v>0.5</v>
      </c>
      <c r="G97" s="9">
        <v>0.5</v>
      </c>
      <c r="H97" s="9">
        <v>0.5</v>
      </c>
      <c r="I97" s="9">
        <v>0.5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0.5</v>
      </c>
      <c r="P97" s="9">
        <v>0.5</v>
      </c>
      <c r="Q97" s="9">
        <v>0.5</v>
      </c>
      <c r="R97" s="9">
        <v>6</v>
      </c>
      <c r="S97" s="9">
        <v>0</v>
      </c>
      <c r="T97" s="9">
        <f t="shared" si="40"/>
        <v>15.5</v>
      </c>
      <c r="U97" s="10">
        <f t="shared" si="54"/>
        <v>0.83783783783783783</v>
      </c>
      <c r="V97" s="8">
        <v>1</v>
      </c>
      <c r="W97" s="9">
        <v>0.5</v>
      </c>
      <c r="X97" s="9">
        <v>0.5</v>
      </c>
      <c r="Y97" s="9">
        <v>0.5</v>
      </c>
      <c r="Z97" s="9">
        <v>1</v>
      </c>
      <c r="AA97" s="9">
        <v>1</v>
      </c>
      <c r="AB97" s="9">
        <v>1</v>
      </c>
      <c r="AC97" s="9">
        <v>1.5</v>
      </c>
      <c r="AD97" s="9">
        <v>1</v>
      </c>
      <c r="AE97" s="9">
        <v>3</v>
      </c>
      <c r="AF97" s="9">
        <v>1</v>
      </c>
      <c r="AG97" s="9">
        <v>4</v>
      </c>
      <c r="AH97" s="9">
        <v>3</v>
      </c>
      <c r="AI97" s="9">
        <f t="shared" si="41"/>
        <v>19</v>
      </c>
      <c r="AJ97" s="10">
        <f t="shared" si="51"/>
        <v>0.95</v>
      </c>
      <c r="AK97" s="8">
        <v>2</v>
      </c>
      <c r="AL97" s="9">
        <v>0.5</v>
      </c>
      <c r="AM97" s="9">
        <v>0.5</v>
      </c>
      <c r="AN97" s="9">
        <v>0.5</v>
      </c>
      <c r="AO97" s="9">
        <v>4</v>
      </c>
      <c r="AP97" s="9">
        <v>0</v>
      </c>
      <c r="AQ97" s="9">
        <v>2</v>
      </c>
      <c r="AR97" s="9">
        <f t="shared" si="42"/>
        <v>9.5</v>
      </c>
      <c r="AS97" s="10">
        <f t="shared" si="52"/>
        <v>0.44186046511627908</v>
      </c>
      <c r="AT97" s="8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>
        <f t="shared" si="43"/>
        <v>0</v>
      </c>
      <c r="BH97" s="10">
        <f t="shared" si="53"/>
        <v>0</v>
      </c>
      <c r="BI97" s="4">
        <f t="shared" si="47"/>
        <v>3</v>
      </c>
      <c r="BO97" s="24">
        <f t="shared" si="48"/>
        <v>0.75830138277812698</v>
      </c>
      <c r="BP97" s="1">
        <f t="shared" si="49"/>
        <v>76</v>
      </c>
      <c r="BQ97" s="2">
        <f t="shared" si="39"/>
        <v>2.2999999999999998</v>
      </c>
    </row>
    <row r="98" spans="1:69" x14ac:dyDescent="0.3">
      <c r="A98" s="16" t="s">
        <v>87</v>
      </c>
      <c r="B98" s="16" t="s">
        <v>185</v>
      </c>
      <c r="C98" s="16" t="s">
        <v>286</v>
      </c>
      <c r="D98" s="8">
        <v>0.5</v>
      </c>
      <c r="E98" s="9">
        <v>0.5</v>
      </c>
      <c r="F98" s="9">
        <v>0.5</v>
      </c>
      <c r="G98" s="9">
        <v>0.5</v>
      </c>
      <c r="H98" s="9">
        <v>0.5</v>
      </c>
      <c r="I98" s="9">
        <v>0.5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0.5</v>
      </c>
      <c r="P98" s="9">
        <v>0</v>
      </c>
      <c r="Q98" s="9">
        <v>0.5</v>
      </c>
      <c r="R98" s="9">
        <v>4</v>
      </c>
      <c r="S98" s="9">
        <v>2</v>
      </c>
      <c r="T98" s="9">
        <f t="shared" si="40"/>
        <v>15</v>
      </c>
      <c r="U98" s="10">
        <f t="shared" si="54"/>
        <v>0.81081081081081086</v>
      </c>
      <c r="V98" s="9">
        <v>0.5</v>
      </c>
      <c r="W98" s="9">
        <v>0.5</v>
      </c>
      <c r="X98" s="9">
        <v>0.5</v>
      </c>
      <c r="Y98" s="9">
        <v>0.5</v>
      </c>
      <c r="Z98" s="9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9">
        <f t="shared" si="41"/>
        <v>2</v>
      </c>
      <c r="AJ98" s="10">
        <f t="shared" si="51"/>
        <v>0.1</v>
      </c>
      <c r="AK98" s="8"/>
      <c r="AL98" s="9"/>
      <c r="AM98" s="9"/>
      <c r="AN98" s="9"/>
      <c r="AO98" s="9"/>
      <c r="AP98" s="9"/>
      <c r="AQ98" s="9"/>
      <c r="AR98" s="9">
        <f t="shared" si="42"/>
        <v>0</v>
      </c>
      <c r="AS98" s="10">
        <f t="shared" si="52"/>
        <v>0</v>
      </c>
      <c r="AT98" s="8">
        <v>0.5</v>
      </c>
      <c r="AU98" s="9">
        <v>0.5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2</v>
      </c>
      <c r="BG98" s="9">
        <f t="shared" si="43"/>
        <v>3</v>
      </c>
      <c r="BH98" s="10">
        <f t="shared" si="53"/>
        <v>0.14285714285714285</v>
      </c>
      <c r="BI98" s="4">
        <f t="shared" si="47"/>
        <v>3</v>
      </c>
      <c r="BO98" s="24">
        <f t="shared" si="48"/>
        <v>0.36164092664092662</v>
      </c>
      <c r="BP98" s="1">
        <f t="shared" si="49"/>
        <v>36.5</v>
      </c>
      <c r="BQ98" s="2">
        <f t="shared" si="39"/>
        <v>5</v>
      </c>
    </row>
    <row r="99" spans="1:69" x14ac:dyDescent="0.3">
      <c r="A99" s="16" t="s">
        <v>89</v>
      </c>
      <c r="B99" s="16" t="s">
        <v>186</v>
      </c>
      <c r="C99" s="16" t="s">
        <v>287</v>
      </c>
      <c r="D99" s="8">
        <v>0.5</v>
      </c>
      <c r="E99" s="9">
        <v>0.5</v>
      </c>
      <c r="F99" s="9">
        <v>0.5</v>
      </c>
      <c r="G99" s="9">
        <v>0.5</v>
      </c>
      <c r="H99" s="9">
        <v>0.5</v>
      </c>
      <c r="I99" s="9">
        <v>0.5</v>
      </c>
      <c r="J99" s="9">
        <v>1</v>
      </c>
      <c r="K99" s="9">
        <v>1</v>
      </c>
      <c r="L99" s="9">
        <v>1</v>
      </c>
      <c r="M99" s="9">
        <v>1</v>
      </c>
      <c r="N99" s="9">
        <v>1</v>
      </c>
      <c r="O99" s="9">
        <v>0.5</v>
      </c>
      <c r="P99" s="9">
        <v>0.5</v>
      </c>
      <c r="Q99" s="9">
        <v>0.5</v>
      </c>
      <c r="R99" s="9">
        <v>5</v>
      </c>
      <c r="S99" s="9">
        <v>3</v>
      </c>
      <c r="T99" s="9">
        <f t="shared" si="40"/>
        <v>17.5</v>
      </c>
      <c r="U99" s="10">
        <f t="shared" si="54"/>
        <v>0.94594594594594594</v>
      </c>
      <c r="V99" s="8">
        <v>1</v>
      </c>
      <c r="W99" s="9">
        <v>0.5</v>
      </c>
      <c r="X99" s="9">
        <v>0.5</v>
      </c>
      <c r="Y99" s="9">
        <v>0.5</v>
      </c>
      <c r="Z99" s="9">
        <v>1</v>
      </c>
      <c r="AA99" s="9">
        <v>1</v>
      </c>
      <c r="AB99" s="9">
        <v>1</v>
      </c>
      <c r="AC99" s="9">
        <v>1.5</v>
      </c>
      <c r="AD99" s="9">
        <v>1</v>
      </c>
      <c r="AE99" s="9">
        <v>3</v>
      </c>
      <c r="AF99" s="9">
        <v>2</v>
      </c>
      <c r="AG99" s="9">
        <v>4</v>
      </c>
      <c r="AH99" s="9">
        <v>3</v>
      </c>
      <c r="AI99" s="9">
        <f t="shared" si="41"/>
        <v>20</v>
      </c>
      <c r="AJ99" s="10">
        <f t="shared" si="51"/>
        <v>1</v>
      </c>
      <c r="AK99" s="8"/>
      <c r="AL99" s="9"/>
      <c r="AM99" s="9"/>
      <c r="AN99" s="9"/>
      <c r="AO99" s="9"/>
      <c r="AP99" s="9"/>
      <c r="AQ99" s="9"/>
      <c r="AR99" s="9">
        <f t="shared" si="42"/>
        <v>0</v>
      </c>
      <c r="AS99" s="10">
        <f t="shared" si="52"/>
        <v>0</v>
      </c>
      <c r="AT99" s="8">
        <v>0.5</v>
      </c>
      <c r="AU99" s="9">
        <v>0.5</v>
      </c>
      <c r="AV99" s="9">
        <v>0.5</v>
      </c>
      <c r="AW99" s="9">
        <v>0.5</v>
      </c>
      <c r="AX99" s="9">
        <v>0.5</v>
      </c>
      <c r="AY99" s="9">
        <v>0.5</v>
      </c>
      <c r="AZ99" s="9">
        <v>1</v>
      </c>
      <c r="BA99" s="9">
        <v>2</v>
      </c>
      <c r="BB99" s="9">
        <v>0</v>
      </c>
      <c r="BC99" s="9">
        <v>0</v>
      </c>
      <c r="BD99" s="9">
        <v>1</v>
      </c>
      <c r="BE99" s="9">
        <v>0</v>
      </c>
      <c r="BF99" s="9">
        <v>2</v>
      </c>
      <c r="BG99" s="9">
        <f t="shared" si="43"/>
        <v>9</v>
      </c>
      <c r="BH99" s="10">
        <f t="shared" si="53"/>
        <v>0.42857142857142855</v>
      </c>
      <c r="BI99" s="4">
        <f t="shared" si="47"/>
        <v>3</v>
      </c>
      <c r="BO99" s="24">
        <f t="shared" si="48"/>
        <v>0.80965250965250957</v>
      </c>
      <c r="BP99" s="1">
        <f t="shared" si="49"/>
        <v>81.000000000000014</v>
      </c>
      <c r="BQ99" s="2">
        <f t="shared" si="39"/>
        <v>2</v>
      </c>
    </row>
    <row r="100" spans="1:69" x14ac:dyDescent="0.3">
      <c r="A100" s="16" t="s">
        <v>90</v>
      </c>
      <c r="B100" s="16" t="s">
        <v>88</v>
      </c>
      <c r="C100" s="16" t="s">
        <v>288</v>
      </c>
      <c r="D100" s="8">
        <v>0.5</v>
      </c>
      <c r="E100" s="9">
        <v>0.5</v>
      </c>
      <c r="F100" s="9">
        <v>0.5</v>
      </c>
      <c r="G100" s="9">
        <v>0.5</v>
      </c>
      <c r="H100" s="9">
        <v>0.5</v>
      </c>
      <c r="I100" s="9">
        <v>0.5</v>
      </c>
      <c r="J100" s="9">
        <v>0.5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0.5</v>
      </c>
      <c r="Q100" s="9">
        <v>0.5</v>
      </c>
      <c r="R100" s="9">
        <v>0.5</v>
      </c>
      <c r="S100" s="9">
        <v>0</v>
      </c>
      <c r="T100" s="9">
        <f t="shared" si="40"/>
        <v>10</v>
      </c>
      <c r="U100" s="10">
        <f t="shared" si="54"/>
        <v>0.54054054054054057</v>
      </c>
      <c r="V100" s="8">
        <v>1</v>
      </c>
      <c r="W100" s="9">
        <v>0.5</v>
      </c>
      <c r="X100" s="9">
        <v>0.5</v>
      </c>
      <c r="Y100" s="9">
        <v>0.5</v>
      </c>
      <c r="Z100" s="9">
        <v>1</v>
      </c>
      <c r="AA100" s="9">
        <v>1</v>
      </c>
      <c r="AB100" s="9">
        <v>1</v>
      </c>
      <c r="AC100" s="9">
        <v>0.5</v>
      </c>
      <c r="AD100" s="9">
        <v>1</v>
      </c>
      <c r="AE100" s="9">
        <v>3</v>
      </c>
      <c r="AF100" s="9">
        <v>2</v>
      </c>
      <c r="AG100" s="9">
        <v>4</v>
      </c>
      <c r="AH100" s="9">
        <v>3</v>
      </c>
      <c r="AI100" s="9">
        <f t="shared" si="41"/>
        <v>19</v>
      </c>
      <c r="AJ100" s="10">
        <f t="shared" si="51"/>
        <v>0.95</v>
      </c>
      <c r="AK100" s="8"/>
      <c r="AL100" s="9"/>
      <c r="AM100" s="9"/>
      <c r="AN100" s="9"/>
      <c r="AO100" s="9"/>
      <c r="AP100" s="9"/>
      <c r="AQ100" s="9"/>
      <c r="AR100" s="9">
        <f t="shared" si="42"/>
        <v>0</v>
      </c>
      <c r="AS100" s="10">
        <f t="shared" si="52"/>
        <v>0</v>
      </c>
      <c r="AT100" s="8">
        <v>0</v>
      </c>
      <c r="AU100" s="9">
        <v>0.5</v>
      </c>
      <c r="AV100" s="9">
        <v>0</v>
      </c>
      <c r="AW100" s="9">
        <v>0.5</v>
      </c>
      <c r="AX100" s="9">
        <v>0.5</v>
      </c>
      <c r="AY100" s="9">
        <v>0.5</v>
      </c>
      <c r="AZ100" s="9">
        <v>0.5</v>
      </c>
      <c r="BA100" s="9">
        <v>1</v>
      </c>
      <c r="BB100" s="9">
        <v>3</v>
      </c>
      <c r="BC100" s="9">
        <v>0</v>
      </c>
      <c r="BD100" s="9">
        <v>0</v>
      </c>
      <c r="BE100" s="9">
        <v>0</v>
      </c>
      <c r="BF100" s="9">
        <v>2</v>
      </c>
      <c r="BG100" s="9">
        <f t="shared" si="43"/>
        <v>8.5</v>
      </c>
      <c r="BH100" s="10">
        <f t="shared" si="53"/>
        <v>0.40476190476190477</v>
      </c>
      <c r="BI100" s="4">
        <f t="shared" si="47"/>
        <v>3</v>
      </c>
      <c r="BO100" s="24">
        <f t="shared" si="48"/>
        <v>0.6431177606177606</v>
      </c>
      <c r="BP100" s="1">
        <f t="shared" si="49"/>
        <v>64.5</v>
      </c>
      <c r="BQ100" s="2">
        <f t="shared" si="39"/>
        <v>3.3</v>
      </c>
    </row>
    <row r="101" spans="1:69" x14ac:dyDescent="0.3">
      <c r="A101" s="16" t="s">
        <v>91</v>
      </c>
      <c r="B101" s="16" t="s">
        <v>88</v>
      </c>
      <c r="C101" s="16" t="s">
        <v>289</v>
      </c>
      <c r="D101" s="8">
        <v>0.5</v>
      </c>
      <c r="E101" s="9">
        <v>0.5</v>
      </c>
      <c r="F101" s="9">
        <v>0.5</v>
      </c>
      <c r="G101" s="9">
        <v>0.5</v>
      </c>
      <c r="H101" s="9">
        <v>0.5</v>
      </c>
      <c r="I101" s="9">
        <v>0.5</v>
      </c>
      <c r="J101" s="9">
        <v>1</v>
      </c>
      <c r="K101" s="9">
        <v>1</v>
      </c>
      <c r="L101" s="9">
        <v>1</v>
      </c>
      <c r="M101" s="9">
        <v>0.5</v>
      </c>
      <c r="N101" s="9">
        <v>1</v>
      </c>
      <c r="O101" s="9">
        <v>0.5</v>
      </c>
      <c r="P101" s="9">
        <v>0.5</v>
      </c>
      <c r="Q101" s="9">
        <v>0.5</v>
      </c>
      <c r="R101" s="9">
        <v>5</v>
      </c>
      <c r="S101" s="9">
        <v>3</v>
      </c>
      <c r="T101" s="9">
        <f t="shared" si="40"/>
        <v>17</v>
      </c>
      <c r="U101" s="10">
        <f t="shared" si="54"/>
        <v>0.91891891891891897</v>
      </c>
      <c r="V101" s="8">
        <v>1</v>
      </c>
      <c r="W101" s="9">
        <v>0.5</v>
      </c>
      <c r="X101" s="9">
        <v>0.5</v>
      </c>
      <c r="Y101" s="9">
        <v>0.5</v>
      </c>
      <c r="Z101" s="9">
        <v>1</v>
      </c>
      <c r="AA101" s="9">
        <v>1</v>
      </c>
      <c r="AB101" s="9">
        <v>1</v>
      </c>
      <c r="AC101" s="9">
        <v>1</v>
      </c>
      <c r="AD101" s="9">
        <v>1</v>
      </c>
      <c r="AE101" s="9">
        <v>3</v>
      </c>
      <c r="AF101" s="9">
        <v>2</v>
      </c>
      <c r="AG101" s="9">
        <v>4</v>
      </c>
      <c r="AH101" s="9">
        <v>3</v>
      </c>
      <c r="AI101" s="9">
        <f t="shared" si="41"/>
        <v>19.5</v>
      </c>
      <c r="AJ101" s="10">
        <f t="shared" si="51"/>
        <v>0.97499999999999998</v>
      </c>
      <c r="AK101" s="8"/>
      <c r="AL101" s="9"/>
      <c r="AM101" s="9"/>
      <c r="AN101" s="9"/>
      <c r="AO101" s="9"/>
      <c r="AP101" s="9"/>
      <c r="AQ101" s="9"/>
      <c r="AR101" s="9">
        <f t="shared" si="42"/>
        <v>0</v>
      </c>
      <c r="AS101" s="10">
        <f t="shared" si="52"/>
        <v>0</v>
      </c>
      <c r="AT101" s="8">
        <v>0.5</v>
      </c>
      <c r="AU101" s="9">
        <v>0.5</v>
      </c>
      <c r="AV101" s="9">
        <v>0.5</v>
      </c>
      <c r="AW101" s="9">
        <v>0.5</v>
      </c>
      <c r="AX101" s="9">
        <v>0.5</v>
      </c>
      <c r="AY101" s="9">
        <v>0.5</v>
      </c>
      <c r="AZ101" s="9">
        <v>1</v>
      </c>
      <c r="BA101" s="9">
        <v>2</v>
      </c>
      <c r="BB101" s="9">
        <v>2</v>
      </c>
      <c r="BC101" s="9">
        <v>0</v>
      </c>
      <c r="BD101" s="9">
        <v>0</v>
      </c>
      <c r="BE101" s="9">
        <v>0</v>
      </c>
      <c r="BF101" s="9">
        <v>2</v>
      </c>
      <c r="BG101" s="9">
        <f t="shared" si="43"/>
        <v>10</v>
      </c>
      <c r="BH101" s="10">
        <f t="shared" si="53"/>
        <v>0.47619047619047616</v>
      </c>
      <c r="BI101" s="4">
        <f t="shared" si="47"/>
        <v>3</v>
      </c>
      <c r="BO101" s="24">
        <f t="shared" si="48"/>
        <v>0.80572876447876451</v>
      </c>
      <c r="BP101" s="1">
        <f t="shared" si="49"/>
        <v>81.000000000000014</v>
      </c>
      <c r="BQ101" s="2">
        <f t="shared" si="39"/>
        <v>2</v>
      </c>
    </row>
    <row r="102" spans="1:69" x14ac:dyDescent="0.3">
      <c r="A102" s="16" t="s">
        <v>92</v>
      </c>
      <c r="B102" s="16" t="s">
        <v>187</v>
      </c>
      <c r="C102" s="16" t="s">
        <v>290</v>
      </c>
      <c r="D102" s="8">
        <v>0.5</v>
      </c>
      <c r="E102" s="9">
        <v>0.5</v>
      </c>
      <c r="F102" s="9">
        <v>0.5</v>
      </c>
      <c r="G102" s="9">
        <v>0.5</v>
      </c>
      <c r="H102" s="9">
        <v>0.5</v>
      </c>
      <c r="I102" s="9">
        <v>0.5</v>
      </c>
      <c r="J102" s="9">
        <v>1</v>
      </c>
      <c r="K102" s="9">
        <v>1</v>
      </c>
      <c r="L102" s="9">
        <v>1</v>
      </c>
      <c r="M102" s="9">
        <v>0.5</v>
      </c>
      <c r="N102" s="9">
        <v>1</v>
      </c>
      <c r="O102" s="9">
        <v>0.5</v>
      </c>
      <c r="P102" s="9">
        <v>0</v>
      </c>
      <c r="Q102" s="9">
        <v>0</v>
      </c>
      <c r="R102" s="9">
        <v>2</v>
      </c>
      <c r="S102" s="9">
        <v>3</v>
      </c>
      <c r="T102" s="9">
        <f t="shared" si="40"/>
        <v>13</v>
      </c>
      <c r="U102" s="10">
        <f t="shared" si="54"/>
        <v>0.70270270270270274</v>
      </c>
      <c r="V102" s="8">
        <v>1</v>
      </c>
      <c r="W102" s="9">
        <v>0.5</v>
      </c>
      <c r="X102" s="9">
        <v>0.5</v>
      </c>
      <c r="Y102" s="9">
        <v>0.5</v>
      </c>
      <c r="Z102" s="9">
        <v>0</v>
      </c>
      <c r="AA102" s="9">
        <v>1</v>
      </c>
      <c r="AB102" s="9">
        <v>1</v>
      </c>
      <c r="AC102" s="9">
        <v>0.5</v>
      </c>
      <c r="AD102" s="9">
        <v>1</v>
      </c>
      <c r="AE102" s="9">
        <v>3</v>
      </c>
      <c r="AF102" s="9">
        <v>2</v>
      </c>
      <c r="AG102" s="9">
        <v>4</v>
      </c>
      <c r="AH102" s="9">
        <v>3</v>
      </c>
      <c r="AI102" s="9">
        <f t="shared" si="41"/>
        <v>18</v>
      </c>
      <c r="AJ102" s="10">
        <f t="shared" si="51"/>
        <v>0.9</v>
      </c>
      <c r="AK102" s="8"/>
      <c r="AL102" s="9"/>
      <c r="AM102" s="9"/>
      <c r="AN102" s="9"/>
      <c r="AO102" s="9"/>
      <c r="AP102" s="9"/>
      <c r="AQ102" s="9"/>
      <c r="AR102" s="9">
        <f t="shared" si="42"/>
        <v>0</v>
      </c>
      <c r="AS102" s="10">
        <f t="shared" si="52"/>
        <v>0</v>
      </c>
      <c r="AT102" s="8">
        <v>0.5</v>
      </c>
      <c r="AU102" s="9">
        <v>0.5</v>
      </c>
      <c r="AV102" s="9">
        <v>0.5</v>
      </c>
      <c r="AW102" s="9">
        <v>0.5</v>
      </c>
      <c r="AX102" s="9">
        <v>0.5</v>
      </c>
      <c r="AY102" s="9">
        <v>0.5</v>
      </c>
      <c r="AZ102" s="9">
        <v>1</v>
      </c>
      <c r="BA102" s="9">
        <v>1</v>
      </c>
      <c r="BB102" s="9">
        <v>0</v>
      </c>
      <c r="BC102" s="9">
        <v>0</v>
      </c>
      <c r="BD102" s="9">
        <v>0</v>
      </c>
      <c r="BE102" s="9">
        <v>0</v>
      </c>
      <c r="BF102" s="9">
        <v>1</v>
      </c>
      <c r="BG102" s="9">
        <f t="shared" si="43"/>
        <v>6</v>
      </c>
      <c r="BH102" s="10">
        <f t="shared" si="53"/>
        <v>0.2857142857142857</v>
      </c>
      <c r="BI102" s="4">
        <f t="shared" si="47"/>
        <v>3</v>
      </c>
      <c r="BO102" s="24">
        <f t="shared" si="48"/>
        <v>0.64666023166023168</v>
      </c>
      <c r="BP102" s="1">
        <f t="shared" si="49"/>
        <v>65</v>
      </c>
      <c r="BQ102" s="2">
        <f t="shared" si="39"/>
        <v>3.3</v>
      </c>
    </row>
    <row r="103" spans="1:69" x14ac:dyDescent="0.3">
      <c r="A103" s="16" t="s">
        <v>93</v>
      </c>
      <c r="B103" s="16" t="s">
        <v>188</v>
      </c>
      <c r="C103" s="16" t="s">
        <v>291</v>
      </c>
      <c r="D103" s="8">
        <v>0.5</v>
      </c>
      <c r="E103" s="9">
        <v>0.5</v>
      </c>
      <c r="F103" s="9">
        <v>0.5</v>
      </c>
      <c r="G103" s="9">
        <v>0</v>
      </c>
      <c r="H103" s="9">
        <v>0.5</v>
      </c>
      <c r="I103" s="9">
        <v>0</v>
      </c>
      <c r="J103" s="9">
        <v>1</v>
      </c>
      <c r="K103" s="9">
        <v>1</v>
      </c>
      <c r="L103" s="9">
        <v>1</v>
      </c>
      <c r="M103" s="9">
        <v>1</v>
      </c>
      <c r="N103" s="9">
        <v>0.5</v>
      </c>
      <c r="O103" s="9">
        <v>0.5</v>
      </c>
      <c r="P103" s="9">
        <v>0</v>
      </c>
      <c r="Q103" s="9">
        <v>0</v>
      </c>
      <c r="R103" s="9">
        <v>0</v>
      </c>
      <c r="S103" s="9">
        <v>3</v>
      </c>
      <c r="T103" s="9">
        <f t="shared" si="40"/>
        <v>10</v>
      </c>
      <c r="U103" s="10">
        <f t="shared" si="54"/>
        <v>0.54054054054054057</v>
      </c>
      <c r="V103" s="8">
        <v>1</v>
      </c>
      <c r="W103" s="9">
        <v>0.5</v>
      </c>
      <c r="X103" s="9">
        <v>0.5</v>
      </c>
      <c r="Y103" s="9">
        <v>0.5</v>
      </c>
      <c r="Z103" s="9">
        <v>0</v>
      </c>
      <c r="AA103" s="9">
        <v>1</v>
      </c>
      <c r="AB103" s="9">
        <v>1</v>
      </c>
      <c r="AC103" s="9">
        <v>0.5</v>
      </c>
      <c r="AD103" s="9">
        <v>1</v>
      </c>
      <c r="AE103" s="9">
        <v>3</v>
      </c>
      <c r="AF103" s="9">
        <v>1</v>
      </c>
      <c r="AG103" s="9">
        <v>4</v>
      </c>
      <c r="AH103" s="9">
        <v>3</v>
      </c>
      <c r="AI103" s="9">
        <f t="shared" si="41"/>
        <v>17</v>
      </c>
      <c r="AJ103" s="10">
        <f t="shared" si="51"/>
        <v>0.85</v>
      </c>
      <c r="AK103" s="8"/>
      <c r="AL103" s="9"/>
      <c r="AM103" s="9"/>
      <c r="AN103" s="9"/>
      <c r="AO103" s="9"/>
      <c r="AP103" s="9"/>
      <c r="AQ103" s="9"/>
      <c r="AR103" s="9">
        <f t="shared" si="42"/>
        <v>0</v>
      </c>
      <c r="AS103" s="10">
        <f t="shared" si="52"/>
        <v>0</v>
      </c>
      <c r="AT103" s="8">
        <v>0.5</v>
      </c>
      <c r="AU103" s="9">
        <v>0.5</v>
      </c>
      <c r="AV103" s="9">
        <v>0.5</v>
      </c>
      <c r="AW103" s="9">
        <v>0.5</v>
      </c>
      <c r="AX103" s="9">
        <v>0.5</v>
      </c>
      <c r="AY103" s="9">
        <v>0.5</v>
      </c>
      <c r="AZ103" s="9">
        <v>1</v>
      </c>
      <c r="BA103" s="9">
        <v>3</v>
      </c>
      <c r="BB103" s="9">
        <v>3</v>
      </c>
      <c r="BC103" s="9">
        <v>0</v>
      </c>
      <c r="BD103" s="9">
        <v>1</v>
      </c>
      <c r="BE103" s="9">
        <v>0</v>
      </c>
      <c r="BF103" s="9">
        <v>2</v>
      </c>
      <c r="BG103" s="9">
        <f t="shared" si="43"/>
        <v>13</v>
      </c>
      <c r="BH103" s="10">
        <f t="shared" si="53"/>
        <v>0.61904761904761907</v>
      </c>
      <c r="BI103" s="4">
        <f t="shared" si="47"/>
        <v>3</v>
      </c>
      <c r="BO103" s="24">
        <f t="shared" si="48"/>
        <v>0.67240347490347485</v>
      </c>
      <c r="BP103" s="1">
        <f t="shared" si="49"/>
        <v>67.5</v>
      </c>
      <c r="BQ103" s="2">
        <f t="shared" si="39"/>
        <v>3</v>
      </c>
    </row>
    <row r="104" spans="1:69" x14ac:dyDescent="0.3">
      <c r="A104" s="16" t="s">
        <v>94</v>
      </c>
      <c r="B104" s="16" t="s">
        <v>189</v>
      </c>
      <c r="C104" s="16" t="s">
        <v>292</v>
      </c>
      <c r="D104" s="8">
        <v>0.5</v>
      </c>
      <c r="E104" s="9">
        <v>0.5</v>
      </c>
      <c r="F104" s="9">
        <v>0.5</v>
      </c>
      <c r="G104" s="9">
        <v>0.5</v>
      </c>
      <c r="H104" s="9">
        <v>0.5</v>
      </c>
      <c r="I104" s="9">
        <v>0.5</v>
      </c>
      <c r="J104" s="9">
        <v>1</v>
      </c>
      <c r="K104" s="9">
        <v>1</v>
      </c>
      <c r="L104" s="9">
        <v>1</v>
      </c>
      <c r="M104" s="9">
        <v>1</v>
      </c>
      <c r="N104" s="9">
        <v>1</v>
      </c>
      <c r="O104" s="9">
        <v>0.5</v>
      </c>
      <c r="P104" s="9">
        <v>0.5</v>
      </c>
      <c r="Q104" s="9">
        <v>0.5</v>
      </c>
      <c r="R104" s="9">
        <v>6</v>
      </c>
      <c r="S104" s="9">
        <v>3</v>
      </c>
      <c r="T104" s="9">
        <f t="shared" si="40"/>
        <v>18.5</v>
      </c>
      <c r="U104" s="10">
        <f t="shared" si="54"/>
        <v>1</v>
      </c>
      <c r="V104" s="8">
        <v>1</v>
      </c>
      <c r="W104" s="9">
        <v>0.5</v>
      </c>
      <c r="X104" s="9">
        <v>0.5</v>
      </c>
      <c r="Y104" s="9">
        <v>0.5</v>
      </c>
      <c r="Z104" s="9">
        <v>1</v>
      </c>
      <c r="AA104" s="9">
        <v>1</v>
      </c>
      <c r="AB104" s="9">
        <v>1</v>
      </c>
      <c r="AC104" s="9">
        <v>0</v>
      </c>
      <c r="AD104" s="9">
        <v>1</v>
      </c>
      <c r="AE104" s="9">
        <v>3</v>
      </c>
      <c r="AF104" s="9">
        <v>1</v>
      </c>
      <c r="AG104" s="9">
        <v>4</v>
      </c>
      <c r="AH104" s="9">
        <v>3</v>
      </c>
      <c r="AI104" s="9">
        <f t="shared" si="41"/>
        <v>17.5</v>
      </c>
      <c r="AJ104" s="10">
        <f t="shared" si="51"/>
        <v>0.875</v>
      </c>
      <c r="AK104" s="8">
        <v>1</v>
      </c>
      <c r="AL104" s="9">
        <v>0.5</v>
      </c>
      <c r="AM104" s="9">
        <v>0.5</v>
      </c>
      <c r="AN104" s="9">
        <v>0.5</v>
      </c>
      <c r="AO104" s="9">
        <v>3</v>
      </c>
      <c r="AP104" s="9">
        <v>0</v>
      </c>
      <c r="AQ104" s="9">
        <v>2</v>
      </c>
      <c r="AR104" s="9">
        <f t="shared" si="42"/>
        <v>7.5</v>
      </c>
      <c r="AS104" s="10">
        <f t="shared" si="52"/>
        <v>0.34883720930232559</v>
      </c>
      <c r="AT104" s="8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>
        <f t="shared" si="43"/>
        <v>0</v>
      </c>
      <c r="BH104" s="10">
        <f t="shared" si="53"/>
        <v>0</v>
      </c>
      <c r="BI104" s="4">
        <f t="shared" si="47"/>
        <v>3</v>
      </c>
      <c r="BO104" s="24">
        <f t="shared" si="48"/>
        <v>0.76090116279069764</v>
      </c>
      <c r="BP104" s="1">
        <f t="shared" si="49"/>
        <v>76.5</v>
      </c>
      <c r="BQ104" s="2">
        <f t="shared" si="39"/>
        <v>2.2999999999999998</v>
      </c>
    </row>
    <row r="105" spans="1:69" x14ac:dyDescent="0.3">
      <c r="A105" s="16" t="s">
        <v>95</v>
      </c>
      <c r="B105" s="16" t="s">
        <v>190</v>
      </c>
      <c r="C105" s="16" t="s">
        <v>293</v>
      </c>
      <c r="D105" s="8">
        <v>0.5</v>
      </c>
      <c r="E105" s="9">
        <v>0.5</v>
      </c>
      <c r="F105" s="9">
        <v>0.5</v>
      </c>
      <c r="G105" s="9">
        <v>0.5</v>
      </c>
      <c r="H105" s="9">
        <v>0.5</v>
      </c>
      <c r="I105" s="9">
        <v>0.5</v>
      </c>
      <c r="J105" s="9">
        <v>1</v>
      </c>
      <c r="K105" s="9">
        <v>0.5</v>
      </c>
      <c r="L105" s="9">
        <v>0.5</v>
      </c>
      <c r="M105" s="9">
        <v>0.5</v>
      </c>
      <c r="N105" s="9">
        <v>0.5</v>
      </c>
      <c r="O105" s="9">
        <v>0.5</v>
      </c>
      <c r="P105" s="9">
        <v>0.5</v>
      </c>
      <c r="Q105" s="9">
        <v>0.5</v>
      </c>
      <c r="R105" s="9">
        <v>0</v>
      </c>
      <c r="S105" s="9">
        <v>2</v>
      </c>
      <c r="T105" s="9">
        <f t="shared" si="40"/>
        <v>9.5</v>
      </c>
      <c r="U105" s="10">
        <f t="shared" si="54"/>
        <v>0.51351351351351349</v>
      </c>
      <c r="V105" s="8">
        <v>1</v>
      </c>
      <c r="W105" s="9">
        <v>0.5</v>
      </c>
      <c r="X105" s="9">
        <v>0.5</v>
      </c>
      <c r="Y105" s="9">
        <v>0.5</v>
      </c>
      <c r="Z105" s="9">
        <v>0</v>
      </c>
      <c r="AA105" s="9">
        <v>1</v>
      </c>
      <c r="AB105" s="9">
        <v>0.5</v>
      </c>
      <c r="AC105" s="9">
        <v>1.5</v>
      </c>
      <c r="AD105" s="9">
        <v>1</v>
      </c>
      <c r="AE105" s="9">
        <v>1</v>
      </c>
      <c r="AF105" s="9">
        <v>1</v>
      </c>
      <c r="AG105" s="9">
        <v>2</v>
      </c>
      <c r="AH105" s="9">
        <v>3</v>
      </c>
      <c r="AI105" s="9">
        <f>SUM(V105:AH105)</f>
        <v>13.5</v>
      </c>
      <c r="AJ105" s="10">
        <f>SUM(V105:AH105)/$AI$3</f>
        <v>0.67500000000000004</v>
      </c>
      <c r="AK105" s="8"/>
      <c r="AL105" s="9"/>
      <c r="AM105" s="9"/>
      <c r="AN105" s="9"/>
      <c r="AO105" s="9"/>
      <c r="AP105" s="9"/>
      <c r="AQ105" s="9"/>
      <c r="AR105" s="9">
        <f t="shared" si="42"/>
        <v>0</v>
      </c>
      <c r="AS105" s="10">
        <f t="shared" si="52"/>
        <v>0</v>
      </c>
      <c r="AT105" s="9">
        <v>0.5</v>
      </c>
      <c r="AU105" s="9">
        <v>0.5</v>
      </c>
      <c r="AV105" s="9">
        <v>0.5</v>
      </c>
      <c r="AW105" s="9">
        <v>0.5</v>
      </c>
      <c r="AX105" s="9">
        <v>0.5</v>
      </c>
      <c r="AY105" s="9">
        <v>0.5</v>
      </c>
      <c r="AZ105" s="9">
        <v>1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2</v>
      </c>
      <c r="BG105" s="9">
        <f t="shared" si="43"/>
        <v>6</v>
      </c>
      <c r="BH105" s="10">
        <f t="shared" si="53"/>
        <v>0.2857142857142857</v>
      </c>
      <c r="BI105" s="4">
        <f t="shared" si="47"/>
        <v>3</v>
      </c>
      <c r="BO105" s="24">
        <f t="shared" si="48"/>
        <v>0.50169401544401537</v>
      </c>
      <c r="BP105" s="1">
        <f t="shared" si="49"/>
        <v>50.5</v>
      </c>
      <c r="BQ105" s="2">
        <f t="shared" si="39"/>
        <v>4</v>
      </c>
    </row>
    <row r="106" spans="1:69" x14ac:dyDescent="0.3">
      <c r="A106" s="16" t="s">
        <v>96</v>
      </c>
      <c r="B106" s="16" t="s">
        <v>191</v>
      </c>
      <c r="C106" s="16" t="s">
        <v>294</v>
      </c>
      <c r="D106" s="8">
        <v>0.5</v>
      </c>
      <c r="E106" s="9">
        <v>0.5</v>
      </c>
      <c r="F106" s="9">
        <v>0.5</v>
      </c>
      <c r="G106" s="9">
        <v>0.5</v>
      </c>
      <c r="H106" s="9">
        <v>0.5</v>
      </c>
      <c r="I106" s="9">
        <v>0.5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0.5</v>
      </c>
      <c r="P106" s="9">
        <v>0.5</v>
      </c>
      <c r="Q106" s="9">
        <v>0.5</v>
      </c>
      <c r="R106" s="9">
        <v>6</v>
      </c>
      <c r="S106" s="9">
        <v>3</v>
      </c>
      <c r="T106" s="9">
        <f t="shared" si="40"/>
        <v>18.5</v>
      </c>
      <c r="U106" s="10">
        <f t="shared" si="54"/>
        <v>1</v>
      </c>
      <c r="V106" s="8">
        <v>1</v>
      </c>
      <c r="W106" s="9">
        <v>0.5</v>
      </c>
      <c r="X106" s="9">
        <v>0.5</v>
      </c>
      <c r="Y106" s="9">
        <v>0.5</v>
      </c>
      <c r="Z106" s="9">
        <v>1</v>
      </c>
      <c r="AA106" s="9">
        <v>1</v>
      </c>
      <c r="AB106" s="9">
        <v>1</v>
      </c>
      <c r="AC106" s="9">
        <v>1.5</v>
      </c>
      <c r="AD106" s="9">
        <v>1</v>
      </c>
      <c r="AE106" s="9">
        <v>2.5</v>
      </c>
      <c r="AF106" s="9">
        <v>2</v>
      </c>
      <c r="AG106" s="9">
        <v>4</v>
      </c>
      <c r="AH106" s="9">
        <v>3</v>
      </c>
      <c r="AI106" s="9">
        <f t="shared" si="41"/>
        <v>19.5</v>
      </c>
      <c r="AJ106" s="10">
        <f t="shared" si="51"/>
        <v>0.97499999999999998</v>
      </c>
      <c r="AK106" s="8">
        <v>2</v>
      </c>
      <c r="AL106" s="9">
        <v>0.5</v>
      </c>
      <c r="AM106" s="9">
        <v>0.5</v>
      </c>
      <c r="AN106" s="9">
        <v>0.5</v>
      </c>
      <c r="AO106" s="9">
        <v>4</v>
      </c>
      <c r="AP106" s="9">
        <v>7</v>
      </c>
      <c r="AQ106" s="9">
        <v>2</v>
      </c>
      <c r="AR106" s="9">
        <f t="shared" si="42"/>
        <v>16.5</v>
      </c>
      <c r="AS106" s="10">
        <f t="shared" si="52"/>
        <v>0.76744186046511631</v>
      </c>
      <c r="AT106" s="8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>
        <f t="shared" ref="BG106" si="55">SUM(AT106:BF106)</f>
        <v>0</v>
      </c>
      <c r="BH106" s="10">
        <f t="shared" si="53"/>
        <v>0</v>
      </c>
      <c r="BI106" s="4">
        <f t="shared" si="47"/>
        <v>3</v>
      </c>
      <c r="BO106" s="24">
        <f t="shared" si="48"/>
        <v>0.92148255813953484</v>
      </c>
      <c r="BP106" s="1">
        <f t="shared" si="49"/>
        <v>92.5</v>
      </c>
      <c r="BQ106" s="2">
        <f t="shared" si="39"/>
        <v>1.3</v>
      </c>
    </row>
  </sheetData>
  <mergeCells count="6">
    <mergeCell ref="BK1:BN1"/>
    <mergeCell ref="D1:U1"/>
    <mergeCell ref="V1:AJ1"/>
    <mergeCell ref="AK1:AS1"/>
    <mergeCell ref="AT1:BH1"/>
    <mergeCell ref="BI1:BJ1"/>
  </mergeCells>
  <conditionalFormatting sqref="K48:U48 T51:U51 T56:U56 L58:U58 T69:U69 G71 I71:U71 T74:U74 T77:U77 J78:V78 T79:U79 T82:U82 R83:U83 J84:U84 T85:U85 J86:U86 S87:U87 J89:AY89 J90 K91:M91 J103:U103 T104:U104 J105:U105 AI48:AK48 AI51:AS51 A55:V55 Z55:BH55 Z58:AT58 Z65:AS65 AI66:AS66 Z74:AS74 Z78:AS78 AI82:AS82 AH83:AS83 AI84:AK84 Z85:BH85 AI86:BH86 R90:U91 AH90:AS90 A94:C94 T94:U94 Z94:BH94 A95:U95 AI95:BH95 AI100:AT100 AI104:AJ104 Z105:AS105 AO48:BH48 Z77:AJ77 AO77:BH77 AO84:BH84 AR96:BH96 AO104:BH104 R49:V49 BB49:BH49 BC51:BH51 BD56:BH56 AV58 AY58:BH58 BA65:BH65 BB66:BH66 AZ69:BH69 AV78 AZ78:BH78 BG79:BH79 BA89:BH90 AV100 AZ105:BH105 T47:U47 J52:V52 J54:U54 R53:U53 R57:U57 R61:U61 G67 I67:U67 S68:U68 J70:U70 J72:U73 J75:U75 S76:U76 J80 J88:U88 T92:U92 A93:D93 G93 I93:U93 J96:U96 T97:U97 J98:U98 R99:U99 T100:U102 Z47:AJ47 T50:BH50 AB52 AH52:AS52 AI56:AS57 T59:U60 AI59:BH59 T62:U66 AC67:AS67 AI68:AS68 Z69:AS70 AI71:AS72 AA73:AS73 AI76:AS76 R80:U81 AI79:AS80 Z88:AS88 AI91:BH91 AB93:AS93 AB96:AJ96 AI97:BH97 AI99:AS99 AI101:AS103 A96:C106 AI106:AJ106 AR47:BH47 AI75:AJ75 AR75:BH75 AO106:BH106 T106:U106 BB52:BH52 AI53:AS54 BG54:BH54 BA53:BH53 BA57:BH57 BA60:BH60 BG61:BH61 AI60:AS64 BG63:BH63 BC62:BH62 AZ64:BH64 BD67:BH67 BA68:BH68 BA70:BH71 BG72:BH72 BA73:BH74 BG76:BH76 AI92:AS92 BG92:BH92 BA93:BH93 AZ99:BH99 BA100:BH102 BC103:BH103 Z98:BH98 Z49:AS49 BA80:BH83 AD87:BH87 BG88:BH88 Z81:AS81 A56:C92 A47:C54 FS47:XFD106">
    <cfRule type="expression" dxfId="29" priority="30">
      <formula>MOD(ROW(),2)=0</formula>
    </cfRule>
  </conditionalFormatting>
  <conditionalFormatting sqref="A5:U5 A6:N6 R6:V6 J7:U7 T8:U8 T36:U36 J37:AT37 J38:AS38 M40 R40 R43:U43 K48:U48 T51:U51 T56:U56 L58:U58 T69:U69 G71 I71:U71 T74:U74 T77:U77 J78:V78 T79:U79 T82:U82 R83:U83 J84:U84 T85:U85 J86:U86 S87:U87 J89:AY89 J90 K91:M91 J103:U103 T104:U104 J105:U105 AH7:AS7 A13:U13 AC13 A10:U10 AF13:AG13 A17:U17 A21:V21 Z21:AT21 A23:U23 AI23:AS23 A25:V25 AA25:BH25 A26:U26 A29:U30 A32:U32 AI32:AS32 A33:V33 Z33:AS33 AI36:AS36 T44:U45 AI48:AK48 AI51:AS51 A55:V55 Z55:BH55 Z58:AT58 Z65:AS65 AI66:AS66 Z74:AS74 Z78:AS78 AI82:AS82 AH83:AS83 AI84:AK84 Z85:BH85 AI86:BH86 R90:U91 AH90:AS90 A94:C94 T94:U94 Z94:BH94 A95:U95 AI95:BH95 AI100:AT100 AI104:AJ104 Z105:AS105 AI5:BI5 Z6:AS6 AI10:BH10 AI30:AS30 AI39:BH39 AO48:BH48 Z77:AJ77 AO77:BH77 AO84:BH84 AR96:BH96 AO104:BH104 BA6:BH6 AI8:BH8 BG17:BH17 AV21:BH21 BB23:BH23 BC26:BH26 BA30:BH30 BA32:BH32 AV33 AY33:BH33 BD36:BH36 AZ37:BH37 BC38:BH38 AI40:AS40 BB40:BH40 BD44:BH44 BF45:BH45 R49:V49 BB49:BH49 BC51:BH51 BD56:BH56 AV58 AY58:BH58 BA65:BH65 BB66:BH66 AZ69:BH69 AV78 AZ78:BH78 BG79:BH79 BA89:BH90 AV100 AZ105:BH105 J9:V9 A11:C12 T11:U12 R14:U14 P15:U15 A14:C16 N16:U16 T18:U18 M19:N19 R19:U19 A18:C20 J20:U20 A24:C24 M24:U24 A27:C28 R27:U27 T28:U28 A31:C31 R31:U31 T34:U34 M35 U35 T39:U42 R46:U46 T47:U47 J52:V52 J54:U54 R53:U53 R57:U57 R61:U61 G67 I67:U67 S68:U68 J70:U70 J72:U73 J75:U75 S76:U76 J80 J88:U88 T92:U92 A93:D93 G93 I93:U93 J96:U96 T97:U97 J98:U98 R99:U99 T100:U102 Z9:AS9 AI11:AJ11 AI13:BH13 AB16:AE16 AI16:AS18 Z19:AS19 AI20:BH20 AI22:BH22 Z24:AS24 AI28:BH29 AI31:AJ31 AI34:AS34 Y35:AS35 AJ41:AS42 AI43:AS45 AI46:AJ46 Z47:AJ47 T50:BH50 AB52 AH52:AS52 AI56:AS57 T59:U60 AI59:BH59 T62:U66 AC67:AS67 AI68:AS68 Z69:AS70 AI71:AS72 AA73:AS73 AI76:AS76 R80:U81 AI79:AS80 Z88:AS88 AI91:BH91 AB93:AS93 AB96:AJ96 AI97:BH97 AI99:AS99 AI101:AS103 A96:C106 AI106:AJ106 AP11 AR11:BH11 AO31:BH31 AO46:BH46 AR47:BH47 AI75:AJ75 AR75:BH75 AO106:BH106 T106:U106 BG9:BH9 AI12:AS12 BA12:BH12 AI14:AS14 BA14:BH14 AA15:AS15 BA16:BH16 BA18:BH18 BC19:BH19 AZ24:BH24 AI26:AS27 BG27:BH27 BG34:BH34 BC35:BH35 BB52:BH52 AI53:AS54 BG54:BH54 BA53:BH53 BA57:BH57 BA60:BH60 BG61:BH61 AI60:AS64 BG63:BH63 BC62:BH62 AZ64:BH64 BD67:BH67 BA68:BH68 BA70:BH71 BG72:BH72 BA73:BH74 BG76:BH76 AI92:AS92 BG92:BH92 BA93:BH93 AZ99:BH99 BA100:BH102 BC103:BH103 BG15:BH15 BA41:BH43 Z98:BH98 BD7:BH7 Z49:AS49 BA80:BH83 AD87:BH87 BG88:BH88 A22:C22 U22 Z81:AS81 A7:C9 A56:C92 A34:C54 BI6:BI106 FS5:XFD106">
    <cfRule type="expression" dxfId="28" priority="29">
      <formula>MOD(ROW(),2)=0</formula>
    </cfRule>
  </conditionalFormatting>
  <conditionalFormatting sqref="R51:S51">
    <cfRule type="expression" dxfId="27" priority="28">
      <formula>MOD(ROW(),2)=0</formula>
    </cfRule>
  </conditionalFormatting>
  <conditionalFormatting sqref="R51:S51">
    <cfRule type="expression" dxfId="26" priority="27">
      <formula>MOD(ROW(),2)=0</formula>
    </cfRule>
  </conditionalFormatting>
  <conditionalFormatting sqref="H56 J56:S56">
    <cfRule type="expression" dxfId="25" priority="26">
      <formula>MOD(ROW(),2)=0</formula>
    </cfRule>
  </conditionalFormatting>
  <conditionalFormatting sqref="H56 J56:S56">
    <cfRule type="expression" dxfId="24" priority="25">
      <formula>MOD(ROW(),2)=0</formula>
    </cfRule>
  </conditionalFormatting>
  <conditionalFormatting sqref="V10 Z10:AH10">
    <cfRule type="expression" dxfId="23" priority="24">
      <formula>MOD(ROW(),2)=0</formula>
    </cfRule>
  </conditionalFormatting>
  <conditionalFormatting sqref="J44:S44">
    <cfRule type="expression" dxfId="22" priority="23">
      <formula>MOD(ROW(),2)=0</formula>
    </cfRule>
  </conditionalFormatting>
  <conditionalFormatting sqref="H94:M94 R94:S94">
    <cfRule type="expression" dxfId="21" priority="22">
      <formula>MOD(ROW(),2)=0</formula>
    </cfRule>
  </conditionalFormatting>
  <conditionalFormatting sqref="H94:M94 R94:S94">
    <cfRule type="expression" dxfId="20" priority="21">
      <formula>MOD(ROW(),2)=0</formula>
    </cfRule>
  </conditionalFormatting>
  <conditionalFormatting sqref="J102:S102">
    <cfRule type="expression" dxfId="19" priority="20">
      <formula>MOD(ROW(),2)=0</formula>
    </cfRule>
  </conditionalFormatting>
  <conditionalFormatting sqref="J102:S102">
    <cfRule type="expression" dxfId="18" priority="19">
      <formula>MOD(ROW(),2)=0</formula>
    </cfRule>
  </conditionalFormatting>
  <conditionalFormatting sqref="Z102:AC102">
    <cfRule type="expression" dxfId="17" priority="18">
      <formula>MOD(ROW(),2)=0</formula>
    </cfRule>
  </conditionalFormatting>
  <conditionalFormatting sqref="Z102:AC102">
    <cfRule type="expression" dxfId="16" priority="17">
      <formula>MOD(ROW(),2)=0</formula>
    </cfRule>
  </conditionalFormatting>
  <conditionalFormatting sqref="AK77">
    <cfRule type="expression" dxfId="15" priority="16">
      <formula>MOD(ROW(),2)=0</formula>
    </cfRule>
  </conditionalFormatting>
  <conditionalFormatting sqref="AK77">
    <cfRule type="expression" dxfId="14" priority="15">
      <formula>MOD(ROW(),2)=0</formula>
    </cfRule>
  </conditionalFormatting>
  <conditionalFormatting sqref="AK96 AO96:AQ96">
    <cfRule type="expression" dxfId="13" priority="14">
      <formula>MOD(ROW(),2)=0</formula>
    </cfRule>
  </conditionalFormatting>
  <conditionalFormatting sqref="AK96 AO96:AQ96">
    <cfRule type="expression" dxfId="12" priority="13">
      <formula>MOD(ROW(),2)=0</formula>
    </cfRule>
  </conditionalFormatting>
  <conditionalFormatting sqref="AK104">
    <cfRule type="expression" dxfId="11" priority="12">
      <formula>MOD(ROW(),2)=0</formula>
    </cfRule>
  </conditionalFormatting>
  <conditionalFormatting sqref="AK104">
    <cfRule type="expression" dxfId="10" priority="11">
      <formula>MOD(ROW(),2)=0</formula>
    </cfRule>
  </conditionalFormatting>
  <conditionalFormatting sqref="M41">
    <cfRule type="expression" dxfId="9" priority="10">
      <formula>MOD(ROW(),2)=0</formula>
    </cfRule>
  </conditionalFormatting>
  <conditionalFormatting sqref="J91">
    <cfRule type="expression" dxfId="8" priority="9">
      <formula>MOD(ROW(),2)=0</formula>
    </cfRule>
  </conditionalFormatting>
  <conditionalFormatting sqref="J91">
    <cfRule type="expression" dxfId="7" priority="8">
      <formula>MOD(ROW(),2)=0</formula>
    </cfRule>
  </conditionalFormatting>
  <conditionalFormatting sqref="D96 G96 I96">
    <cfRule type="expression" dxfId="6" priority="7">
      <formula>MOD(ROW(),2)=0</formula>
    </cfRule>
  </conditionalFormatting>
  <conditionalFormatting sqref="D96 G96 I96">
    <cfRule type="expression" dxfId="5" priority="6">
      <formula>MOD(ROW(),2)=0</formula>
    </cfRule>
  </conditionalFormatting>
  <conditionalFormatting sqref="R50:S50">
    <cfRule type="expression" dxfId="4" priority="5">
      <formula>MOD(ROW(),2)=0</formula>
    </cfRule>
  </conditionalFormatting>
  <conditionalFormatting sqref="R50:S50">
    <cfRule type="expression" dxfId="3" priority="4">
      <formula>MOD(ROW(),2)=0</formula>
    </cfRule>
  </conditionalFormatting>
  <conditionalFormatting sqref="BI1:BI1048576">
    <cfRule type="cellIs" dxfId="2" priority="1" operator="equal">
      <formula>0</formula>
    </cfRule>
    <cfRule type="cellIs" dxfId="1" priority="3" operator="between">
      <formula>0.1</formula>
      <formula>2.9</formula>
    </cfRule>
  </conditionalFormatting>
  <conditionalFormatting sqref="BO1:BO1048576">
    <cfRule type="cellIs" dxfId="0" priority="2" operator="lessThan">
      <formula>0.5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Mucke</dc:creator>
  <cp:lastModifiedBy>Dominik</cp:lastModifiedBy>
  <dcterms:created xsi:type="dcterms:W3CDTF">2015-06-05T18:19:34Z</dcterms:created>
  <dcterms:modified xsi:type="dcterms:W3CDTF">2021-11-03T13:46:27Z</dcterms:modified>
</cp:coreProperties>
</file>