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rdan\Desktop\CTR\Automated Tests\Validation Docs\"/>
    </mc:Choice>
  </mc:AlternateContent>
  <xr:revisionPtr revIDLastSave="0" documentId="13_ncr:1_{42A5B7BF-49AA-429A-9D53-12FD01776837}" xr6:coauthVersionLast="47" xr6:coauthVersionMax="47" xr10:uidLastSave="{00000000-0000-0000-0000-000000000000}"/>
  <bookViews>
    <workbookView xWindow="38280" yWindow="-120" windowWidth="38640" windowHeight="21120" xr2:uid="{1622F787-42C1-41DF-8758-8E570B9EE9BF}"/>
  </bookViews>
  <sheets>
    <sheet name="Ingredient Mass Calc" sheetId="1" r:id="rId1"/>
    <sheet name="Enums" sheetId="2" r:id="rId2"/>
  </sheets>
  <definedNames>
    <definedName name="AmountDefinition">TableAmountDefinition[AmountDefinition]</definedName>
    <definedName name="NetAmountDefinition">TableNetAmountDefinition[NetAmountDefinition]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7" i="1" l="1"/>
  <c r="K8" i="1"/>
  <c r="K9" i="1"/>
  <c r="K10" i="1"/>
  <c r="K11" i="1"/>
  <c r="K12" i="1"/>
  <c r="K13" i="1"/>
  <c r="K14" i="1"/>
  <c r="J11" i="1"/>
  <c r="J12" i="1"/>
  <c r="H10" i="1"/>
  <c r="H11" i="1"/>
  <c r="H12" i="1"/>
  <c r="I12" i="1" s="1"/>
  <c r="H13" i="1"/>
  <c r="I13" i="1" s="1"/>
  <c r="J13" i="1" s="1"/>
  <c r="H14" i="1"/>
  <c r="I14" i="1" s="1"/>
  <c r="J14" i="1" s="1"/>
  <c r="H9" i="1"/>
  <c r="J9" i="1"/>
  <c r="J6" i="1"/>
  <c r="I11" i="1"/>
  <c r="I10" i="1"/>
  <c r="J10" i="1" s="1"/>
  <c r="I9" i="1"/>
  <c r="I8" i="1" l="1"/>
  <c r="J8" i="1" s="1"/>
  <c r="I7" i="1"/>
  <c r="J7" i="1" s="1"/>
  <c r="I6" i="1"/>
  <c r="B7" i="1"/>
  <c r="B8" i="1" s="1"/>
  <c r="B9" i="1" s="1"/>
  <c r="B10" i="1" s="1"/>
  <c r="B11" i="1" s="1"/>
  <c r="B12" i="1" s="1"/>
  <c r="K6" i="1" l="1"/>
  <c r="B13" i="1"/>
  <c r="B14" i="1" s="1"/>
</calcChain>
</file>

<file path=xl/sharedStrings.xml><?xml version="1.0" encoding="utf-8"?>
<sst xmlns="http://schemas.openxmlformats.org/spreadsheetml/2006/main" count="46" uniqueCount="21">
  <si>
    <t>AmountDefinition</t>
  </si>
  <si>
    <t>NetAmountDefinition</t>
  </si>
  <si>
    <t>GRAMS</t>
  </si>
  <si>
    <t>RELATIVE_TO_AMOUNT</t>
  </si>
  <si>
    <t>RELATIVE_TO_NET_MASS</t>
  </si>
  <si>
    <t>EQUAL</t>
  </si>
  <si>
    <t>Amount Definition</t>
  </si>
  <si>
    <t>Net Amount Definition</t>
  </si>
  <si>
    <t>Amount</t>
  </si>
  <si>
    <t>Net Amount</t>
  </si>
  <si>
    <t>Reference Mass 
[g]</t>
  </si>
  <si>
    <t>None</t>
  </si>
  <si>
    <t>Mass 
[g]</t>
  </si>
  <si>
    <t>Net Mass 
[g]</t>
  </si>
  <si>
    <t>Input Values</t>
  </si>
  <si>
    <t>Reference Net Mass 
[g]</t>
  </si>
  <si>
    <t>(amount_def, net_amount_def, amount, net_amount, ref_mass, ref_net_mass, expected_mass, expected_net_mass)</t>
  </si>
  <si>
    <t>Test Case Input Tuple</t>
  </si>
  <si>
    <t>Ingredient object validation:            Mass and Net Mass calculations</t>
  </si>
  <si>
    <t>Calculated (Expected) Values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</si>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</sst>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"/>
  </numFmts>
  <fonts count="6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00B0F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theme="6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theme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4" fillId="2" borderId="2" xfId="0" applyFont="1" applyFill="1" applyBorder="1" applyAlignment="1">
      <alignment horizontal="left" vertical="center" wrapText="1"/>
    </xf>
    <xf numFmtId="0" fontId="4" fillId="2" borderId="3" xfId="0" applyFont="1" applyFill="1" applyBorder="1" applyAlignment="1">
      <alignment horizontal="left" vertical="center" wrapText="1"/>
    </xf>
    <xf numFmtId="168" fontId="5" fillId="0" borderId="4" xfId="0" applyNumberFormat="1" applyFont="1" applyBorder="1" applyAlignment="1">
      <alignment horizontal="center" vertical="center"/>
    </xf>
    <xf numFmtId="168" fontId="5" fillId="0" borderId="5" xfId="0" applyNumberFormat="1" applyFont="1" applyBorder="1" applyAlignment="1">
      <alignment horizontal="center" vertical="center"/>
    </xf>
    <xf numFmtId="168" fontId="5" fillId="0" borderId="8" xfId="0" applyNumberFormat="1" applyFont="1" applyBorder="1" applyAlignment="1">
      <alignment horizontal="center" vertical="center"/>
    </xf>
  </cellXfs>
  <cellStyles count="1">
    <cellStyle name="Normal" xfId="0" builtinId="0"/>
  </cellStyles>
  <dxfs count="18"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/>
        <right style="medium">
          <color indexed="64"/>
        </right>
      </border>
    </dxf>
    <dxf>
      <font>
        <b/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168" formatCode="0.0"/>
      <alignment horizontal="center" vertical="center" textRotation="0" wrapText="0" indent="0" justifyLastLine="0" shrinkToFit="0" readingOrder="0"/>
      <border diagonalUp="0" diagonalDown="0" outline="0">
        <left/>
        <right style="medium">
          <color indexed="64"/>
        </right>
      </border>
    </dxf>
    <dxf>
      <font>
        <b/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168" formatCode="0.0"/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B0F0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0"/>
        <color rgb="FF00B0F0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0"/>
        <color rgb="FF00B0F0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0"/>
        <color rgb="FF00B0F0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0"/>
        <color rgb="FF00B0F0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0"/>
        <color rgb="FF00B0F0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0"/>
        <color rgb="FF00B0F0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7772A9D-92C4-417B-9BCC-7ECB5E62D77C}" name="TableIngredientMassValidation" displayName="TableIngredientMassValidation" ref="B5:K14" totalsRowShown="0" headerRowDxfId="6" dataDxfId="5">
  <autoFilter ref="B5:K14" xr:uid="{67772A9D-92C4-417B-9BCC-7ECB5E62D77C}"/>
  <tableColumns count="10">
    <tableColumn id="8" xr3:uid="{12130646-ADED-4671-A78A-1F6537498BE4}" name="i" dataDxfId="11"/>
    <tableColumn id="1" xr3:uid="{3D4B03D1-312E-4DC7-8EC7-09304FB26175}" name="Amount Definition" dataDxfId="10"/>
    <tableColumn id="2" xr3:uid="{3330EFF4-313E-429F-AF00-EEE887BC3396}" name="Net Amount Definition" dataDxfId="9"/>
    <tableColumn id="3" xr3:uid="{EADA7D37-5826-4DCB-928A-3023F90BAC00}" name="Amount" dataDxfId="8"/>
    <tableColumn id="4" xr3:uid="{9E4C853B-C4DA-4C7F-98B7-AF9F67E53A4A}" name="Net Amount" dataDxfId="7"/>
    <tableColumn id="5" xr3:uid="{0B9403E2-AA5B-459B-9027-E0C48F55573A}" name="Reference Mass _x000a_[g]" dataDxfId="4"/>
    <tableColumn id="10" xr3:uid="{404EB808-A3BF-4E7B-BE45-D4305BA41864}" name="Reference Net Mass _x000a_[g]" dataDxfId="3"/>
    <tableColumn id="6" xr3:uid="{80199EAF-9A1C-445A-A6BF-4204FAFC1F5A}" name="Mass _x000a_[g]" dataDxfId="2"/>
    <tableColumn id="7" xr3:uid="{9BA97E6D-34D7-4617-916B-26E6A0665E74}" name="Net Mass _x000a_[g]" dataDxfId="1"/>
    <tableColumn id="9" xr3:uid="{55D1A801-25F2-45E8-B861-E9C163E30439}" name="(amount_def, net_amount_def, amount, net_amount, ref_mass, ref_net_mass, expected_mass, expected_net_mass)" dataDxfId="0">
      <calculatedColumnFormula>"(AmountDefinition." &amp; TableIngredientMassValidation[[#This Row],[Amount Definition]] &amp; ", NetAmountDefinition." &amp; TableIngredientMassValidation[[#This Row],[Net Amount Definition]] &amp; ", " &amp; TableIngredientMassValidation[[#This Row],[Amount]] &amp; ", " &amp; TableIngredientMassValidation[[#This Row],[Net Amount]] &amp; ", " &amp; TableIngredientMassValidation[[#This Row],[Reference Mass 
'[g']]] &amp; ", " &amp; TableIngredientMassValidation[[#This Row],[Reference Net Mass 
'[g']]] &amp; ", " &amp; SUBSTITUTE(TableIngredientMassValidation[[#This Row],[Mass 
'[g']]],",",".") &amp; ", " &amp; SUBSTITUTE(TableIngredientMassValidation[[#This Row],[Net Mass 
'[g']]],",",".") &amp; "),"</calculatedColumnFormula>
    </tableColumn>
  </tableColumns>
  <tableStyleInfo name="TableStyleMedium1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A047D71-EBFF-4EC7-AC31-BEFBD8BC96ED}" name="TableAmountDefinition" displayName="TableAmountDefinition" ref="B2:B5" totalsRowShown="0" headerRowDxfId="16" dataDxfId="15">
  <autoFilter ref="B2:B5" xr:uid="{FA047D71-EBFF-4EC7-AC31-BEFBD8BC96ED}"/>
  <tableColumns count="1">
    <tableColumn id="1" xr3:uid="{A0320426-EB80-4824-B3A9-893BCF58C0F3}" name="AmountDefinition" dataDxfId="17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52E9F03-6928-4F0B-A3E6-90C685AEEA16}" name="TableNetAmountDefinition" displayName="TableNetAmountDefinition" ref="B8:B11" totalsRowShown="0" headerRowDxfId="13" dataDxfId="12">
  <autoFilter ref="B8:B11" xr:uid="{F52E9F03-6928-4F0B-A3E6-90C685AEEA16}"/>
  <tableColumns count="1">
    <tableColumn id="1" xr3:uid="{BB7C3412-7FD1-4604-B295-57A3C0AD6E41}" name="NetAmountDefinition" dataDxfId="14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3A779-8691-4817-BB64-01BE9408797C}">
  <dimension ref="B1:K14"/>
  <sheetViews>
    <sheetView tabSelected="1" zoomScale="130" zoomScaleNormal="130" workbookViewId="0">
      <selection activeCell="C9" sqref="C9"/>
    </sheetView>
  </sheetViews>
  <sheetFormatPr defaultRowHeight="15" x14ac:dyDescent="0.25"/>
  <cols>
    <col min="1" max="1" width="5" customWidth="1"/>
    <col min="2" max="2" width="4.7109375" customWidth="1"/>
    <col min="3" max="4" width="26.7109375" customWidth="1"/>
    <col min="5" max="6" width="12.7109375" customWidth="1"/>
    <col min="7" max="7" width="14.28515625" customWidth="1"/>
    <col min="8" max="8" width="17.28515625" customWidth="1"/>
    <col min="9" max="10" width="12.7109375" customWidth="1"/>
    <col min="11" max="11" width="105.7109375" customWidth="1"/>
  </cols>
  <sheetData>
    <row r="1" spans="2:11" ht="15.75" thickBot="1" x14ac:dyDescent="0.3"/>
    <row r="2" spans="2:11" ht="24.95" customHeight="1" thickBot="1" x14ac:dyDescent="0.3">
      <c r="B2" s="17" t="s">
        <v>18</v>
      </c>
      <c r="C2" s="18"/>
      <c r="D2" s="18"/>
      <c r="E2" s="18"/>
      <c r="F2" s="18"/>
      <c r="G2" s="18"/>
      <c r="H2" s="18"/>
      <c r="I2" s="18"/>
      <c r="J2" s="18"/>
      <c r="K2" s="19"/>
    </row>
    <row r="3" spans="2:11" ht="24.95" customHeight="1" thickBot="1" x14ac:dyDescent="0.3"/>
    <row r="4" spans="2:11" ht="15.75" customHeight="1" thickBot="1" x14ac:dyDescent="0.3">
      <c r="B4" s="13" t="s">
        <v>14</v>
      </c>
      <c r="C4" s="14"/>
      <c r="D4" s="14"/>
      <c r="E4" s="14"/>
      <c r="F4" s="14"/>
      <c r="G4" s="14"/>
      <c r="H4" s="15"/>
      <c r="I4" s="13" t="s">
        <v>19</v>
      </c>
      <c r="J4" s="15"/>
      <c r="K4" s="16" t="s">
        <v>17</v>
      </c>
    </row>
    <row r="5" spans="2:11" ht="35.1" customHeight="1" x14ac:dyDescent="0.25">
      <c r="B5" s="2" t="s">
        <v>20</v>
      </c>
      <c r="C5" s="3" t="s">
        <v>6</v>
      </c>
      <c r="D5" s="3" t="s">
        <v>7</v>
      </c>
      <c r="E5" s="3" t="s">
        <v>8</v>
      </c>
      <c r="F5" s="3" t="s">
        <v>9</v>
      </c>
      <c r="G5" s="3" t="s">
        <v>10</v>
      </c>
      <c r="H5" s="4" t="s">
        <v>15</v>
      </c>
      <c r="I5" s="2" t="s">
        <v>12</v>
      </c>
      <c r="J5" s="4" t="s">
        <v>13</v>
      </c>
      <c r="K5" s="5" t="s">
        <v>16</v>
      </c>
    </row>
    <row r="6" spans="2:11" x14ac:dyDescent="0.25">
      <c r="B6" s="6">
        <v>1</v>
      </c>
      <c r="C6" s="7" t="s">
        <v>2</v>
      </c>
      <c r="D6" s="7" t="s">
        <v>2</v>
      </c>
      <c r="E6" s="7">
        <v>100</v>
      </c>
      <c r="F6" s="7">
        <v>80</v>
      </c>
      <c r="G6" s="7" t="s">
        <v>11</v>
      </c>
      <c r="H6" s="8" t="s">
        <v>11</v>
      </c>
      <c r="I6" s="20">
        <f>TableIngredientMassValidation[[#This Row],[Amount]]</f>
        <v>100</v>
      </c>
      <c r="J6" s="21">
        <f>TableIngredientMassValidation[[#This Row],[Net Amount]]</f>
        <v>80</v>
      </c>
      <c r="K6" s="9" t="str">
        <f>"(AmountDefinition." &amp; TableIngredientMassValidation[[#This Row],[Amount Definition]] &amp; ", NetAmountDefinition." &amp; TableIngredientMassValidation[[#This Row],[Net Amount Definition]] &amp; ", " &amp; TableIngredientMassValidation[[#This Row],[Amount]] &amp; ", " &amp; TableIngredientMassValidation[[#This Row],[Net Amount]] &amp; ", " &amp; TableIngredientMassValidation[[#This Row],[Reference Mass 
'[g']]] &amp; ", " &amp; TableIngredientMassValidation[[#This Row],[Reference Net Mass 
'[g']]] &amp; ", " &amp; SUBSTITUTE(TableIngredientMassValidation[[#This Row],[Mass 
'[g']]],",",".") &amp; ", " &amp; SUBSTITUTE(TableIngredientMassValidation[[#This Row],[Net Mass 
'[g']]],",",".") &amp; "),"</f>
        <v>(AmountDefinition.GRAMS, NetAmountDefinition.GRAMS, 100, 80, None, None, 100, 80),</v>
      </c>
    </row>
    <row r="7" spans="2:11" x14ac:dyDescent="0.25">
      <c r="B7" s="6">
        <f>B6+1</f>
        <v>2</v>
      </c>
      <c r="C7" s="7" t="s">
        <v>2</v>
      </c>
      <c r="D7" s="7" t="s">
        <v>5</v>
      </c>
      <c r="E7" s="7">
        <v>100</v>
      </c>
      <c r="F7" s="7">
        <v>0</v>
      </c>
      <c r="G7" s="7" t="s">
        <v>11</v>
      </c>
      <c r="H7" s="8" t="s">
        <v>11</v>
      </c>
      <c r="I7" s="20">
        <f>TableIngredientMassValidation[[#This Row],[Amount]]</f>
        <v>100</v>
      </c>
      <c r="J7" s="21">
        <f>TableIngredientMassValidation[[#This Row],[Mass 
'[g']]]</f>
        <v>100</v>
      </c>
      <c r="K7" s="9" t="str">
        <f>"(AmountDefinition." &amp; TableIngredientMassValidation[[#This Row],[Amount Definition]] &amp; ", NetAmountDefinition." &amp; TableIngredientMassValidation[[#This Row],[Net Amount Definition]] &amp; ", " &amp; TableIngredientMassValidation[[#This Row],[Amount]] &amp; ", " &amp; TableIngredientMassValidation[[#This Row],[Net Amount]] &amp; ", " &amp; TableIngredientMassValidation[[#This Row],[Reference Mass 
'[g']]] &amp; ", " &amp; TableIngredientMassValidation[[#This Row],[Reference Net Mass 
'[g']]] &amp; ", " &amp; SUBSTITUTE(TableIngredientMassValidation[[#This Row],[Mass 
'[g']]],",",".") &amp; ", " &amp; SUBSTITUTE(TableIngredientMassValidation[[#This Row],[Net Mass 
'[g']]],",",".") &amp; "),"</f>
        <v>(AmountDefinition.GRAMS, NetAmountDefinition.EQUAL, 100, 0, None, None, 100, 100),</v>
      </c>
    </row>
    <row r="8" spans="2:11" x14ac:dyDescent="0.25">
      <c r="B8" s="6">
        <f t="shared" ref="B8:B14" si="0">B7+1</f>
        <v>3</v>
      </c>
      <c r="C8" s="7" t="s">
        <v>2</v>
      </c>
      <c r="D8" s="7" t="s">
        <v>3</v>
      </c>
      <c r="E8" s="7">
        <v>100</v>
      </c>
      <c r="F8" s="7">
        <v>50</v>
      </c>
      <c r="G8" s="7" t="s">
        <v>11</v>
      </c>
      <c r="H8" s="8" t="s">
        <v>11</v>
      </c>
      <c r="I8" s="20">
        <f>TableIngredientMassValidation[[#This Row],[Amount]]</f>
        <v>100</v>
      </c>
      <c r="J8" s="21">
        <f>(TableIngredientMassValidation[[#This Row],[Net Amount]]/100)*TableIngredientMassValidation[[#This Row],[Mass 
'[g']]]</f>
        <v>50</v>
      </c>
      <c r="K8" s="9" t="str">
        <f>"(AmountDefinition." &amp; TableIngredientMassValidation[[#This Row],[Amount Definition]] &amp; ", NetAmountDefinition." &amp; TableIngredientMassValidation[[#This Row],[Net Amount Definition]] &amp; ", " &amp; TableIngredientMassValidation[[#This Row],[Amount]] &amp; ", " &amp; TableIngredientMassValidation[[#This Row],[Net Amount]] &amp; ", " &amp; TableIngredientMassValidation[[#This Row],[Reference Mass 
'[g']]] &amp; ", " &amp; TableIngredientMassValidation[[#This Row],[Reference Net Mass 
'[g']]] &amp; ", " &amp; SUBSTITUTE(TableIngredientMassValidation[[#This Row],[Mass 
'[g']]],",",".") &amp; ", " &amp; SUBSTITUTE(TableIngredientMassValidation[[#This Row],[Net Mass 
'[g']]],",",".") &amp; "),"</f>
        <v>(AmountDefinition.GRAMS, NetAmountDefinition.RELATIVE_TO_AMOUNT, 100, 50, None, None, 100, 50),</v>
      </c>
    </row>
    <row r="9" spans="2:11" x14ac:dyDescent="0.25">
      <c r="B9" s="6">
        <f t="shared" si="0"/>
        <v>4</v>
      </c>
      <c r="C9" s="7" t="s">
        <v>3</v>
      </c>
      <c r="D9" s="7" t="s">
        <v>2</v>
      </c>
      <c r="E9" s="7">
        <v>50</v>
      </c>
      <c r="F9" s="7">
        <v>80</v>
      </c>
      <c r="G9" s="7">
        <v>200</v>
      </c>
      <c r="H9" s="8">
        <f>0.75*TableIngredientMassValidation[[#This Row],[Reference Mass 
'[g']]]</f>
        <v>150</v>
      </c>
      <c r="I9" s="20">
        <f>(TableIngredientMassValidation[[#This Row],[Amount]]/100)*TableIngredientMassValidation[[#This Row],[Reference Mass 
'[g']]]</f>
        <v>100</v>
      </c>
      <c r="J9" s="21">
        <f>TableIngredientMassValidation[[#This Row],[Net Amount]]</f>
        <v>80</v>
      </c>
      <c r="K9" s="9" t="str">
        <f>"(AmountDefinition." &amp; TableIngredientMassValidation[[#This Row],[Amount Definition]] &amp; ", NetAmountDefinition." &amp; TableIngredientMassValidation[[#This Row],[Net Amount Definition]] &amp; ", " &amp; TableIngredientMassValidation[[#This Row],[Amount]] &amp; ", " &amp; TableIngredientMassValidation[[#This Row],[Net Amount]] &amp; ", " &amp; TableIngredientMassValidation[[#This Row],[Reference Mass 
'[g']]] &amp; ", " &amp; TableIngredientMassValidation[[#This Row],[Reference Net Mass 
'[g']]] &amp; ", " &amp; SUBSTITUTE(TableIngredientMassValidation[[#This Row],[Mass 
'[g']]],",",".") &amp; ", " &amp; SUBSTITUTE(TableIngredientMassValidation[[#This Row],[Net Mass 
'[g']]],",",".") &amp; "),"</f>
        <v>(AmountDefinition.RELATIVE_TO_AMOUNT, NetAmountDefinition.GRAMS, 50, 80, 200, 150, 100, 80),</v>
      </c>
    </row>
    <row r="10" spans="2:11" x14ac:dyDescent="0.25">
      <c r="B10" s="6">
        <f t="shared" si="0"/>
        <v>5</v>
      </c>
      <c r="C10" s="7" t="s">
        <v>3</v>
      </c>
      <c r="D10" s="7" t="s">
        <v>5</v>
      </c>
      <c r="E10" s="7">
        <v>50</v>
      </c>
      <c r="F10" s="7">
        <v>0</v>
      </c>
      <c r="G10" s="7">
        <v>200</v>
      </c>
      <c r="H10" s="8">
        <f>0.75*TableIngredientMassValidation[[#This Row],[Reference Mass 
'[g']]]</f>
        <v>150</v>
      </c>
      <c r="I10" s="20">
        <f>(TableIngredientMassValidation[[#This Row],[Amount]]/100)*TableIngredientMassValidation[[#This Row],[Reference Mass 
'[g']]]</f>
        <v>100</v>
      </c>
      <c r="J10" s="21">
        <f>TableIngredientMassValidation[[#This Row],[Mass 
'[g']]]</f>
        <v>100</v>
      </c>
      <c r="K10" s="9" t="str">
        <f>"(AmountDefinition." &amp; TableIngredientMassValidation[[#This Row],[Amount Definition]] &amp; ", NetAmountDefinition." &amp; TableIngredientMassValidation[[#This Row],[Net Amount Definition]] &amp; ", " &amp; TableIngredientMassValidation[[#This Row],[Amount]] &amp; ", " &amp; TableIngredientMassValidation[[#This Row],[Net Amount]] &amp; ", " &amp; TableIngredientMassValidation[[#This Row],[Reference Mass 
'[g']]] &amp; ", " &amp; TableIngredientMassValidation[[#This Row],[Reference Net Mass 
'[g']]] &amp; ", " &amp; SUBSTITUTE(TableIngredientMassValidation[[#This Row],[Mass 
'[g']]],",",".") &amp; ", " &amp; SUBSTITUTE(TableIngredientMassValidation[[#This Row],[Net Mass 
'[g']]],",",".") &amp; "),"</f>
        <v>(AmountDefinition.RELATIVE_TO_AMOUNT, NetAmountDefinition.EQUAL, 50, 0, 200, 150, 100, 100),</v>
      </c>
    </row>
    <row r="11" spans="2:11" x14ac:dyDescent="0.25">
      <c r="B11" s="6">
        <f t="shared" si="0"/>
        <v>6</v>
      </c>
      <c r="C11" s="7" t="s">
        <v>3</v>
      </c>
      <c r="D11" s="7" t="s">
        <v>3</v>
      </c>
      <c r="E11" s="7">
        <v>50</v>
      </c>
      <c r="F11" s="7">
        <v>50</v>
      </c>
      <c r="G11" s="7">
        <v>200</v>
      </c>
      <c r="H11" s="8">
        <f>0.75*TableIngredientMassValidation[[#This Row],[Reference Mass 
'[g']]]</f>
        <v>150</v>
      </c>
      <c r="I11" s="20">
        <f>(TableIngredientMassValidation[[#This Row],[Amount]]/100)*TableIngredientMassValidation[[#This Row],[Reference Mass 
'[g']]]</f>
        <v>100</v>
      </c>
      <c r="J11" s="21">
        <f>(TableIngredientMassValidation[[#This Row],[Net Amount]]/100)*TableIngredientMassValidation[[#This Row],[Mass 
'[g']]]</f>
        <v>50</v>
      </c>
      <c r="K11" s="9" t="str">
        <f>"(AmountDefinition." &amp; TableIngredientMassValidation[[#This Row],[Amount Definition]] &amp; ", NetAmountDefinition." &amp; TableIngredientMassValidation[[#This Row],[Net Amount Definition]] &amp; ", " &amp; TableIngredientMassValidation[[#This Row],[Amount]] &amp; ", " &amp; TableIngredientMassValidation[[#This Row],[Net Amount]] &amp; ", " &amp; TableIngredientMassValidation[[#This Row],[Reference Mass 
'[g']]] &amp; ", " &amp; TableIngredientMassValidation[[#This Row],[Reference Net Mass 
'[g']]] &amp; ", " &amp; SUBSTITUTE(TableIngredientMassValidation[[#This Row],[Mass 
'[g']]],",",".") &amp; ", " &amp; SUBSTITUTE(TableIngredientMassValidation[[#This Row],[Net Mass 
'[g']]],",",".") &amp; "),"</f>
        <v>(AmountDefinition.RELATIVE_TO_AMOUNT, NetAmountDefinition.RELATIVE_TO_AMOUNT, 50, 50, 200, 150, 100, 50),</v>
      </c>
    </row>
    <row r="12" spans="2:11" x14ac:dyDescent="0.25">
      <c r="B12" s="6">
        <f t="shared" si="0"/>
        <v>7</v>
      </c>
      <c r="C12" s="7" t="s">
        <v>4</v>
      </c>
      <c r="D12" s="7" t="s">
        <v>2</v>
      </c>
      <c r="E12" s="7">
        <v>50</v>
      </c>
      <c r="F12" s="7">
        <v>80</v>
      </c>
      <c r="G12" s="7">
        <v>200</v>
      </c>
      <c r="H12" s="8">
        <f>0.75*TableIngredientMassValidation[[#This Row],[Reference Mass 
'[g']]]</f>
        <v>150</v>
      </c>
      <c r="I12" s="20">
        <f>(TableIngredientMassValidation[[#This Row],[Amount]]/100)*TableIngredientMassValidation[[#This Row],[Reference Net Mass 
'[g']]]</f>
        <v>75</v>
      </c>
      <c r="J12" s="21">
        <f>TableIngredientMassValidation[[#This Row],[Net Amount]]</f>
        <v>80</v>
      </c>
      <c r="K12" s="9" t="str">
        <f>"(AmountDefinition." &amp; TableIngredientMassValidation[[#This Row],[Amount Definition]] &amp; ", NetAmountDefinition." &amp; TableIngredientMassValidation[[#This Row],[Net Amount Definition]] &amp; ", " &amp; TableIngredientMassValidation[[#This Row],[Amount]] &amp; ", " &amp; TableIngredientMassValidation[[#This Row],[Net Amount]] &amp; ", " &amp; TableIngredientMassValidation[[#This Row],[Reference Mass 
'[g']]] &amp; ", " &amp; TableIngredientMassValidation[[#This Row],[Reference Net Mass 
'[g']]] &amp; ", " &amp; SUBSTITUTE(TableIngredientMassValidation[[#This Row],[Mass 
'[g']]],",",".") &amp; ", " &amp; SUBSTITUTE(TableIngredientMassValidation[[#This Row],[Net Mass 
'[g']]],",",".") &amp; "),"</f>
        <v>(AmountDefinition.RELATIVE_TO_NET_MASS, NetAmountDefinition.GRAMS, 50, 80, 200, 150, 75, 80),</v>
      </c>
    </row>
    <row r="13" spans="2:11" x14ac:dyDescent="0.25">
      <c r="B13" s="6">
        <f>B12+1</f>
        <v>8</v>
      </c>
      <c r="C13" s="7" t="s">
        <v>4</v>
      </c>
      <c r="D13" s="7" t="s">
        <v>5</v>
      </c>
      <c r="E13" s="7">
        <v>50</v>
      </c>
      <c r="F13" s="7">
        <v>0</v>
      </c>
      <c r="G13" s="7">
        <v>200</v>
      </c>
      <c r="H13" s="8">
        <f>0.75*TableIngredientMassValidation[[#This Row],[Reference Mass 
'[g']]]</f>
        <v>150</v>
      </c>
      <c r="I13" s="20">
        <f>(TableIngredientMassValidation[[#This Row],[Amount]]/100)*TableIngredientMassValidation[[#This Row],[Reference Net Mass 
'[g']]]</f>
        <v>75</v>
      </c>
      <c r="J13" s="21">
        <f>TableIngredientMassValidation[[#This Row],[Mass 
'[g']]]</f>
        <v>75</v>
      </c>
      <c r="K13" s="9" t="str">
        <f>"(AmountDefinition." &amp; TableIngredientMassValidation[[#This Row],[Amount Definition]] &amp; ", NetAmountDefinition." &amp; TableIngredientMassValidation[[#This Row],[Net Amount Definition]] &amp; ", " &amp; TableIngredientMassValidation[[#This Row],[Amount]] &amp; ", " &amp; TableIngredientMassValidation[[#This Row],[Net Amount]] &amp; ", " &amp; TableIngredientMassValidation[[#This Row],[Reference Mass 
'[g']]] &amp; ", " &amp; TableIngredientMassValidation[[#This Row],[Reference Net Mass 
'[g']]] &amp; ", " &amp; SUBSTITUTE(TableIngredientMassValidation[[#This Row],[Mass 
'[g']]],",",".") &amp; ", " &amp; SUBSTITUTE(TableIngredientMassValidation[[#This Row],[Net Mass 
'[g']]],",",".") &amp; "),"</f>
        <v>(AmountDefinition.RELATIVE_TO_NET_MASS, NetAmountDefinition.EQUAL, 50, 0, 200, 150, 75, 75),</v>
      </c>
    </row>
    <row r="14" spans="2:11" ht="15.75" thickBot="1" x14ac:dyDescent="0.3">
      <c r="B14" s="10">
        <f t="shared" si="0"/>
        <v>9</v>
      </c>
      <c r="C14" s="11" t="s">
        <v>4</v>
      </c>
      <c r="D14" s="11" t="s">
        <v>3</v>
      </c>
      <c r="E14" s="11">
        <v>50</v>
      </c>
      <c r="F14" s="11">
        <v>50</v>
      </c>
      <c r="G14" s="11">
        <v>200</v>
      </c>
      <c r="H14" s="8">
        <f>0.75*TableIngredientMassValidation[[#This Row],[Reference Mass 
'[g']]]</f>
        <v>150</v>
      </c>
      <c r="I14" s="20">
        <f>(TableIngredientMassValidation[[#This Row],[Amount]]/100)*TableIngredientMassValidation[[#This Row],[Reference Net Mass 
'[g']]]</f>
        <v>75</v>
      </c>
      <c r="J14" s="22">
        <f>(TableIngredientMassValidation[[#This Row],[Net Amount]]/100)*TableIngredientMassValidation[[#This Row],[Mass 
'[g']]]</f>
        <v>37.5</v>
      </c>
      <c r="K14" s="12" t="str">
        <f>"(AmountDefinition." &amp; TableIngredientMassValidation[[#This Row],[Amount Definition]] &amp; ", NetAmountDefinition." &amp; TableIngredientMassValidation[[#This Row],[Net Amount Definition]] &amp; ", " &amp; TableIngredientMassValidation[[#This Row],[Amount]] &amp; ", " &amp; TableIngredientMassValidation[[#This Row],[Net Amount]] &amp; ", " &amp; TableIngredientMassValidation[[#This Row],[Reference Mass 
'[g']]] &amp; ", " &amp; TableIngredientMassValidation[[#This Row],[Reference Net Mass 
'[g']]] &amp; ", " &amp; SUBSTITUTE(TableIngredientMassValidation[[#This Row],[Mass 
'[g']]],",",".") &amp; ", " &amp; SUBSTITUTE(TableIngredientMassValidation[[#This Row],[Net Mass 
'[g']]],",",".") &amp; "),"</f>
        <v>(AmountDefinition.RELATIVE_TO_NET_MASS, NetAmountDefinition.RELATIVE_TO_AMOUNT, 50, 50, 200, 150, 75, 37.5),</v>
      </c>
    </row>
  </sheetData>
  <mergeCells count="3">
    <mergeCell ref="I4:J4"/>
    <mergeCell ref="B2:K2"/>
    <mergeCell ref="B4:H4"/>
  </mergeCells>
  <dataValidations count="2">
    <dataValidation type="list" allowBlank="1" showInputMessage="1" showErrorMessage="1" sqref="D6:D14" xr:uid="{1F2FE671-52E6-4FEC-91EA-2B5AEFF8297A}">
      <formula1>NetAmountDefinition</formula1>
    </dataValidation>
    <dataValidation type="list" allowBlank="1" showInputMessage="1" showErrorMessage="1" sqref="C6:C14" xr:uid="{45BF6A40-2732-4D94-A339-6C9CD4B59A21}">
      <formula1>AmountDefinition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28693-7B98-414E-80E7-59E43947AE6D}">
  <dimension ref="B2:B11"/>
  <sheetViews>
    <sheetView zoomScale="205" zoomScaleNormal="205" workbookViewId="0">
      <selection activeCell="B15" sqref="B15"/>
    </sheetView>
  </sheetViews>
  <sheetFormatPr defaultRowHeight="15" x14ac:dyDescent="0.25"/>
  <cols>
    <col min="2" max="2" width="34.7109375" customWidth="1"/>
  </cols>
  <sheetData>
    <row r="2" spans="2:2" x14ac:dyDescent="0.25">
      <c r="B2" s="1" t="s">
        <v>0</v>
      </c>
    </row>
    <row r="3" spans="2:2" x14ac:dyDescent="0.25">
      <c r="B3" s="1" t="s">
        <v>2</v>
      </c>
    </row>
    <row r="4" spans="2:2" x14ac:dyDescent="0.25">
      <c r="B4" s="1" t="s">
        <v>3</v>
      </c>
    </row>
    <row r="5" spans="2:2" x14ac:dyDescent="0.25">
      <c r="B5" s="1" t="s">
        <v>4</v>
      </c>
    </row>
    <row r="8" spans="2:2" x14ac:dyDescent="0.25">
      <c r="B8" s="1" t="s">
        <v>1</v>
      </c>
    </row>
    <row r="9" spans="2:2" x14ac:dyDescent="0.25">
      <c r="B9" s="1" t="s">
        <v>2</v>
      </c>
    </row>
    <row r="10" spans="2:2" x14ac:dyDescent="0.25">
      <c r="B10" s="1" t="s">
        <v>5</v>
      </c>
    </row>
    <row r="11" spans="2:2" x14ac:dyDescent="0.25">
      <c r="B11" s="1" t="s">
        <v>3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Ingredient Mass Calc</vt:lpstr>
      <vt:lpstr>Enums</vt:lpstr>
      <vt:lpstr>AmountDefinition</vt:lpstr>
      <vt:lpstr>NetAmountDefinition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Gordan Kos</dc:creator>
  <cp:lastModifiedBy>Gordan Kos</cp:lastModifiedBy>
  <dcterms:created xsi:type="dcterms:W3CDTF">2025-02-07T17:22:50Z</dcterms:created>
  <dcterms:modified xsi:type="dcterms:W3CDTF">2025-02-07T18:21:40Z</dcterms:modified>
</cp:coreProperties>
</file>