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do\Desktop\"/>
    </mc:Choice>
  </mc:AlternateContent>
  <bookViews>
    <workbookView xWindow="0" yWindow="0" windowWidth="2880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4" i="1" l="1"/>
  <c r="D263" i="1"/>
  <c r="D262" i="1"/>
  <c r="D261" i="1"/>
  <c r="D260" i="1"/>
  <c r="D259" i="1"/>
  <c r="D258" i="1"/>
  <c r="D257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I233" i="1"/>
  <c r="D230" i="1"/>
  <c r="D229" i="1"/>
  <c r="D228" i="1"/>
  <c r="D227" i="1"/>
  <c r="D226" i="1"/>
  <c r="D225" i="1"/>
  <c r="D224" i="1"/>
  <c r="D223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I199" i="1"/>
  <c r="D195" i="1"/>
  <c r="D194" i="1"/>
  <c r="D193" i="1"/>
  <c r="D192" i="1"/>
  <c r="D191" i="1"/>
  <c r="D190" i="1"/>
  <c r="D189" i="1"/>
  <c r="D188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I164" i="1"/>
  <c r="D161" i="1"/>
  <c r="D160" i="1"/>
  <c r="D159" i="1"/>
  <c r="D158" i="1"/>
  <c r="D157" i="1"/>
  <c r="D156" i="1"/>
  <c r="D155" i="1"/>
  <c r="D154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I129" i="1"/>
  <c r="F124" i="1"/>
  <c r="F123" i="1"/>
  <c r="F122" i="1"/>
  <c r="F121" i="1"/>
  <c r="F120" i="1"/>
  <c r="F119" i="1"/>
  <c r="F118" i="1"/>
  <c r="F117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I94" i="1"/>
  <c r="F88" i="1"/>
  <c r="F87" i="1"/>
  <c r="F86" i="1"/>
  <c r="F85" i="1"/>
  <c r="F84" i="1"/>
  <c r="F83" i="1"/>
  <c r="F82" i="1"/>
  <c r="F81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I60" i="1"/>
  <c r="F57" i="1"/>
  <c r="F56" i="1"/>
  <c r="F55" i="1"/>
  <c r="F54" i="1"/>
  <c r="F53" i="1"/>
  <c r="F52" i="1"/>
  <c r="F51" i="1"/>
  <c r="F50" i="1"/>
  <c r="I41" i="1"/>
  <c r="I40" i="1"/>
  <c r="I39" i="1"/>
  <c r="I38" i="1"/>
  <c r="I37" i="1"/>
  <c r="I36" i="1"/>
  <c r="I35" i="1"/>
  <c r="I34" i="1"/>
  <c r="I33" i="1"/>
  <c r="I32" i="1"/>
  <c r="I31" i="1"/>
  <c r="I30" i="1"/>
  <c r="F249" i="1" l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15" i="1"/>
  <c r="F180" i="1"/>
  <c r="F214" i="1"/>
  <c r="F179" i="1"/>
  <c r="F213" i="1"/>
  <c r="F178" i="1"/>
  <c r="F212" i="1"/>
  <c r="F177" i="1"/>
  <c r="F211" i="1"/>
  <c r="F176" i="1"/>
  <c r="F210" i="1"/>
  <c r="F175" i="1"/>
  <c r="F209" i="1"/>
  <c r="F174" i="1"/>
  <c r="F208" i="1"/>
  <c r="F173" i="1"/>
  <c r="F207" i="1"/>
  <c r="F172" i="1"/>
  <c r="F206" i="1"/>
  <c r="F171" i="1"/>
  <c r="F205" i="1"/>
  <c r="F170" i="1"/>
  <c r="F204" i="1"/>
  <c r="F169" i="1"/>
  <c r="F203" i="1"/>
  <c r="F168" i="1"/>
  <c r="F202" i="1"/>
  <c r="F167" i="1"/>
  <c r="F201" i="1"/>
  <c r="F166" i="1"/>
  <c r="F200" i="1" l="1"/>
  <c r="F165" i="1"/>
  <c r="F145" i="1" l="1"/>
  <c r="F144" i="1"/>
  <c r="F143" i="1"/>
  <c r="F142" i="1"/>
  <c r="F141" i="1"/>
  <c r="F140" i="1"/>
  <c r="F139" i="1"/>
  <c r="F137" i="1"/>
  <c r="F138" i="1"/>
  <c r="F136" i="1"/>
  <c r="F135" i="1"/>
  <c r="F134" i="1"/>
  <c r="F133" i="1"/>
  <c r="F132" i="1"/>
  <c r="F131" i="1"/>
  <c r="F130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61" i="1" l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H41" i="1"/>
  <c r="H40" i="1"/>
  <c r="H39" i="1"/>
  <c r="H38" i="1"/>
  <c r="H37" i="1"/>
  <c r="H36" i="1"/>
  <c r="H35" i="1"/>
  <c r="H34" i="1"/>
  <c r="H33" i="1"/>
  <c r="H32" i="1"/>
  <c r="H31" i="1"/>
  <c r="H30" i="1"/>
</calcChain>
</file>

<file path=xl/sharedStrings.xml><?xml version="1.0" encoding="utf-8"?>
<sst xmlns="http://schemas.openxmlformats.org/spreadsheetml/2006/main" count="290" uniqueCount="52">
  <si>
    <t>Homeworld</t>
  </si>
  <si>
    <t>Engine</t>
  </si>
  <si>
    <t>Pressure</t>
  </si>
  <si>
    <t>Density</t>
  </si>
  <si>
    <t>Temp</t>
  </si>
  <si>
    <t>Speed</t>
  </si>
  <si>
    <t>Altitude</t>
  </si>
  <si>
    <t>Juno</t>
  </si>
  <si>
    <t>Kerbin</t>
  </si>
  <si>
    <t>Thrust</t>
  </si>
  <si>
    <t>Wheesley</t>
  </si>
  <si>
    <t>Panther (wet)</t>
  </si>
  <si>
    <t>Panther (dry)</t>
  </si>
  <si>
    <t>Whiplash</t>
  </si>
  <si>
    <t>Rapier (air)</t>
  </si>
  <si>
    <t>ISP</t>
  </si>
  <si>
    <t>Goliath</t>
  </si>
  <si>
    <t>Tellumo</t>
  </si>
  <si>
    <t>Thrust (Kerbin)</t>
  </si>
  <si>
    <t>Thrust (Tellumo)</t>
  </si>
  <si>
    <t>ISP (Kerbin)</t>
  </si>
  <si>
    <t>ISP (Tellumo)</t>
  </si>
  <si>
    <t>Juno high pressure</t>
  </si>
  <si>
    <t>key</t>
  </si>
  <si>
    <t>=</t>
  </si>
  <si>
    <t>Percentage of Thrust</t>
  </si>
  <si>
    <t>Juno stock float curve</t>
  </si>
  <si>
    <t>Wheesley high pressure</t>
  </si>
  <si>
    <t xml:space="preserve">Percentage of MaxThrust </t>
  </si>
  <si>
    <t>Goliath high pressure</t>
  </si>
  <si>
    <t>Wheesley stock float curve</t>
  </si>
  <si>
    <t>Goliath stock float curve</t>
  </si>
  <si>
    <t>Percentage of Max Thrust</t>
  </si>
  <si>
    <t>Whiplash high pressure</t>
  </si>
  <si>
    <t>Whiplash stock float curve</t>
  </si>
  <si>
    <t>Panther (dry) high pressure</t>
  </si>
  <si>
    <t>Panther (wet) high pressure</t>
  </si>
  <si>
    <t>Panther (dry) stock curve</t>
  </si>
  <si>
    <t xml:space="preserve">			key</t>
  </si>
  <si>
    <t>Panther (wet) stock curve</t>
  </si>
  <si>
    <t>Precentage of Max Thrust</t>
  </si>
  <si>
    <t>Rapier (air) high pressure</t>
  </si>
  <si>
    <t>Rapier (air) stock curve</t>
  </si>
  <si>
    <t>Thrust / 9.7</t>
  </si>
  <si>
    <t>Thrust /26.1</t>
  </si>
  <si>
    <t>Thrust / thrust at 1</t>
  </si>
  <si>
    <t>Thrust / 185.6</t>
  </si>
  <si>
    <t>Thrust / Thrust at 1</t>
  </si>
  <si>
    <t>Thrust / 130.7</t>
  </si>
  <si>
    <t>Thrust / 57.2</t>
  </si>
  <si>
    <t>Thrust / 94.4</t>
  </si>
  <si>
    <t>Thrust / 115.0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</si>
</sst>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MaxThrust by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Percentage of 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Sheet1!$E$45:$E$57</c:f>
              <c:numCache>
                <c:formatCode>General</c:formatCode>
                <c:ptCount val="13"/>
                <c:pt idx="0">
                  <c:v>0</c:v>
                </c:pt>
                <c:pt idx="1">
                  <c:v>7.1999999999999995E-2</c:v>
                </c:pt>
                <c:pt idx="2">
                  <c:v>0.16</c:v>
                </c:pt>
                <c:pt idx="3">
                  <c:v>0.42</c:v>
                </c:pt>
                <c:pt idx="4">
                  <c:v>1</c:v>
                </c:pt>
                <c:pt idx="5">
                  <c:v>1.488</c:v>
                </c:pt>
                <c:pt idx="6">
                  <c:v>2.1080000000000001</c:v>
                </c:pt>
                <c:pt idx="7">
                  <c:v>2.93</c:v>
                </c:pt>
                <c:pt idx="8">
                  <c:v>4.0119999999999996</c:v>
                </c:pt>
                <c:pt idx="9">
                  <c:v>5.42</c:v>
                </c:pt>
                <c:pt idx="10">
                  <c:v>7.2140000000000004</c:v>
                </c:pt>
                <c:pt idx="11">
                  <c:v>9.4879999999999995</c:v>
                </c:pt>
                <c:pt idx="12">
                  <c:v>12.305999999999999</c:v>
                </c:pt>
              </c:numCache>
            </c:numRef>
          </c:xVal>
          <c:yVal>
            <c:numRef>
              <c:f>Sheet1!$F$45:$F$57</c:f>
              <c:numCache>
                <c:formatCode>General</c:formatCode>
                <c:ptCount val="13"/>
                <c:pt idx="0">
                  <c:v>0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0.57799999999999996</c:v>
                </c:pt>
                <c:pt idx="4">
                  <c:v>1</c:v>
                </c:pt>
                <c:pt idx="5">
                  <c:v>1.4330434782608694</c:v>
                </c:pt>
                <c:pt idx="6">
                  <c:v>1.537536231884058</c:v>
                </c:pt>
                <c:pt idx="7">
                  <c:v>1.6047101449275361</c:v>
                </c:pt>
                <c:pt idx="8">
                  <c:v>1.6793478260869563</c:v>
                </c:pt>
                <c:pt idx="9">
                  <c:v>1.7838405797101446</c:v>
                </c:pt>
                <c:pt idx="10">
                  <c:v>1.9032608695652171</c:v>
                </c:pt>
                <c:pt idx="11">
                  <c:v>2.0450724637681157</c:v>
                </c:pt>
                <c:pt idx="12">
                  <c:v>2.2615217391304347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5-4071-A0D4-A01A603A0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7312"/>
        <c:axId val="344318352"/>
      </c:scatterChart>
      <c:valAx>
        <c:axId val="1173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18352"/>
        <c:crosses val="autoZero"/>
        <c:crossBetween val="midCat"/>
      </c:valAx>
      <c:valAx>
        <c:axId val="3443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Thrust / thrust at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Sheet1!$E$30:$E$41</c:f>
              <c:numCache>
                <c:formatCode>General</c:formatCode>
                <c:ptCount val="12"/>
                <c:pt idx="0">
                  <c:v>12.305999999999999</c:v>
                </c:pt>
                <c:pt idx="1">
                  <c:v>9.4879999999999995</c:v>
                </c:pt>
                <c:pt idx="2">
                  <c:v>7.2140000000000004</c:v>
                </c:pt>
                <c:pt idx="3">
                  <c:v>5.42</c:v>
                </c:pt>
                <c:pt idx="4">
                  <c:v>4.0119999999999996</c:v>
                </c:pt>
                <c:pt idx="5">
                  <c:v>2.93</c:v>
                </c:pt>
                <c:pt idx="6">
                  <c:v>2.1080000000000001</c:v>
                </c:pt>
                <c:pt idx="7">
                  <c:v>1.488</c:v>
                </c:pt>
                <c:pt idx="8">
                  <c:v>1.03</c:v>
                </c:pt>
                <c:pt idx="9">
                  <c:v>0.70899999999999996</c:v>
                </c:pt>
                <c:pt idx="10">
                  <c:v>0.47399999999999998</c:v>
                </c:pt>
                <c:pt idx="11">
                  <c:v>5.6000000000000001E-2</c:v>
                </c:pt>
              </c:numCache>
            </c:numRef>
          </c:xVal>
          <c:yVal>
            <c:numRef>
              <c:f>Sheet1!$I$30:$I$41</c:f>
              <c:numCache>
                <c:formatCode>General</c:formatCode>
                <c:ptCount val="12"/>
                <c:pt idx="0">
                  <c:v>2.2615217391304347</c:v>
                </c:pt>
                <c:pt idx="1">
                  <c:v>2.0450724637681157</c:v>
                </c:pt>
                <c:pt idx="2">
                  <c:v>1.9032608695652171</c:v>
                </c:pt>
                <c:pt idx="3">
                  <c:v>1.7838405797101446</c:v>
                </c:pt>
                <c:pt idx="4">
                  <c:v>1.6793478260869563</c:v>
                </c:pt>
                <c:pt idx="5">
                  <c:v>1.6047101449275361</c:v>
                </c:pt>
                <c:pt idx="6">
                  <c:v>1.537536231884058</c:v>
                </c:pt>
                <c:pt idx="7">
                  <c:v>1.4330434782608694</c:v>
                </c:pt>
                <c:pt idx="8">
                  <c:v>1.03</c:v>
                </c:pt>
                <c:pt idx="9">
                  <c:v>0.73144927536231885</c:v>
                </c:pt>
                <c:pt idx="10">
                  <c:v>0.50007246376811587</c:v>
                </c:pt>
                <c:pt idx="11">
                  <c:v>5.9710144927536228E-2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1-4A8E-8937-7BCA602C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02384"/>
        <c:axId val="1415657072"/>
      </c:scatterChart>
      <c:valAx>
        <c:axId val="11276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57072"/>
        <c:crosses val="autoZero"/>
        <c:crossBetween val="midCat"/>
      </c:valAx>
      <c:valAx>
        <c:axId val="14156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Sheet1!$G$60</c:f>
              <c:strCache>
                <c:ptCount val="1"/>
                <c:pt idx="0">
                  <c:v>Thrust / thrust at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Sheet1!$D$61:$D$74</c:f>
              <c:numCache>
                <c:formatCode>General</c:formatCode>
                <c:ptCount val="14"/>
                <c:pt idx="0">
                  <c:v>12.305999999999999</c:v>
                </c:pt>
                <c:pt idx="1">
                  <c:v>9.4879999999999995</c:v>
                </c:pt>
                <c:pt idx="2">
                  <c:v>7.2140000000000004</c:v>
                </c:pt>
                <c:pt idx="3">
                  <c:v>5.42</c:v>
                </c:pt>
                <c:pt idx="4">
                  <c:v>4.0129999999999999</c:v>
                </c:pt>
                <c:pt idx="5">
                  <c:v>2.93</c:v>
                </c:pt>
                <c:pt idx="6">
                  <c:v>2.109</c:v>
                </c:pt>
                <c:pt idx="7">
                  <c:v>1.488</c:v>
                </c:pt>
                <c:pt idx="8">
                  <c:v>1.034</c:v>
                </c:pt>
                <c:pt idx="9">
                  <c:v>0.70899999999999996</c:v>
                </c:pt>
                <c:pt idx="10">
                  <c:v>0.47499999999999998</c:v>
                </c:pt>
                <c:pt idx="11">
                  <c:v>0.20599999999999999</c:v>
                </c:pt>
                <c:pt idx="12">
                  <c:v>8.5999999999999993E-2</c:v>
                </c:pt>
                <c:pt idx="13">
                  <c:v>3.5999999999999997E-2</c:v>
                </c:pt>
              </c:numCache>
            </c:numRef>
          </c:xVal>
          <c:yVal>
            <c:numRef>
              <c:f>Sheet1!$G$61:$G$74</c:f>
              <c:numCache>
                <c:formatCode>General</c:formatCode>
                <c:ptCount val="14"/>
                <c:pt idx="0">
                  <c:v>4.6215681341719073</c:v>
                </c:pt>
                <c:pt idx="1">
                  <c:v>4.4980083857442343</c:v>
                </c:pt>
                <c:pt idx="2">
                  <c:v>4.3874549266247378</c:v>
                </c:pt>
                <c:pt idx="3">
                  <c:v>3.9235639412997902</c:v>
                </c:pt>
                <c:pt idx="4">
                  <c:v>3.1150062893081758</c:v>
                </c:pt>
                <c:pt idx="5">
                  <c:v>2.4365115303983229</c:v>
                </c:pt>
                <c:pt idx="6">
                  <c:v>1.8750733752620545</c:v>
                </c:pt>
                <c:pt idx="7">
                  <c:v>1.4068469601677149</c:v>
                </c:pt>
                <c:pt idx="8">
                  <c:v>1.034</c:v>
                </c:pt>
                <c:pt idx="9">
                  <c:v>0.74135849056603775</c:v>
                </c:pt>
                <c:pt idx="10">
                  <c:v>0.51374842767295592</c:v>
                </c:pt>
                <c:pt idx="11">
                  <c:v>0.22977777777777778</c:v>
                </c:pt>
                <c:pt idx="12">
                  <c:v>9.5379454926624738E-2</c:v>
                </c:pt>
                <c:pt idx="13">
                  <c:v>3.90188679245283E-2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E-4A14-8791-3051F48D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23360"/>
        <c:axId val="1412424048"/>
      </c:scatterChart>
      <c:valAx>
        <c:axId val="14134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24048"/>
        <c:crosses val="autoZero"/>
        <c:crossBetween val="midCat"/>
      </c:valAx>
      <c:valAx>
        <c:axId val="14124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Sheet1!$D$95:$D$110</c:f>
              <c:numCache>
                <c:formatCode>General</c:formatCode>
                <c:ptCount val="16"/>
                <c:pt idx="0">
                  <c:v>12.305999999999999</c:v>
                </c:pt>
                <c:pt idx="1">
                  <c:v>9.4849999999999994</c:v>
                </c:pt>
                <c:pt idx="2">
                  <c:v>7.2119999999999997</c:v>
                </c:pt>
                <c:pt idx="3">
                  <c:v>5.4180000000000001</c:v>
                </c:pt>
                <c:pt idx="4">
                  <c:v>4.0119999999999996</c:v>
                </c:pt>
                <c:pt idx="5">
                  <c:v>2.9289999999999998</c:v>
                </c:pt>
                <c:pt idx="6">
                  <c:v>2.1080000000000001</c:v>
                </c:pt>
                <c:pt idx="7">
                  <c:v>1.488</c:v>
                </c:pt>
                <c:pt idx="8">
                  <c:v>1.034</c:v>
                </c:pt>
                <c:pt idx="9">
                  <c:v>0.70799999999999996</c:v>
                </c:pt>
                <c:pt idx="10">
                  <c:v>0.47499999999999998</c:v>
                </c:pt>
                <c:pt idx="11">
                  <c:v>0.20599999999999999</c:v>
                </c:pt>
                <c:pt idx="12">
                  <c:v>8.5999999999999993E-2</c:v>
                </c:pt>
                <c:pt idx="13">
                  <c:v>3.5999999999999997E-2</c:v>
                </c:pt>
                <c:pt idx="14">
                  <c:v>1.6E-2</c:v>
                </c:pt>
                <c:pt idx="15">
                  <c:v>7.0000000000000001E-3</c:v>
                </c:pt>
              </c:numCache>
            </c:numRef>
          </c:xVal>
          <c:yVal>
            <c:numRef>
              <c:f>Sheet1!$E$95:$E$110</c:f>
              <c:numCache>
                <c:formatCode>General</c:formatCode>
                <c:ptCount val="16"/>
                <c:pt idx="0">
                  <c:v>482.2</c:v>
                </c:pt>
                <c:pt idx="1">
                  <c:v>453.4</c:v>
                </c:pt>
                <c:pt idx="2">
                  <c:v>414.8</c:v>
                </c:pt>
                <c:pt idx="3">
                  <c:v>382.3</c:v>
                </c:pt>
                <c:pt idx="4">
                  <c:v>354.8</c:v>
                </c:pt>
                <c:pt idx="5">
                  <c:v>332</c:v>
                </c:pt>
                <c:pt idx="6">
                  <c:v>313.2</c:v>
                </c:pt>
                <c:pt idx="7">
                  <c:v>297.8</c:v>
                </c:pt>
                <c:pt idx="8">
                  <c:v>285.5</c:v>
                </c:pt>
                <c:pt idx="9">
                  <c:v>240.3</c:v>
                </c:pt>
                <c:pt idx="10">
                  <c:v>166.7</c:v>
                </c:pt>
                <c:pt idx="11">
                  <c:v>74.5</c:v>
                </c:pt>
                <c:pt idx="12">
                  <c:v>30.8</c:v>
                </c:pt>
                <c:pt idx="13">
                  <c:v>12.5</c:v>
                </c:pt>
                <c:pt idx="14">
                  <c:v>5.2</c:v>
                </c:pt>
                <c:pt idx="15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D-41A5-8EDE-ACF6EC82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033296"/>
        <c:axId val="1421673056"/>
      </c:scatterChart>
      <c:valAx>
        <c:axId val="14260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73056"/>
        <c:crosses val="autoZero"/>
        <c:crossBetween val="midCat"/>
      </c:valAx>
      <c:valAx>
        <c:axId val="1421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Sheet1!$G$94</c:f>
              <c:strCache>
                <c:ptCount val="1"/>
                <c:pt idx="0">
                  <c:v>Thrust / Thrust at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Sheet1!$D$95:$D$110</c:f>
              <c:numCache>
                <c:formatCode>General</c:formatCode>
                <c:ptCount val="16"/>
                <c:pt idx="0">
                  <c:v>12.305999999999999</c:v>
                </c:pt>
                <c:pt idx="1">
                  <c:v>9.4849999999999994</c:v>
                </c:pt>
                <c:pt idx="2">
                  <c:v>7.2119999999999997</c:v>
                </c:pt>
                <c:pt idx="3">
                  <c:v>5.4180000000000001</c:v>
                </c:pt>
                <c:pt idx="4">
                  <c:v>4.0119999999999996</c:v>
                </c:pt>
                <c:pt idx="5">
                  <c:v>2.9289999999999998</c:v>
                </c:pt>
                <c:pt idx="6">
                  <c:v>2.1080000000000001</c:v>
                </c:pt>
                <c:pt idx="7">
                  <c:v>1.488</c:v>
                </c:pt>
                <c:pt idx="8">
                  <c:v>1.034</c:v>
                </c:pt>
                <c:pt idx="9">
                  <c:v>0.70799999999999996</c:v>
                </c:pt>
                <c:pt idx="10">
                  <c:v>0.47499999999999998</c:v>
                </c:pt>
                <c:pt idx="11">
                  <c:v>0.20599999999999999</c:v>
                </c:pt>
                <c:pt idx="12">
                  <c:v>8.5999999999999993E-2</c:v>
                </c:pt>
                <c:pt idx="13">
                  <c:v>3.5999999999999997E-2</c:v>
                </c:pt>
                <c:pt idx="14">
                  <c:v>1.6E-2</c:v>
                </c:pt>
                <c:pt idx="15">
                  <c:v>7.0000000000000001E-3</c:v>
                </c:pt>
              </c:numCache>
            </c:numRef>
          </c:xVal>
          <c:yVal>
            <c:numRef>
              <c:f>Sheet1!$G$95:$G$110</c:f>
              <c:numCache>
                <c:formatCode>General</c:formatCode>
                <c:ptCount val="16"/>
                <c:pt idx="0">
                  <c:v>1.7463915936952714</c:v>
                </c:pt>
                <c:pt idx="1">
                  <c:v>1.6420861646234675</c:v>
                </c:pt>
                <c:pt idx="2">
                  <c:v>1.5022879159369527</c:v>
                </c:pt>
                <c:pt idx="3">
                  <c:v>1.3845821366024518</c:v>
                </c:pt>
                <c:pt idx="4">
                  <c:v>1.284984938704028</c:v>
                </c:pt>
                <c:pt idx="5">
                  <c:v>1.2024098073555165</c:v>
                </c:pt>
                <c:pt idx="6">
                  <c:v>1.1343215411558667</c:v>
                </c:pt>
                <c:pt idx="7">
                  <c:v>1.0785471103327495</c:v>
                </c:pt>
                <c:pt idx="8">
                  <c:v>1.034</c:v>
                </c:pt>
                <c:pt idx="9">
                  <c:v>0.87029842381786338</c:v>
                </c:pt>
                <c:pt idx="10">
                  <c:v>0.60374010507880904</c:v>
                </c:pt>
                <c:pt idx="11">
                  <c:v>0.26981786339754815</c:v>
                </c:pt>
                <c:pt idx="12">
                  <c:v>0.11154886164623468</c:v>
                </c:pt>
                <c:pt idx="13">
                  <c:v>4.5271453590192641E-2</c:v>
                </c:pt>
                <c:pt idx="14">
                  <c:v>1.8832924693520138E-2</c:v>
                </c:pt>
                <c:pt idx="15">
                  <c:v>7.605604203152364E-3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C-4B63-8750-04E09ACC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01968"/>
        <c:axId val="1451039824"/>
      </c:scatterChart>
      <c:valAx>
        <c:axId val="1127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39824"/>
        <c:crosses val="autoZero"/>
        <c:crossBetween val="midCat"/>
      </c:valAx>
      <c:valAx>
        <c:axId val="14510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Sheet1!$E$129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Sheet1!$D$130:$D$145</c:f>
              <c:numCache>
                <c:formatCode>General</c:formatCode>
                <c:ptCount val="16"/>
                <c:pt idx="0">
                  <c:v>12.305999999999999</c:v>
                </c:pt>
                <c:pt idx="1">
                  <c:v>9.4860000000000007</c:v>
                </c:pt>
                <c:pt idx="2">
                  <c:v>7.2130000000000001</c:v>
                </c:pt>
                <c:pt idx="3">
                  <c:v>5.4189999999999996</c:v>
                </c:pt>
                <c:pt idx="4">
                  <c:v>4.0119999999999996</c:v>
                </c:pt>
                <c:pt idx="5">
                  <c:v>2.93</c:v>
                </c:pt>
                <c:pt idx="6">
                  <c:v>2.109</c:v>
                </c:pt>
                <c:pt idx="7">
                  <c:v>1.488</c:v>
                </c:pt>
                <c:pt idx="8">
                  <c:v>1.034</c:v>
                </c:pt>
                <c:pt idx="9">
                  <c:v>0.70899999999999996</c:v>
                </c:pt>
                <c:pt idx="10">
                  <c:v>0.47499999999999998</c:v>
                </c:pt>
                <c:pt idx="11">
                  <c:v>0.20699999999999999</c:v>
                </c:pt>
                <c:pt idx="12">
                  <c:v>8.5999999999999993E-2</c:v>
                </c:pt>
                <c:pt idx="13">
                  <c:v>3.5999999999999997E-2</c:v>
                </c:pt>
                <c:pt idx="14">
                  <c:v>1.6E-2</c:v>
                </c:pt>
                <c:pt idx="15">
                  <c:v>7.0000000000000001E-3</c:v>
                </c:pt>
              </c:numCache>
            </c:numRef>
          </c:xVal>
          <c:yVal>
            <c:numRef>
              <c:f>Sheet1!$E$130:$E$145</c:f>
              <c:numCache>
                <c:formatCode>General</c:formatCode>
                <c:ptCount val="16"/>
                <c:pt idx="0">
                  <c:v>517.6</c:v>
                </c:pt>
                <c:pt idx="1">
                  <c:v>487.9</c:v>
                </c:pt>
                <c:pt idx="2">
                  <c:v>462.2</c:v>
                </c:pt>
                <c:pt idx="3">
                  <c:v>440.9</c:v>
                </c:pt>
                <c:pt idx="4">
                  <c:v>423.1</c:v>
                </c:pt>
                <c:pt idx="5">
                  <c:v>408.6</c:v>
                </c:pt>
                <c:pt idx="6">
                  <c:v>368.1</c:v>
                </c:pt>
                <c:pt idx="7">
                  <c:v>272.7</c:v>
                </c:pt>
                <c:pt idx="8">
                  <c:v>198</c:v>
                </c:pt>
                <c:pt idx="9">
                  <c:v>140.80000000000001</c:v>
                </c:pt>
                <c:pt idx="10">
                  <c:v>97.1</c:v>
                </c:pt>
                <c:pt idx="11">
                  <c:v>43.2</c:v>
                </c:pt>
                <c:pt idx="12">
                  <c:v>17.899999999999999</c:v>
                </c:pt>
                <c:pt idx="13">
                  <c:v>7.3</c:v>
                </c:pt>
                <c:pt idx="14">
                  <c:v>3</c:v>
                </c:pt>
                <c:pt idx="15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EB6-8B6D-B0900698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07424"/>
        <c:axId val="1446317456"/>
      </c:scatterChart>
      <c:valAx>
        <c:axId val="14163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17456"/>
        <c:crosses val="autoZero"/>
        <c:crossBetween val="midCat"/>
      </c:valAx>
      <c:valAx>
        <c:axId val="14463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Sheet1!$G$129</c:f>
              <c:strCache>
                <c:ptCount val="1"/>
                <c:pt idx="0">
                  <c:v>Thrust / thrust at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Sheet1!$D$130:$D$145</c:f>
              <c:numCache>
                <c:formatCode>General</c:formatCode>
                <c:ptCount val="16"/>
                <c:pt idx="0">
                  <c:v>12.305999999999999</c:v>
                </c:pt>
                <c:pt idx="1">
                  <c:v>9.4860000000000007</c:v>
                </c:pt>
                <c:pt idx="2">
                  <c:v>7.2130000000000001</c:v>
                </c:pt>
                <c:pt idx="3">
                  <c:v>5.4189999999999996</c:v>
                </c:pt>
                <c:pt idx="4">
                  <c:v>4.0119999999999996</c:v>
                </c:pt>
                <c:pt idx="5">
                  <c:v>2.93</c:v>
                </c:pt>
                <c:pt idx="6">
                  <c:v>2.109</c:v>
                </c:pt>
                <c:pt idx="7">
                  <c:v>1.488</c:v>
                </c:pt>
                <c:pt idx="8">
                  <c:v>1.034</c:v>
                </c:pt>
                <c:pt idx="9">
                  <c:v>0.70899999999999996</c:v>
                </c:pt>
                <c:pt idx="10">
                  <c:v>0.47499999999999998</c:v>
                </c:pt>
                <c:pt idx="11">
                  <c:v>0.20699999999999999</c:v>
                </c:pt>
                <c:pt idx="12">
                  <c:v>8.5999999999999993E-2</c:v>
                </c:pt>
                <c:pt idx="13">
                  <c:v>3.5999999999999997E-2</c:v>
                </c:pt>
                <c:pt idx="14">
                  <c:v>1.6E-2</c:v>
                </c:pt>
                <c:pt idx="15">
                  <c:v>7.0000000000000001E-3</c:v>
                </c:pt>
              </c:numCache>
            </c:numRef>
          </c:xVal>
          <c:yVal>
            <c:numRef>
              <c:f>Sheet1!$G$130:$G$145</c:f>
              <c:numCache>
                <c:formatCode>General</c:formatCode>
                <c:ptCount val="16"/>
                <c:pt idx="0">
                  <c:v>2.7030222222222222</c:v>
                </c:pt>
                <c:pt idx="1">
                  <c:v>2.5479222222222222</c:v>
                </c:pt>
                <c:pt idx="2">
                  <c:v>2.4137111111111111</c:v>
                </c:pt>
                <c:pt idx="3">
                  <c:v>2.3024777777777774</c:v>
                </c:pt>
                <c:pt idx="4">
                  <c:v>2.2095222222222222</c:v>
                </c:pt>
                <c:pt idx="5">
                  <c:v>2.1337999999999999</c:v>
                </c:pt>
                <c:pt idx="6">
                  <c:v>1.9223000000000001</c:v>
                </c:pt>
                <c:pt idx="7">
                  <c:v>1.4240999999999999</c:v>
                </c:pt>
                <c:pt idx="8">
                  <c:v>1.034</c:v>
                </c:pt>
                <c:pt idx="9">
                  <c:v>0.73528888888888888</c:v>
                </c:pt>
                <c:pt idx="10">
                  <c:v>0.50707777777777774</c:v>
                </c:pt>
                <c:pt idx="11">
                  <c:v>0.22559999999999999</c:v>
                </c:pt>
                <c:pt idx="12">
                  <c:v>9.3477777777777771E-2</c:v>
                </c:pt>
                <c:pt idx="13">
                  <c:v>3.8122222222222217E-2</c:v>
                </c:pt>
                <c:pt idx="14">
                  <c:v>1.5666666666666666E-2</c:v>
                </c:pt>
                <c:pt idx="15">
                  <c:v>6.7888888888888886E-3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C-4F3F-9387-A2BF77B9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998128"/>
        <c:axId val="1352598880"/>
      </c:scatterChart>
      <c:valAx>
        <c:axId val="14239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598880"/>
        <c:crosses val="autoZero"/>
        <c:crossBetween val="midCat"/>
      </c:valAx>
      <c:valAx>
        <c:axId val="13525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Sheet1!$E$164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Sheet1!$D$165:$D$180</c:f>
              <c:numCache>
                <c:formatCode>General</c:formatCode>
                <c:ptCount val="16"/>
                <c:pt idx="0">
                  <c:v>12.305999999999999</c:v>
                </c:pt>
                <c:pt idx="1">
                  <c:v>9.48</c:v>
                </c:pt>
                <c:pt idx="2">
                  <c:v>7.2089999999999996</c:v>
                </c:pt>
                <c:pt idx="3">
                  <c:v>5.4169999999999998</c:v>
                </c:pt>
                <c:pt idx="4">
                  <c:v>4.0110000000000001</c:v>
                </c:pt>
                <c:pt idx="5">
                  <c:v>2.9289999999999998</c:v>
                </c:pt>
                <c:pt idx="6">
                  <c:v>2.109</c:v>
                </c:pt>
                <c:pt idx="7">
                  <c:v>1.488</c:v>
                </c:pt>
                <c:pt idx="8">
                  <c:v>1.0349999999999999</c:v>
                </c:pt>
                <c:pt idx="9">
                  <c:v>0.70899999999999996</c:v>
                </c:pt>
                <c:pt idx="10">
                  <c:v>0.47499999999999998</c:v>
                </c:pt>
                <c:pt idx="11">
                  <c:v>0.20699999999999999</c:v>
                </c:pt>
                <c:pt idx="12">
                  <c:v>8.5999999999999993E-2</c:v>
                </c:pt>
                <c:pt idx="13">
                  <c:v>3.5999999999999997E-2</c:v>
                </c:pt>
                <c:pt idx="14">
                  <c:v>1.6E-2</c:v>
                </c:pt>
                <c:pt idx="15">
                  <c:v>7.0000000000000001E-3</c:v>
                </c:pt>
              </c:numCache>
            </c:numRef>
          </c:xVal>
          <c:yVal>
            <c:numRef>
              <c:f>Sheet1!$E$165:$E$180</c:f>
              <c:numCache>
                <c:formatCode>General</c:formatCode>
                <c:ptCount val="16"/>
                <c:pt idx="0">
                  <c:v>252.1</c:v>
                </c:pt>
                <c:pt idx="1">
                  <c:v>239.7</c:v>
                </c:pt>
                <c:pt idx="2">
                  <c:v>228.7</c:v>
                </c:pt>
                <c:pt idx="3">
                  <c:v>219.4</c:v>
                </c:pt>
                <c:pt idx="4">
                  <c:v>211.4</c:v>
                </c:pt>
                <c:pt idx="5">
                  <c:v>204.6</c:v>
                </c:pt>
                <c:pt idx="6">
                  <c:v>190.4</c:v>
                </c:pt>
                <c:pt idx="7">
                  <c:v>143.6</c:v>
                </c:pt>
                <c:pt idx="8">
                  <c:v>105.9</c:v>
                </c:pt>
                <c:pt idx="9">
                  <c:v>76.3</c:v>
                </c:pt>
                <c:pt idx="10">
                  <c:v>53.2</c:v>
                </c:pt>
                <c:pt idx="11">
                  <c:v>23.9</c:v>
                </c:pt>
                <c:pt idx="12">
                  <c:v>9.8000000000000007</c:v>
                </c:pt>
                <c:pt idx="13">
                  <c:v>4</c:v>
                </c:pt>
                <c:pt idx="14">
                  <c:v>1.6</c:v>
                </c:pt>
                <c:pt idx="15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585-A4E4-C962671E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29600"/>
        <c:axId val="1352536960"/>
      </c:scatterChart>
      <c:valAx>
        <c:axId val="14134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536960"/>
        <c:crosses val="autoZero"/>
        <c:crossBetween val="midCat"/>
      </c:valAx>
      <c:valAx>
        <c:axId val="1352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Sheet1!$G$164</c:f>
              <c:strCache>
                <c:ptCount val="1"/>
                <c:pt idx="0">
                  <c:v>Thrust / thrust at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Sheet1!$D$165:$D$180</c:f>
              <c:numCache>
                <c:formatCode>General</c:formatCode>
                <c:ptCount val="16"/>
                <c:pt idx="0">
                  <c:v>12.305999999999999</c:v>
                </c:pt>
                <c:pt idx="1">
                  <c:v>9.48</c:v>
                </c:pt>
                <c:pt idx="2">
                  <c:v>7.2089999999999996</c:v>
                </c:pt>
                <c:pt idx="3">
                  <c:v>5.4169999999999998</c:v>
                </c:pt>
                <c:pt idx="4">
                  <c:v>4.0110000000000001</c:v>
                </c:pt>
                <c:pt idx="5">
                  <c:v>2.9289999999999998</c:v>
                </c:pt>
                <c:pt idx="6">
                  <c:v>2.109</c:v>
                </c:pt>
                <c:pt idx="7">
                  <c:v>1.488</c:v>
                </c:pt>
                <c:pt idx="8">
                  <c:v>1.0349999999999999</c:v>
                </c:pt>
                <c:pt idx="9">
                  <c:v>0.70899999999999996</c:v>
                </c:pt>
                <c:pt idx="10">
                  <c:v>0.47499999999999998</c:v>
                </c:pt>
                <c:pt idx="11">
                  <c:v>0.20699999999999999</c:v>
                </c:pt>
                <c:pt idx="12">
                  <c:v>8.5999999999999993E-2</c:v>
                </c:pt>
                <c:pt idx="13">
                  <c:v>3.5999999999999997E-2</c:v>
                </c:pt>
                <c:pt idx="14">
                  <c:v>1.6E-2</c:v>
                </c:pt>
                <c:pt idx="15">
                  <c:v>7.0000000000000001E-3</c:v>
                </c:pt>
              </c:numCache>
            </c:numRef>
          </c:xVal>
          <c:yVal>
            <c:numRef>
              <c:f>Sheet1!$G$165:$G$180</c:f>
              <c:numCache>
                <c:formatCode>General</c:formatCode>
                <c:ptCount val="16"/>
                <c:pt idx="0">
                  <c:v>2.463866855524079</c:v>
                </c:pt>
                <c:pt idx="1">
                  <c:v>2.3426770538243624</c:v>
                </c:pt>
                <c:pt idx="2">
                  <c:v>2.2351699716713878</c:v>
                </c:pt>
                <c:pt idx="3">
                  <c:v>2.1442776203966005</c:v>
                </c:pt>
                <c:pt idx="4">
                  <c:v>2.0660906515580737</c:v>
                </c:pt>
                <c:pt idx="5">
                  <c:v>1.9996317280453255</c:v>
                </c:pt>
                <c:pt idx="6">
                  <c:v>1.8608498583569404</c:v>
                </c:pt>
                <c:pt idx="7">
                  <c:v>1.4034560906515579</c:v>
                </c:pt>
                <c:pt idx="8">
                  <c:v>1.0349999999999999</c:v>
                </c:pt>
                <c:pt idx="9">
                  <c:v>0.74570821529745035</c:v>
                </c:pt>
                <c:pt idx="10">
                  <c:v>0.51994334277620391</c:v>
                </c:pt>
                <c:pt idx="11">
                  <c:v>0.23358356940509911</c:v>
                </c:pt>
                <c:pt idx="12">
                  <c:v>9.5779036827195463E-2</c:v>
                </c:pt>
                <c:pt idx="13">
                  <c:v>3.9093484419263455E-2</c:v>
                </c:pt>
                <c:pt idx="14">
                  <c:v>1.5637393767705381E-2</c:v>
                </c:pt>
                <c:pt idx="15">
                  <c:v>6.8413597733711041E-3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1-4DF5-AD3F-523FDEAA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16672"/>
        <c:axId val="1106320032"/>
      </c:scatterChart>
      <c:valAx>
        <c:axId val="14263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20032"/>
        <c:crosses val="autoZero"/>
        <c:crossBetween val="midCat"/>
      </c:valAx>
      <c:valAx>
        <c:axId val="11063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Sheet1!$E$199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Sheet1!$D$200:$D$215</c:f>
              <c:numCache>
                <c:formatCode>General</c:formatCode>
                <c:ptCount val="16"/>
                <c:pt idx="0">
                  <c:v>12.305999999999999</c:v>
                </c:pt>
                <c:pt idx="1">
                  <c:v>9.48</c:v>
                </c:pt>
                <c:pt idx="2">
                  <c:v>7.2089999999999996</c:v>
                </c:pt>
                <c:pt idx="3">
                  <c:v>5.4169999999999998</c:v>
                </c:pt>
                <c:pt idx="4">
                  <c:v>4.0110000000000001</c:v>
                </c:pt>
                <c:pt idx="5">
                  <c:v>2.9289999999999998</c:v>
                </c:pt>
                <c:pt idx="6">
                  <c:v>2.109</c:v>
                </c:pt>
                <c:pt idx="7">
                  <c:v>1.488</c:v>
                </c:pt>
                <c:pt idx="8">
                  <c:v>1.0349999999999999</c:v>
                </c:pt>
                <c:pt idx="9">
                  <c:v>0.70899999999999996</c:v>
                </c:pt>
                <c:pt idx="10">
                  <c:v>0.47499999999999998</c:v>
                </c:pt>
                <c:pt idx="11">
                  <c:v>0.20699999999999999</c:v>
                </c:pt>
                <c:pt idx="12">
                  <c:v>8.5999999999999993E-2</c:v>
                </c:pt>
                <c:pt idx="13">
                  <c:v>3.5999999999999997E-2</c:v>
                </c:pt>
                <c:pt idx="14">
                  <c:v>1.6E-2</c:v>
                </c:pt>
                <c:pt idx="15">
                  <c:v>7.0000000000000001E-3</c:v>
                </c:pt>
              </c:numCache>
            </c:numRef>
          </c:xVal>
          <c:yVal>
            <c:numRef>
              <c:f>Sheet1!$E$200:$E$215</c:f>
              <c:numCache>
                <c:formatCode>General</c:formatCode>
                <c:ptCount val="16"/>
                <c:pt idx="0">
                  <c:v>299.8</c:v>
                </c:pt>
                <c:pt idx="1">
                  <c:v>279.39999999999998</c:v>
                </c:pt>
                <c:pt idx="2">
                  <c:v>261.3</c:v>
                </c:pt>
                <c:pt idx="3">
                  <c:v>245.9</c:v>
                </c:pt>
                <c:pt idx="4">
                  <c:v>232.6</c:v>
                </c:pt>
                <c:pt idx="5">
                  <c:v>221.4</c:v>
                </c:pt>
                <c:pt idx="6">
                  <c:v>212.1</c:v>
                </c:pt>
                <c:pt idx="7">
                  <c:v>204.2</c:v>
                </c:pt>
                <c:pt idx="8">
                  <c:v>179.2</c:v>
                </c:pt>
                <c:pt idx="9">
                  <c:v>129.30000000000001</c:v>
                </c:pt>
                <c:pt idx="10">
                  <c:v>90.2</c:v>
                </c:pt>
                <c:pt idx="11">
                  <c:v>40.5</c:v>
                </c:pt>
                <c:pt idx="12">
                  <c:v>16.7</c:v>
                </c:pt>
                <c:pt idx="13">
                  <c:v>6.8</c:v>
                </c:pt>
                <c:pt idx="14">
                  <c:v>2.8</c:v>
                </c:pt>
                <c:pt idx="15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F-4144-BDEB-D3BD019F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49184"/>
        <c:axId val="1352532208"/>
      </c:scatterChart>
      <c:valAx>
        <c:axId val="14175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532208"/>
        <c:crosses val="autoZero"/>
        <c:crossBetween val="midCat"/>
      </c:valAx>
      <c:valAx>
        <c:axId val="1352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Sheet1!$G$199</c:f>
              <c:strCache>
                <c:ptCount val="1"/>
                <c:pt idx="0">
                  <c:v>Thrust / thrust at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Sheet1!$D$200:$D$215</c:f>
              <c:numCache>
                <c:formatCode>General</c:formatCode>
                <c:ptCount val="16"/>
                <c:pt idx="0">
                  <c:v>12.305999999999999</c:v>
                </c:pt>
                <c:pt idx="1">
                  <c:v>9.48</c:v>
                </c:pt>
                <c:pt idx="2">
                  <c:v>7.2089999999999996</c:v>
                </c:pt>
                <c:pt idx="3">
                  <c:v>5.4169999999999998</c:v>
                </c:pt>
                <c:pt idx="4">
                  <c:v>4.0110000000000001</c:v>
                </c:pt>
                <c:pt idx="5">
                  <c:v>2.9289999999999998</c:v>
                </c:pt>
                <c:pt idx="6">
                  <c:v>2.109</c:v>
                </c:pt>
                <c:pt idx="7">
                  <c:v>1.488</c:v>
                </c:pt>
                <c:pt idx="8">
                  <c:v>1.0349999999999999</c:v>
                </c:pt>
                <c:pt idx="9">
                  <c:v>0.70899999999999996</c:v>
                </c:pt>
                <c:pt idx="10">
                  <c:v>0.47499999999999998</c:v>
                </c:pt>
                <c:pt idx="11">
                  <c:v>0.20699999999999999</c:v>
                </c:pt>
                <c:pt idx="12">
                  <c:v>8.5999999999999993E-2</c:v>
                </c:pt>
                <c:pt idx="13">
                  <c:v>3.5999999999999997E-2</c:v>
                </c:pt>
                <c:pt idx="14">
                  <c:v>1.6E-2</c:v>
                </c:pt>
                <c:pt idx="15">
                  <c:v>7.0000000000000001E-3</c:v>
                </c:pt>
              </c:numCache>
            </c:numRef>
          </c:xVal>
          <c:yVal>
            <c:numRef>
              <c:f>Sheet1!$G$200:$G$215</c:f>
              <c:numCache>
                <c:formatCode>General</c:formatCode>
                <c:ptCount val="16"/>
                <c:pt idx="0">
                  <c:v>1.7315457589285714</c:v>
                </c:pt>
                <c:pt idx="1">
                  <c:v>1.6137220982142855</c:v>
                </c:pt>
                <c:pt idx="2">
                  <c:v>1.5091824776785714</c:v>
                </c:pt>
                <c:pt idx="3">
                  <c:v>1.4202371651785715</c:v>
                </c:pt>
                <c:pt idx="4">
                  <c:v>1.3434207589285714</c:v>
                </c:pt>
                <c:pt idx="5">
                  <c:v>1.2787332589285714</c:v>
                </c:pt>
                <c:pt idx="6">
                  <c:v>1.2250195312499998</c:v>
                </c:pt>
                <c:pt idx="7">
                  <c:v>1.1793917410714285</c:v>
                </c:pt>
                <c:pt idx="8">
                  <c:v>1.0349999999999999</c:v>
                </c:pt>
                <c:pt idx="9">
                  <c:v>0.74679408482142862</c:v>
                </c:pt>
                <c:pt idx="10">
                  <c:v>0.52096540178571427</c:v>
                </c:pt>
                <c:pt idx="11">
                  <c:v>0.2339146205357143</c:v>
                </c:pt>
                <c:pt idx="12">
                  <c:v>9.6453683035714277E-2</c:v>
                </c:pt>
                <c:pt idx="13">
                  <c:v>3.9274553571428568E-2</c:v>
                </c:pt>
                <c:pt idx="14">
                  <c:v>1.6171874999999999E-2</c:v>
                </c:pt>
                <c:pt idx="15">
                  <c:v>6.3532366071428576E-3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6-4017-B71A-47A21CFBE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24192"/>
        <c:axId val="1107368512"/>
      </c:scatterChart>
      <c:valAx>
        <c:axId val="14134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68512"/>
        <c:crosses val="autoZero"/>
        <c:crossBetween val="midCat"/>
      </c:valAx>
      <c:valAx>
        <c:axId val="11073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Sheet1!$F$76</c:f>
              <c:strCache>
                <c:ptCount val="1"/>
                <c:pt idx="0">
                  <c:v>Percentage of MaxThrust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Sheet1!$E$77:$E$90</c:f>
              <c:numCache>
                <c:formatCode>General</c:formatCode>
                <c:ptCount val="14"/>
                <c:pt idx="0">
                  <c:v>0</c:v>
                </c:pt>
                <c:pt idx="1">
                  <c:v>7.1999999999999995E-2</c:v>
                </c:pt>
                <c:pt idx="2">
                  <c:v>0.33700000000000002</c:v>
                </c:pt>
                <c:pt idx="3">
                  <c:v>1</c:v>
                </c:pt>
                <c:pt idx="4">
                  <c:v>1.488</c:v>
                </c:pt>
                <c:pt idx="5">
                  <c:v>2.109</c:v>
                </c:pt>
                <c:pt idx="6">
                  <c:v>2.93</c:v>
                </c:pt>
                <c:pt idx="7">
                  <c:v>4.0129999999999999</c:v>
                </c:pt>
                <c:pt idx="8">
                  <c:v>5.42</c:v>
                </c:pt>
                <c:pt idx="9">
                  <c:v>7.2140000000000004</c:v>
                </c:pt>
                <c:pt idx="10">
                  <c:v>9.4879999999999995</c:v>
                </c:pt>
                <c:pt idx="11">
                  <c:v>12.305999999999999</c:v>
                </c:pt>
              </c:numCache>
            </c:numRef>
          </c:xVal>
          <c:yVal>
            <c:numRef>
              <c:f>Sheet1!$F$77:$F$90</c:f>
              <c:numCache>
                <c:formatCode>General</c:formatCode>
                <c:ptCount val="14"/>
                <c:pt idx="0">
                  <c:v>0</c:v>
                </c:pt>
                <c:pt idx="1">
                  <c:v>9.1999999999999998E-2</c:v>
                </c:pt>
                <c:pt idx="2">
                  <c:v>0.4</c:v>
                </c:pt>
                <c:pt idx="3">
                  <c:v>1</c:v>
                </c:pt>
                <c:pt idx="4">
                  <c:v>1.4068469601677149</c:v>
                </c:pt>
                <c:pt idx="5">
                  <c:v>1.8750733752620545</c:v>
                </c:pt>
                <c:pt idx="6">
                  <c:v>2.4365115303983229</c:v>
                </c:pt>
                <c:pt idx="7">
                  <c:v>3.1150062893081758</c:v>
                </c:pt>
                <c:pt idx="8">
                  <c:v>3.9235639412997902</c:v>
                </c:pt>
                <c:pt idx="9">
                  <c:v>4.3874549266247378</c:v>
                </c:pt>
                <c:pt idx="10">
                  <c:v>4.4980083857442343</c:v>
                </c:pt>
                <c:pt idx="11">
                  <c:v>4.6215681341719073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A-43E3-92CC-E91D5402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31248"/>
        <c:axId val="126541664"/>
      </c:scatterChart>
      <c:valAx>
        <c:axId val="1301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1664"/>
        <c:crosses val="autoZero"/>
        <c:crossBetween val="midCat"/>
      </c:valAx>
      <c:valAx>
        <c:axId val="1265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Sheet1!$E$233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Sheet1!$D$234:$D$249</c:f>
              <c:numCache>
                <c:formatCode>General</c:formatCode>
                <c:ptCount val="16"/>
                <c:pt idx="0">
                  <c:v>12.305999999999999</c:v>
                </c:pt>
                <c:pt idx="1">
                  <c:v>9.48</c:v>
                </c:pt>
                <c:pt idx="2">
                  <c:v>7.2080000000000002</c:v>
                </c:pt>
                <c:pt idx="3">
                  <c:v>5.4169999999999998</c:v>
                </c:pt>
                <c:pt idx="4">
                  <c:v>4.0110000000000001</c:v>
                </c:pt>
                <c:pt idx="5">
                  <c:v>2.9289999999999998</c:v>
                </c:pt>
                <c:pt idx="6">
                  <c:v>2.109</c:v>
                </c:pt>
                <c:pt idx="7">
                  <c:v>1.4890000000000001</c:v>
                </c:pt>
                <c:pt idx="8">
                  <c:v>1.0349999999999999</c:v>
                </c:pt>
                <c:pt idx="9">
                  <c:v>0.70899999999999996</c:v>
                </c:pt>
                <c:pt idx="10">
                  <c:v>0.47499999999999998</c:v>
                </c:pt>
                <c:pt idx="11">
                  <c:v>0.20699999999999999</c:v>
                </c:pt>
                <c:pt idx="12">
                  <c:v>8.5999999999999993E-2</c:v>
                </c:pt>
                <c:pt idx="13">
                  <c:v>3.5999999999999997E-2</c:v>
                </c:pt>
                <c:pt idx="14">
                  <c:v>1.6E-2</c:v>
                </c:pt>
                <c:pt idx="15">
                  <c:v>7.0000000000000001E-3</c:v>
                </c:pt>
              </c:numCache>
            </c:numRef>
          </c:xVal>
          <c:yVal>
            <c:numRef>
              <c:f>Sheet1!$E$234:$E$249</c:f>
              <c:numCache>
                <c:formatCode>General</c:formatCode>
                <c:ptCount val="16"/>
                <c:pt idx="0">
                  <c:v>510.7</c:v>
                </c:pt>
                <c:pt idx="1">
                  <c:v>486.4</c:v>
                </c:pt>
                <c:pt idx="2">
                  <c:v>464.2</c:v>
                </c:pt>
                <c:pt idx="3">
                  <c:v>444.9</c:v>
                </c:pt>
                <c:pt idx="4">
                  <c:v>428.1</c:v>
                </c:pt>
                <c:pt idx="5">
                  <c:v>413.8</c:v>
                </c:pt>
                <c:pt idx="6">
                  <c:v>401.7</c:v>
                </c:pt>
                <c:pt idx="7">
                  <c:v>315.7</c:v>
                </c:pt>
                <c:pt idx="8">
                  <c:v>233.5</c:v>
                </c:pt>
                <c:pt idx="9">
                  <c:v>168.5</c:v>
                </c:pt>
                <c:pt idx="10">
                  <c:v>117.5</c:v>
                </c:pt>
                <c:pt idx="11">
                  <c:v>52.8</c:v>
                </c:pt>
                <c:pt idx="12">
                  <c:v>21.7</c:v>
                </c:pt>
                <c:pt idx="13">
                  <c:v>8.8000000000000007</c:v>
                </c:pt>
                <c:pt idx="14">
                  <c:v>3.6</c:v>
                </c:pt>
                <c:pt idx="1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C-4736-8CBA-510C96A29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93056"/>
        <c:axId val="1449447424"/>
      </c:scatterChart>
      <c:valAx>
        <c:axId val="14448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47424"/>
        <c:crosses val="autoZero"/>
        <c:crossBetween val="midCat"/>
      </c:valAx>
      <c:valAx>
        <c:axId val="1449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Sheet1!$G$233</c:f>
              <c:strCache>
                <c:ptCount val="1"/>
                <c:pt idx="0">
                  <c:v>Thrust / thrust at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Sheet1!$D$234:$D$249</c:f>
              <c:numCache>
                <c:formatCode>General</c:formatCode>
                <c:ptCount val="16"/>
                <c:pt idx="0">
                  <c:v>12.305999999999999</c:v>
                </c:pt>
                <c:pt idx="1">
                  <c:v>9.48</c:v>
                </c:pt>
                <c:pt idx="2">
                  <c:v>7.2080000000000002</c:v>
                </c:pt>
                <c:pt idx="3">
                  <c:v>5.4169999999999998</c:v>
                </c:pt>
                <c:pt idx="4">
                  <c:v>4.0110000000000001</c:v>
                </c:pt>
                <c:pt idx="5">
                  <c:v>2.9289999999999998</c:v>
                </c:pt>
                <c:pt idx="6">
                  <c:v>2.109</c:v>
                </c:pt>
                <c:pt idx="7">
                  <c:v>1.4890000000000001</c:v>
                </c:pt>
                <c:pt idx="8">
                  <c:v>1.0349999999999999</c:v>
                </c:pt>
                <c:pt idx="9">
                  <c:v>0.70899999999999996</c:v>
                </c:pt>
                <c:pt idx="10">
                  <c:v>0.47499999999999998</c:v>
                </c:pt>
                <c:pt idx="11">
                  <c:v>0.20699999999999999</c:v>
                </c:pt>
                <c:pt idx="12">
                  <c:v>8.5999999999999993E-2</c:v>
                </c:pt>
                <c:pt idx="13">
                  <c:v>3.5999999999999997E-2</c:v>
                </c:pt>
                <c:pt idx="14">
                  <c:v>1.6E-2</c:v>
                </c:pt>
                <c:pt idx="15">
                  <c:v>7.0000000000000001E-3</c:v>
                </c:pt>
              </c:numCache>
            </c:numRef>
          </c:xVal>
          <c:yVal>
            <c:numRef>
              <c:f>Sheet1!$G$234:$G$249</c:f>
              <c:numCache>
                <c:formatCode>General</c:formatCode>
                <c:ptCount val="16"/>
                <c:pt idx="0">
                  <c:v>2.2637023554603855</c:v>
                </c:pt>
                <c:pt idx="1">
                  <c:v>2.1559914346895073</c:v>
                </c:pt>
                <c:pt idx="2">
                  <c:v>2.0575888650963599</c:v>
                </c:pt>
                <c:pt idx="3">
                  <c:v>1.9720406852248393</c:v>
                </c:pt>
                <c:pt idx="4">
                  <c:v>1.8975738758029979</c:v>
                </c:pt>
                <c:pt idx="5">
                  <c:v>1.8341884368308352</c:v>
                </c:pt>
                <c:pt idx="6">
                  <c:v>1.7805546038543896</c:v>
                </c:pt>
                <c:pt idx="7">
                  <c:v>1.399355460385439</c:v>
                </c:pt>
                <c:pt idx="8">
                  <c:v>1.0349999999999999</c:v>
                </c:pt>
                <c:pt idx="9">
                  <c:v>0.74688436830835114</c:v>
                </c:pt>
                <c:pt idx="10">
                  <c:v>0.52082441113490363</c:v>
                </c:pt>
                <c:pt idx="11">
                  <c:v>0.23403854389721626</c:v>
                </c:pt>
                <c:pt idx="12">
                  <c:v>9.6186295503211991E-2</c:v>
                </c:pt>
                <c:pt idx="13">
                  <c:v>3.9006423982869382E-2</c:v>
                </c:pt>
                <c:pt idx="14">
                  <c:v>1.5957173447537474E-2</c:v>
                </c:pt>
                <c:pt idx="15">
                  <c:v>6.6488222698072802E-3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8-4263-AB83-4F732A68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99712"/>
        <c:axId val="1446250800"/>
      </c:scatterChart>
      <c:valAx>
        <c:axId val="14448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50800"/>
        <c:crosses val="autoZero"/>
        <c:crossBetween val="midCat"/>
      </c:valAx>
      <c:valAx>
        <c:axId val="14462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Sheet1!$F$112</c:f>
              <c:strCache>
                <c:ptCount val="1"/>
                <c:pt idx="0">
                  <c:v>Percentage of Max 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Sheet1!$E$113:$E$126</c:f>
              <c:numCache>
                <c:formatCode>General</c:formatCode>
                <c:ptCount val="14"/>
                <c:pt idx="0">
                  <c:v>0</c:v>
                </c:pt>
                <c:pt idx="1">
                  <c:v>7.1999999999999995E-2</c:v>
                </c:pt>
                <c:pt idx="2">
                  <c:v>0.33700000000000002</c:v>
                </c:pt>
                <c:pt idx="3">
                  <c:v>1</c:v>
                </c:pt>
                <c:pt idx="4">
                  <c:v>1.488</c:v>
                </c:pt>
                <c:pt idx="5">
                  <c:v>2.1080000000000001</c:v>
                </c:pt>
                <c:pt idx="6">
                  <c:v>2.9289999999999998</c:v>
                </c:pt>
                <c:pt idx="7">
                  <c:v>4.0119999999999996</c:v>
                </c:pt>
                <c:pt idx="8">
                  <c:v>5.4180000000000001</c:v>
                </c:pt>
                <c:pt idx="9">
                  <c:v>7.2119999999999997</c:v>
                </c:pt>
                <c:pt idx="10">
                  <c:v>9.4849999999999994</c:v>
                </c:pt>
                <c:pt idx="11">
                  <c:v>12.305999999999999</c:v>
                </c:pt>
              </c:numCache>
            </c:numRef>
          </c:xVal>
          <c:yVal>
            <c:numRef>
              <c:f>Sheet1!$F$113:$F$126</c:f>
              <c:numCache>
                <c:formatCode>General</c:formatCode>
                <c:ptCount val="14"/>
                <c:pt idx="0">
                  <c:v>0</c:v>
                </c:pt>
                <c:pt idx="1">
                  <c:v>8.5000000000000006E-2</c:v>
                </c:pt>
                <c:pt idx="2">
                  <c:v>0.37</c:v>
                </c:pt>
                <c:pt idx="3">
                  <c:v>1</c:v>
                </c:pt>
                <c:pt idx="4">
                  <c:v>1.0785471103327495</c:v>
                </c:pt>
                <c:pt idx="5">
                  <c:v>1.1343215411558667</c:v>
                </c:pt>
                <c:pt idx="6">
                  <c:v>1.2024098073555165</c:v>
                </c:pt>
                <c:pt idx="7">
                  <c:v>1.284984938704028</c:v>
                </c:pt>
                <c:pt idx="8">
                  <c:v>1.3845821366024518</c:v>
                </c:pt>
                <c:pt idx="9">
                  <c:v>1.5022879159369527</c:v>
                </c:pt>
                <c:pt idx="10">
                  <c:v>1.6420861646234675</c:v>
                </c:pt>
                <c:pt idx="11">
                  <c:v>1.7463915936952714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D-44A4-8EAD-AD2195B0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6480"/>
        <c:axId val="597786848"/>
      </c:scatterChart>
      <c:valAx>
        <c:axId val="2926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86848"/>
        <c:crosses val="autoZero"/>
        <c:crossBetween val="midCat"/>
      </c:valAx>
      <c:valAx>
        <c:axId val="5977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Sheet1!$D$148</c:f>
              <c:strCache>
                <c:ptCount val="1"/>
                <c:pt idx="0">
                  <c:v>Percentage of Max 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Sheet1!$C$149:$C$162</c:f>
              <c:numCache>
                <c:formatCode>General</c:formatCode>
                <c:ptCount val="14"/>
                <c:pt idx="0">
                  <c:v>0</c:v>
                </c:pt>
                <c:pt idx="1">
                  <c:v>4.4999999999999998E-2</c:v>
                </c:pt>
                <c:pt idx="2">
                  <c:v>0.16</c:v>
                </c:pt>
                <c:pt idx="3">
                  <c:v>0.5</c:v>
                </c:pt>
                <c:pt idx="4">
                  <c:v>1</c:v>
                </c:pt>
                <c:pt idx="5">
                  <c:v>1.488</c:v>
                </c:pt>
                <c:pt idx="6">
                  <c:v>2.109</c:v>
                </c:pt>
                <c:pt idx="7">
                  <c:v>2.93</c:v>
                </c:pt>
                <c:pt idx="8">
                  <c:v>4.0119999999999996</c:v>
                </c:pt>
                <c:pt idx="9">
                  <c:v>5.4189999999999996</c:v>
                </c:pt>
                <c:pt idx="10">
                  <c:v>7.2130000000000001</c:v>
                </c:pt>
                <c:pt idx="11">
                  <c:v>9.4860000000000007</c:v>
                </c:pt>
                <c:pt idx="12">
                  <c:v>12.305999999999999</c:v>
                </c:pt>
              </c:numCache>
            </c:numRef>
          </c:xVal>
          <c:yVal>
            <c:numRef>
              <c:f>Sheet1!$D$149:$D$162</c:f>
              <c:numCache>
                <c:formatCode>General</c:formatCode>
                <c:ptCount val="14"/>
                <c:pt idx="0">
                  <c:v>0</c:v>
                </c:pt>
                <c:pt idx="1">
                  <c:v>0.16600000000000001</c:v>
                </c:pt>
                <c:pt idx="2">
                  <c:v>0.5</c:v>
                </c:pt>
                <c:pt idx="3">
                  <c:v>0.6</c:v>
                </c:pt>
                <c:pt idx="4">
                  <c:v>1</c:v>
                </c:pt>
                <c:pt idx="5">
                  <c:v>1.4240999999999999</c:v>
                </c:pt>
                <c:pt idx="6">
                  <c:v>1.9223000000000001</c:v>
                </c:pt>
                <c:pt idx="7">
                  <c:v>2.1337999999999999</c:v>
                </c:pt>
                <c:pt idx="8">
                  <c:v>2.2095222222222222</c:v>
                </c:pt>
                <c:pt idx="9">
                  <c:v>2.3024777777777774</c:v>
                </c:pt>
                <c:pt idx="10">
                  <c:v>2.4137111111111111</c:v>
                </c:pt>
                <c:pt idx="11">
                  <c:v>2.5479222222222222</c:v>
                </c:pt>
                <c:pt idx="12">
                  <c:v>2.7030222222222222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A-40B9-B56C-F6BB5B492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12496"/>
        <c:axId val="308111904"/>
      </c:scatterChart>
      <c:valAx>
        <c:axId val="6058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1904"/>
        <c:crosses val="autoZero"/>
        <c:crossBetween val="midCat"/>
      </c:valAx>
      <c:valAx>
        <c:axId val="3081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Sheet1!$D$182</c:f>
              <c:strCache>
                <c:ptCount val="1"/>
                <c:pt idx="0">
                  <c:v>Percentage of Max 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Sheet1!$C$183:$C$197</c:f>
              <c:numCache>
                <c:formatCode>General</c:formatCode>
                <c:ptCount val="15"/>
                <c:pt idx="0">
                  <c:v>0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0.34</c:v>
                </c:pt>
                <c:pt idx="4">
                  <c:v>1</c:v>
                </c:pt>
                <c:pt idx="5">
                  <c:v>1.488</c:v>
                </c:pt>
                <c:pt idx="6">
                  <c:v>2.109</c:v>
                </c:pt>
                <c:pt idx="7">
                  <c:v>2.9289999999999998</c:v>
                </c:pt>
                <c:pt idx="8">
                  <c:v>4.0110000000000001</c:v>
                </c:pt>
                <c:pt idx="9">
                  <c:v>5.4169999999999998</c:v>
                </c:pt>
                <c:pt idx="10">
                  <c:v>7.2089999999999996</c:v>
                </c:pt>
                <c:pt idx="11">
                  <c:v>9.48</c:v>
                </c:pt>
                <c:pt idx="12">
                  <c:v>12.305999999999999</c:v>
                </c:pt>
              </c:numCache>
            </c:numRef>
          </c:xVal>
          <c:yVal>
            <c:numRef>
              <c:f>Sheet1!$D$183:$D$197</c:f>
              <c:numCache>
                <c:formatCode>General</c:formatCode>
                <c:ptCount val="15"/>
                <c:pt idx="0">
                  <c:v>0</c:v>
                </c:pt>
                <c:pt idx="1">
                  <c:v>0.08</c:v>
                </c:pt>
                <c:pt idx="2">
                  <c:v>0.21</c:v>
                </c:pt>
                <c:pt idx="3">
                  <c:v>0.39</c:v>
                </c:pt>
                <c:pt idx="4">
                  <c:v>1</c:v>
                </c:pt>
                <c:pt idx="5">
                  <c:v>1.4034560906515579</c:v>
                </c:pt>
                <c:pt idx="6">
                  <c:v>1.8608498583569404</c:v>
                </c:pt>
                <c:pt idx="7">
                  <c:v>1.9996317280453255</c:v>
                </c:pt>
                <c:pt idx="8">
                  <c:v>2.0660906515580737</c:v>
                </c:pt>
                <c:pt idx="9">
                  <c:v>2.1442776203966005</c:v>
                </c:pt>
                <c:pt idx="10">
                  <c:v>2.2351699716713878</c:v>
                </c:pt>
                <c:pt idx="11">
                  <c:v>2.3426770538243624</c:v>
                </c:pt>
                <c:pt idx="12">
                  <c:v>2.463866855524079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D-49DE-AAA0-73AEC48F1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1935"/>
        <c:axId val="139724463"/>
      </c:scatterChart>
      <c:valAx>
        <c:axId val="6394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463"/>
        <c:crosses val="autoZero"/>
        <c:crossBetween val="midCat"/>
      </c:valAx>
      <c:valAx>
        <c:axId val="1397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Sheet1!$D$218</c:f>
              <c:strCache>
                <c:ptCount val="1"/>
                <c:pt idx="0">
                  <c:v>Precentage of Max 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Sheet1!$C$219:$C$232</c:f>
              <c:numCache>
                <c:formatCode>General</c:formatCode>
                <c:ptCount val="14"/>
                <c:pt idx="0">
                  <c:v>0</c:v>
                </c:pt>
                <c:pt idx="1">
                  <c:v>7.0661639999999998E-2</c:v>
                </c:pt>
                <c:pt idx="2">
                  <c:v>0.34</c:v>
                </c:pt>
                <c:pt idx="3">
                  <c:v>1</c:v>
                </c:pt>
                <c:pt idx="4">
                  <c:v>1.488</c:v>
                </c:pt>
                <c:pt idx="5">
                  <c:v>2.109</c:v>
                </c:pt>
                <c:pt idx="6">
                  <c:v>2.9289999999999998</c:v>
                </c:pt>
                <c:pt idx="7">
                  <c:v>4.0110000000000001</c:v>
                </c:pt>
                <c:pt idx="8">
                  <c:v>5.4169999999999998</c:v>
                </c:pt>
                <c:pt idx="9">
                  <c:v>7.2089999999999996</c:v>
                </c:pt>
                <c:pt idx="10">
                  <c:v>9.48</c:v>
                </c:pt>
                <c:pt idx="11">
                  <c:v>12.305999999999999</c:v>
                </c:pt>
              </c:numCache>
            </c:numRef>
          </c:xVal>
          <c:yVal>
            <c:numRef>
              <c:f>Sheet1!$D$219:$D$232</c:f>
              <c:numCache>
                <c:formatCode>General</c:formatCode>
                <c:ptCount val="14"/>
                <c:pt idx="0">
                  <c:v>0</c:v>
                </c:pt>
                <c:pt idx="1">
                  <c:v>0.13971330000000001</c:v>
                </c:pt>
                <c:pt idx="2">
                  <c:v>0.56000000000000005</c:v>
                </c:pt>
                <c:pt idx="3">
                  <c:v>1</c:v>
                </c:pt>
                <c:pt idx="4">
                  <c:v>1.1793917410714285</c:v>
                </c:pt>
                <c:pt idx="5">
                  <c:v>1.2250195312499998</c:v>
                </c:pt>
                <c:pt idx="6">
                  <c:v>1.2787332589285714</c:v>
                </c:pt>
                <c:pt idx="7">
                  <c:v>1.3434207589285714</c:v>
                </c:pt>
                <c:pt idx="8">
                  <c:v>1.4202371651785715</c:v>
                </c:pt>
                <c:pt idx="9">
                  <c:v>1.5091824776785714</c:v>
                </c:pt>
                <c:pt idx="10">
                  <c:v>1.6137220982142855</c:v>
                </c:pt>
                <c:pt idx="11">
                  <c:v>1.7315457589285714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EEF-B17C-96C7CB24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48479"/>
        <c:axId val="1973516543"/>
      </c:scatterChart>
      <c:valAx>
        <c:axId val="2869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16543"/>
        <c:crosses val="autoZero"/>
        <c:crossBetween val="midCat"/>
      </c:valAx>
      <c:valAx>
        <c:axId val="19735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4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Sheet1!$D$251</c:f>
              <c:strCache>
                <c:ptCount val="1"/>
                <c:pt idx="0">
                  <c:v>Precentage of Max 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Sheet1!$C$252:$C$265</c:f>
              <c:numCache>
                <c:formatCode>General</c:formatCode>
                <c:ptCount val="14"/>
                <c:pt idx="0">
                  <c:v>0</c:v>
                </c:pt>
                <c:pt idx="1">
                  <c:v>1.7999999999999999E-2</c:v>
                </c:pt>
                <c:pt idx="2">
                  <c:v>0.08</c:v>
                </c:pt>
                <c:pt idx="3">
                  <c:v>0.35</c:v>
                </c:pt>
                <c:pt idx="4">
                  <c:v>1</c:v>
                </c:pt>
                <c:pt idx="5">
                  <c:v>1.4890000000000001</c:v>
                </c:pt>
                <c:pt idx="6">
                  <c:v>2.109</c:v>
                </c:pt>
                <c:pt idx="7">
                  <c:v>2.9289999999999998</c:v>
                </c:pt>
                <c:pt idx="8">
                  <c:v>4.0110000000000001</c:v>
                </c:pt>
                <c:pt idx="9">
                  <c:v>5.4169999999999998</c:v>
                </c:pt>
                <c:pt idx="10">
                  <c:v>7.2080000000000002</c:v>
                </c:pt>
                <c:pt idx="11">
                  <c:v>9.48</c:v>
                </c:pt>
                <c:pt idx="12">
                  <c:v>12.305999999999999</c:v>
                </c:pt>
              </c:numCache>
            </c:numRef>
          </c:xVal>
          <c:yVal>
            <c:numRef>
              <c:f>Sheet1!$D$252:$D$265</c:f>
              <c:numCache>
                <c:formatCode>General</c:formatCode>
                <c:ptCount val="14"/>
                <c:pt idx="0">
                  <c:v>0</c:v>
                </c:pt>
                <c:pt idx="1">
                  <c:v>0.09</c:v>
                </c:pt>
                <c:pt idx="2">
                  <c:v>0.3</c:v>
                </c:pt>
                <c:pt idx="3">
                  <c:v>0.5</c:v>
                </c:pt>
                <c:pt idx="4">
                  <c:v>1</c:v>
                </c:pt>
                <c:pt idx="5">
                  <c:v>1.399355460385439</c:v>
                </c:pt>
                <c:pt idx="6">
                  <c:v>1.7805546038543896</c:v>
                </c:pt>
                <c:pt idx="7">
                  <c:v>1.8341884368308352</c:v>
                </c:pt>
                <c:pt idx="8">
                  <c:v>1.8975738758029979</c:v>
                </c:pt>
                <c:pt idx="9">
                  <c:v>1.9720406852248393</c:v>
                </c:pt>
                <c:pt idx="10">
                  <c:v>2.0575888650963599</c:v>
                </c:pt>
                <c:pt idx="11">
                  <c:v>2.1559914346895073</c:v>
                </c:pt>
                <c:pt idx="12">
                  <c:v>2.2637023554603855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3-4248-B193-A917AED3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92831"/>
        <c:axId val="1956490175"/>
      </c:scatterChart>
      <c:valAx>
        <c:axId val="1289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90175"/>
        <c:crosses val="autoZero"/>
        <c:crossBetween val="midCat"/>
      </c:valAx>
      <c:valAx>
        <c:axId val="19564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Sheet1!$F$29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Sheet1!$E$30:$E$41</c:f>
              <c:numCache>
                <c:formatCode>General</c:formatCode>
                <c:ptCount val="12"/>
                <c:pt idx="0">
                  <c:v>12.305999999999999</c:v>
                </c:pt>
                <c:pt idx="1">
                  <c:v>9.4879999999999995</c:v>
                </c:pt>
                <c:pt idx="2">
                  <c:v>7.2140000000000004</c:v>
                </c:pt>
                <c:pt idx="3">
                  <c:v>5.42</c:v>
                </c:pt>
                <c:pt idx="4">
                  <c:v>4.0119999999999996</c:v>
                </c:pt>
                <c:pt idx="5">
                  <c:v>2.93</c:v>
                </c:pt>
                <c:pt idx="6">
                  <c:v>2.1080000000000001</c:v>
                </c:pt>
                <c:pt idx="7">
                  <c:v>1.488</c:v>
                </c:pt>
                <c:pt idx="8">
                  <c:v>1.03</c:v>
                </c:pt>
                <c:pt idx="9">
                  <c:v>0.70899999999999996</c:v>
                </c:pt>
                <c:pt idx="10">
                  <c:v>0.47399999999999998</c:v>
                </c:pt>
                <c:pt idx="11">
                  <c:v>5.6000000000000001E-2</c:v>
                </c:pt>
              </c:numCache>
            </c:numRef>
          </c:xVal>
          <c:yVal>
            <c:numRef>
              <c:f>Sheet1!$F$30:$F$41</c:f>
              <c:numCache>
                <c:formatCode>General</c:formatCode>
                <c:ptCount val="12"/>
                <c:pt idx="0">
                  <c:v>30.3</c:v>
                </c:pt>
                <c:pt idx="1">
                  <c:v>27.4</c:v>
                </c:pt>
                <c:pt idx="2">
                  <c:v>25.5</c:v>
                </c:pt>
                <c:pt idx="3">
                  <c:v>23.9</c:v>
                </c:pt>
                <c:pt idx="4">
                  <c:v>22.5</c:v>
                </c:pt>
                <c:pt idx="5">
                  <c:v>21.5</c:v>
                </c:pt>
                <c:pt idx="6">
                  <c:v>20.6</c:v>
                </c:pt>
                <c:pt idx="7">
                  <c:v>19.2</c:v>
                </c:pt>
                <c:pt idx="8">
                  <c:v>13.8</c:v>
                </c:pt>
                <c:pt idx="9">
                  <c:v>9.8000000000000007</c:v>
                </c:pt>
                <c:pt idx="10">
                  <c:v>6.7</c:v>
                </c:pt>
                <c:pt idx="1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3-4F35-B755-BF1E1221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80368"/>
        <c:axId val="1412414544"/>
      </c:scatterChart>
      <c:valAx>
        <c:axId val="14185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14544"/>
        <c:crosses val="autoZero"/>
        <c:crossBetween val="midCat"/>
      </c:valAx>
      <c:valAx>
        <c:axId val="14124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Sheet1!$E$60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Sheet1!$D$61:$D$74</c:f>
              <c:numCache>
                <c:formatCode>General</c:formatCode>
                <c:ptCount val="14"/>
                <c:pt idx="0">
                  <c:v>12.305999999999999</c:v>
                </c:pt>
                <c:pt idx="1">
                  <c:v>9.4879999999999995</c:v>
                </c:pt>
                <c:pt idx="2">
                  <c:v>7.2140000000000004</c:v>
                </c:pt>
                <c:pt idx="3">
                  <c:v>5.42</c:v>
                </c:pt>
                <c:pt idx="4">
                  <c:v>4.0129999999999999</c:v>
                </c:pt>
                <c:pt idx="5">
                  <c:v>2.93</c:v>
                </c:pt>
                <c:pt idx="6">
                  <c:v>2.109</c:v>
                </c:pt>
                <c:pt idx="7">
                  <c:v>1.488</c:v>
                </c:pt>
                <c:pt idx="8">
                  <c:v>1.034</c:v>
                </c:pt>
                <c:pt idx="9">
                  <c:v>0.70899999999999996</c:v>
                </c:pt>
                <c:pt idx="10">
                  <c:v>0.47499999999999998</c:v>
                </c:pt>
                <c:pt idx="11">
                  <c:v>0.20599999999999999</c:v>
                </c:pt>
                <c:pt idx="12">
                  <c:v>8.5999999999999993E-2</c:v>
                </c:pt>
                <c:pt idx="13">
                  <c:v>3.5999999999999997E-2</c:v>
                </c:pt>
              </c:numCache>
            </c:numRef>
          </c:xVal>
          <c:yVal>
            <c:numRef>
              <c:f>Sheet1!$E$61:$E$74</c:f>
              <c:numCache>
                <c:formatCode>General</c:formatCode>
                <c:ptCount val="14"/>
                <c:pt idx="0">
                  <c:v>213.2</c:v>
                </c:pt>
                <c:pt idx="1">
                  <c:v>207.5</c:v>
                </c:pt>
                <c:pt idx="2">
                  <c:v>202.4</c:v>
                </c:pt>
                <c:pt idx="3">
                  <c:v>181</c:v>
                </c:pt>
                <c:pt idx="4">
                  <c:v>143.69999999999999</c:v>
                </c:pt>
                <c:pt idx="5">
                  <c:v>112.4</c:v>
                </c:pt>
                <c:pt idx="6">
                  <c:v>86.5</c:v>
                </c:pt>
                <c:pt idx="7">
                  <c:v>64.900000000000006</c:v>
                </c:pt>
                <c:pt idx="8">
                  <c:v>47.7</c:v>
                </c:pt>
                <c:pt idx="9">
                  <c:v>34.200000000000003</c:v>
                </c:pt>
                <c:pt idx="10">
                  <c:v>23.7</c:v>
                </c:pt>
                <c:pt idx="11">
                  <c:v>10.6</c:v>
                </c:pt>
                <c:pt idx="12">
                  <c:v>4.4000000000000004</c:v>
                </c:pt>
                <c:pt idx="1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5-471D-ABAF-7ACD6839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034128"/>
        <c:axId val="1412426208"/>
      </c:scatterChart>
      <c:valAx>
        <c:axId val="14260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26208"/>
        <c:crosses val="autoZero"/>
        <c:crossBetween val="midCat"/>
      </c:valAx>
      <c:valAx>
        <c:axId val="14124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42</xdr:row>
      <xdr:rowOff>66675</xdr:rowOff>
    </xdr:from>
    <xdr:to>
      <xdr:col>16</xdr:col>
      <xdr:colOff>590550</xdr:colOff>
      <xdr:row>57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84D962-D333-4E89-8358-92AD9DC20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74</xdr:row>
      <xdr:rowOff>171450</xdr:rowOff>
    </xdr:from>
    <xdr:to>
      <xdr:col>17</xdr:col>
      <xdr:colOff>0</xdr:colOff>
      <xdr:row>91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CBABE2-9A80-479D-AEFC-3F5588AD5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110</xdr:row>
      <xdr:rowOff>180975</xdr:rowOff>
    </xdr:from>
    <xdr:to>
      <xdr:col>17</xdr:col>
      <xdr:colOff>19050</xdr:colOff>
      <xdr:row>125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172F1-110D-4486-B004-39A2E54C2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147</xdr:row>
      <xdr:rowOff>0</xdr:rowOff>
    </xdr:from>
    <xdr:to>
      <xdr:col>16</xdr:col>
      <xdr:colOff>600075</xdr:colOff>
      <xdr:row>161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336E6F-2A4A-42CE-8999-583B16120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180</xdr:row>
      <xdr:rowOff>180975</xdr:rowOff>
    </xdr:from>
    <xdr:to>
      <xdr:col>17</xdr:col>
      <xdr:colOff>9525</xdr:colOff>
      <xdr:row>195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E667C8-B548-49B4-B42E-EFBF5732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217</xdr:row>
      <xdr:rowOff>9525</xdr:rowOff>
    </xdr:from>
    <xdr:to>
      <xdr:col>17</xdr:col>
      <xdr:colOff>9525</xdr:colOff>
      <xdr:row>231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E6E56B-B025-4571-A9AD-F1D6C452D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250</xdr:row>
      <xdr:rowOff>9525</xdr:rowOff>
    </xdr:from>
    <xdr:to>
      <xdr:col>17</xdr:col>
      <xdr:colOff>19050</xdr:colOff>
      <xdr:row>264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45D0D8-8B1A-48FF-B42E-52523978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28575</xdr:colOff>
      <xdr:row>41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18357-5562-456A-AC9B-63D88AC33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59</xdr:row>
      <xdr:rowOff>9525</xdr:rowOff>
    </xdr:from>
    <xdr:to>
      <xdr:col>16</xdr:col>
      <xdr:colOff>590550</xdr:colOff>
      <xdr:row>73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590DE62-A059-405C-872A-E7FC6FF28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114300</xdr:colOff>
      <xdr:row>28</xdr:row>
      <xdr:rowOff>0</xdr:rowOff>
    </xdr:from>
    <xdr:to>
      <xdr:col>24</xdr:col>
      <xdr:colOff>104775</xdr:colOff>
      <xdr:row>41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D946B93-CEAF-42C7-97C0-AE3E2E0C5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38100</xdr:colOff>
      <xdr:row>59</xdr:row>
      <xdr:rowOff>19050</xdr:rowOff>
    </xdr:from>
    <xdr:to>
      <xdr:col>24</xdr:col>
      <xdr:colOff>47625</xdr:colOff>
      <xdr:row>73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0C59C9F-354E-4B7B-8A00-255E6D474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17</xdr:col>
      <xdr:colOff>19050</xdr:colOff>
      <xdr:row>107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907E6DD-B776-4177-A7CA-C43B6D30B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104776</xdr:colOff>
      <xdr:row>93</xdr:row>
      <xdr:rowOff>28575</xdr:rowOff>
    </xdr:from>
    <xdr:to>
      <xdr:col>24</xdr:col>
      <xdr:colOff>152400</xdr:colOff>
      <xdr:row>107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9C9265-D3AB-4A4E-8668-9F7C11D1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762001</xdr:colOff>
      <xdr:row>128</xdr:row>
      <xdr:rowOff>0</xdr:rowOff>
    </xdr:from>
    <xdr:to>
      <xdr:col>17</xdr:col>
      <xdr:colOff>9526</xdr:colOff>
      <xdr:row>142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BB2DA1F-8D4F-489D-B062-6D7F65B8B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38099</xdr:colOff>
      <xdr:row>128</xdr:row>
      <xdr:rowOff>9525</xdr:rowOff>
    </xdr:from>
    <xdr:to>
      <xdr:col>24</xdr:col>
      <xdr:colOff>28574</xdr:colOff>
      <xdr:row>142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CFB7317-BE9A-461A-97AA-F1D33F94D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762000</xdr:colOff>
      <xdr:row>163</xdr:row>
      <xdr:rowOff>0</xdr:rowOff>
    </xdr:from>
    <xdr:to>
      <xdr:col>16</xdr:col>
      <xdr:colOff>600075</xdr:colOff>
      <xdr:row>177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DEC6269-D6AF-4B5A-ADDF-8F3672D93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28574</xdr:colOff>
      <xdr:row>162</xdr:row>
      <xdr:rowOff>180975</xdr:rowOff>
    </xdr:from>
    <xdr:to>
      <xdr:col>23</xdr:col>
      <xdr:colOff>323849</xdr:colOff>
      <xdr:row>177</xdr:row>
      <xdr:rowOff>66675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34D3AB0-CBBA-4E5E-AC94-67487EF83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</xdr:colOff>
      <xdr:row>197</xdr:row>
      <xdr:rowOff>171450</xdr:rowOff>
    </xdr:from>
    <xdr:to>
      <xdr:col>17</xdr:col>
      <xdr:colOff>9525</xdr:colOff>
      <xdr:row>212</xdr:row>
      <xdr:rowOff>57150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F7E36CC-BEF7-49FD-8427-AB3811B60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104774</xdr:colOff>
      <xdr:row>198</xdr:row>
      <xdr:rowOff>0</xdr:rowOff>
    </xdr:from>
    <xdr:to>
      <xdr:col>23</xdr:col>
      <xdr:colOff>361949</xdr:colOff>
      <xdr:row>212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FB328F2-1631-41B4-B742-DAAC0F0B9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9525</xdr:colOff>
      <xdr:row>232</xdr:row>
      <xdr:rowOff>19050</xdr:rowOff>
    </xdr:from>
    <xdr:to>
      <xdr:col>17</xdr:col>
      <xdr:colOff>0</xdr:colOff>
      <xdr:row>246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6D4B8C9-EAF8-4A35-80FE-6E8818997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114300</xdr:colOff>
      <xdr:row>232</xdr:row>
      <xdr:rowOff>0</xdr:rowOff>
    </xdr:from>
    <xdr:to>
      <xdr:col>23</xdr:col>
      <xdr:colOff>342900</xdr:colOff>
      <xdr:row>246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02CE2C8-424D-4D0D-8081-A8EDA020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4"/>
  <sheetViews>
    <sheetView tabSelected="1" workbookViewId="0">
      <selection activeCell="T259" sqref="T259"/>
    </sheetView>
  </sheetViews>
  <sheetFormatPr defaultRowHeight="15" x14ac:dyDescent="0.25"/>
  <cols>
    <col min="1" max="1" width="25.7109375" bestFit="1" customWidth="1"/>
    <col min="2" max="2" width="11.5703125" customWidth="1"/>
    <col min="3" max="3" width="14.42578125" bestFit="1" customWidth="1"/>
    <col min="4" max="4" width="15.85546875" bestFit="1" customWidth="1"/>
    <col min="5" max="5" width="11.42578125" bestFit="1" customWidth="1"/>
    <col min="6" max="6" width="12.85546875" bestFit="1" customWidth="1"/>
    <col min="7" max="7" width="15.28515625" customWidth="1"/>
    <col min="8" max="9" width="12" bestFit="1" customWidth="1"/>
    <col min="10" max="10" width="11.5703125" customWidth="1"/>
  </cols>
  <sheetData>
    <row r="1" spans="1:18" x14ac:dyDescent="0.25">
      <c r="A1" t="s">
        <v>1</v>
      </c>
      <c r="C1" t="s">
        <v>0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9</v>
      </c>
      <c r="Q1" t="s">
        <v>15</v>
      </c>
    </row>
    <row r="3" spans="1:18" x14ac:dyDescent="0.25">
      <c r="A3" t="s">
        <v>7</v>
      </c>
      <c r="C3" t="s">
        <v>8</v>
      </c>
      <c r="E3">
        <v>100.273</v>
      </c>
      <c r="G3">
        <v>1.137</v>
      </c>
      <c r="I3">
        <v>307.17</v>
      </c>
      <c r="K3">
        <v>0</v>
      </c>
      <c r="M3">
        <v>70</v>
      </c>
      <c r="O3">
        <v>9.6999999999999993</v>
      </c>
      <c r="Q3">
        <v>3446.9</v>
      </c>
    </row>
    <row r="4" spans="1:18" x14ac:dyDescent="0.25">
      <c r="A4" t="s">
        <v>10</v>
      </c>
      <c r="C4" t="s">
        <v>8</v>
      </c>
      <c r="E4">
        <v>100.273</v>
      </c>
      <c r="G4">
        <v>1.137</v>
      </c>
      <c r="I4">
        <v>307.17</v>
      </c>
      <c r="K4">
        <v>0</v>
      </c>
      <c r="M4">
        <v>70</v>
      </c>
      <c r="O4">
        <v>26.1</v>
      </c>
      <c r="Q4">
        <v>8700</v>
      </c>
    </row>
    <row r="5" spans="1:18" x14ac:dyDescent="0.25">
      <c r="A5" t="s">
        <v>12</v>
      </c>
      <c r="C5" t="s">
        <v>8</v>
      </c>
      <c r="E5">
        <v>100.273</v>
      </c>
      <c r="G5">
        <v>1.137</v>
      </c>
      <c r="I5">
        <v>307.17</v>
      </c>
      <c r="K5">
        <v>0</v>
      </c>
      <c r="M5">
        <v>70</v>
      </c>
      <c r="O5">
        <v>57.2</v>
      </c>
      <c r="Q5">
        <v>4722.1000000000004</v>
      </c>
    </row>
    <row r="6" spans="1:18" x14ac:dyDescent="0.25">
      <c r="A6" t="s">
        <v>11</v>
      </c>
      <c r="C6" t="s">
        <v>8</v>
      </c>
      <c r="E6">
        <v>100.273</v>
      </c>
      <c r="G6">
        <v>1.137</v>
      </c>
      <c r="I6">
        <v>307.17</v>
      </c>
      <c r="K6">
        <v>0</v>
      </c>
      <c r="M6">
        <v>70</v>
      </c>
      <c r="O6">
        <v>94.4</v>
      </c>
      <c r="Q6">
        <v>2396.1999999999998</v>
      </c>
    </row>
    <row r="7" spans="1:18" x14ac:dyDescent="0.25">
      <c r="A7" t="s">
        <v>13</v>
      </c>
      <c r="C7" t="s">
        <v>8</v>
      </c>
      <c r="E7">
        <v>100.273</v>
      </c>
      <c r="G7">
        <v>1.137</v>
      </c>
      <c r="I7">
        <v>307.17</v>
      </c>
      <c r="K7">
        <v>0</v>
      </c>
      <c r="M7">
        <v>70</v>
      </c>
      <c r="O7">
        <v>130.69999999999999</v>
      </c>
      <c r="Q7">
        <v>2897</v>
      </c>
    </row>
    <row r="8" spans="1:18" x14ac:dyDescent="0.25">
      <c r="A8" t="s">
        <v>14</v>
      </c>
      <c r="C8" t="s">
        <v>8</v>
      </c>
      <c r="E8">
        <v>100.273</v>
      </c>
      <c r="G8">
        <v>1.137</v>
      </c>
      <c r="I8">
        <v>307.17</v>
      </c>
      <c r="K8">
        <v>0</v>
      </c>
      <c r="M8">
        <v>70</v>
      </c>
      <c r="O8">
        <v>115</v>
      </c>
      <c r="Q8">
        <v>1631.6</v>
      </c>
    </row>
    <row r="9" spans="1:18" x14ac:dyDescent="0.25">
      <c r="A9" t="s">
        <v>16</v>
      </c>
      <c r="C9" t="s">
        <v>8</v>
      </c>
      <c r="E9">
        <v>100.273</v>
      </c>
      <c r="G9">
        <v>1.137</v>
      </c>
      <c r="I9">
        <v>307.17</v>
      </c>
      <c r="K9">
        <v>0</v>
      </c>
      <c r="M9">
        <v>70</v>
      </c>
      <c r="O9">
        <v>185.6</v>
      </c>
      <c r="Q9">
        <v>9320.2000000000007</v>
      </c>
    </row>
    <row r="11" spans="1:18" x14ac:dyDescent="0.25">
      <c r="A11" t="s">
        <v>7</v>
      </c>
      <c r="C11" t="s">
        <v>17</v>
      </c>
      <c r="E11">
        <v>983.64</v>
      </c>
      <c r="F11">
        <v>983.64</v>
      </c>
      <c r="G11">
        <v>12.619</v>
      </c>
      <c r="H11">
        <v>12.305999999999999</v>
      </c>
      <c r="I11">
        <v>271.88</v>
      </c>
      <c r="J11">
        <v>278.79000000000002</v>
      </c>
      <c r="K11">
        <v>0</v>
      </c>
      <c r="M11">
        <v>99</v>
      </c>
      <c r="O11">
        <v>30.3</v>
      </c>
      <c r="P11">
        <v>29.6</v>
      </c>
      <c r="Q11">
        <v>3569.7</v>
      </c>
      <c r="R11">
        <v>3546.1</v>
      </c>
    </row>
    <row r="12" spans="1:18" x14ac:dyDescent="0.25">
      <c r="A12" t="s">
        <v>10</v>
      </c>
      <c r="C12" t="s">
        <v>17</v>
      </c>
      <c r="E12">
        <v>983.65</v>
      </c>
      <c r="F12">
        <v>983.65</v>
      </c>
      <c r="G12">
        <v>12.619</v>
      </c>
      <c r="H12">
        <v>12.307</v>
      </c>
      <c r="I12">
        <v>271.88</v>
      </c>
      <c r="J12">
        <v>278.79000000000002</v>
      </c>
      <c r="K12">
        <v>0</v>
      </c>
      <c r="M12">
        <v>99</v>
      </c>
      <c r="O12">
        <v>215.4</v>
      </c>
      <c r="P12">
        <v>213.2</v>
      </c>
      <c r="Q12">
        <v>8996.2000000000007</v>
      </c>
      <c r="R12">
        <v>8945.5</v>
      </c>
    </row>
    <row r="13" spans="1:18" x14ac:dyDescent="0.25">
      <c r="A13" t="s">
        <v>12</v>
      </c>
      <c r="C13" t="s">
        <v>17</v>
      </c>
      <c r="E13">
        <v>983.63</v>
      </c>
      <c r="F13">
        <v>983.63</v>
      </c>
      <c r="G13">
        <v>12.619</v>
      </c>
      <c r="H13">
        <v>12.305999999999999</v>
      </c>
      <c r="I13">
        <v>271.88</v>
      </c>
      <c r="J13">
        <v>278.79000000000002</v>
      </c>
      <c r="K13">
        <v>0</v>
      </c>
      <c r="M13">
        <v>99</v>
      </c>
      <c r="O13">
        <v>257</v>
      </c>
      <c r="P13">
        <v>252.1</v>
      </c>
      <c r="Q13">
        <v>4785.7</v>
      </c>
      <c r="R13">
        <v>4773</v>
      </c>
    </row>
    <row r="14" spans="1:18" x14ac:dyDescent="0.25">
      <c r="A14" t="s">
        <v>11</v>
      </c>
      <c r="C14" t="s">
        <v>17</v>
      </c>
      <c r="E14">
        <v>983.63</v>
      </c>
      <c r="F14">
        <v>983.63</v>
      </c>
      <c r="G14">
        <v>12.619</v>
      </c>
      <c r="H14">
        <v>12.305999999999999</v>
      </c>
      <c r="I14">
        <v>271.88</v>
      </c>
      <c r="J14">
        <v>278.79000000000002</v>
      </c>
      <c r="K14">
        <v>0</v>
      </c>
      <c r="M14">
        <v>99</v>
      </c>
      <c r="O14">
        <v>308.10000000000002</v>
      </c>
      <c r="P14">
        <v>299.8</v>
      </c>
      <c r="Q14">
        <v>2499.9</v>
      </c>
      <c r="R14">
        <v>2479.1999999999998</v>
      </c>
    </row>
    <row r="15" spans="1:18" x14ac:dyDescent="0.25">
      <c r="A15" t="s">
        <v>13</v>
      </c>
      <c r="C15" t="s">
        <v>17</v>
      </c>
      <c r="E15">
        <v>983.63</v>
      </c>
      <c r="F15">
        <v>983.63</v>
      </c>
      <c r="G15">
        <v>12.619</v>
      </c>
      <c r="H15">
        <v>12.305999999999999</v>
      </c>
      <c r="I15">
        <v>271.88</v>
      </c>
      <c r="J15">
        <v>278.79000000000002</v>
      </c>
      <c r="K15">
        <v>0</v>
      </c>
      <c r="M15">
        <v>99</v>
      </c>
      <c r="O15">
        <v>526.4</v>
      </c>
      <c r="P15">
        <v>517.6</v>
      </c>
      <c r="Q15">
        <v>3039.8</v>
      </c>
      <c r="R15">
        <v>3010.7</v>
      </c>
    </row>
    <row r="16" spans="1:18" x14ac:dyDescent="0.25">
      <c r="A16" t="s">
        <v>14</v>
      </c>
      <c r="C16" t="s">
        <v>17</v>
      </c>
      <c r="E16">
        <v>983.63</v>
      </c>
      <c r="F16">
        <v>983.63</v>
      </c>
      <c r="G16">
        <v>12.619</v>
      </c>
      <c r="H16">
        <v>12.305999999999999</v>
      </c>
      <c r="I16">
        <v>271.88</v>
      </c>
      <c r="J16">
        <v>278.79000000000002</v>
      </c>
      <c r="K16">
        <v>0</v>
      </c>
      <c r="M16">
        <v>99</v>
      </c>
      <c r="O16">
        <v>522.20000000000005</v>
      </c>
      <c r="P16">
        <v>510.7</v>
      </c>
      <c r="Q16">
        <v>1845.4</v>
      </c>
      <c r="R16">
        <v>1803.7</v>
      </c>
    </row>
    <row r="17" spans="1:18" x14ac:dyDescent="0.25">
      <c r="A17" t="s">
        <v>16</v>
      </c>
      <c r="C17" t="s">
        <v>17</v>
      </c>
      <c r="E17">
        <v>983.43</v>
      </c>
      <c r="F17">
        <v>983.43</v>
      </c>
      <c r="G17">
        <v>12.617000000000001</v>
      </c>
      <c r="H17">
        <v>12.305999999999999</v>
      </c>
      <c r="I17">
        <v>271.87</v>
      </c>
      <c r="J17">
        <v>278.73</v>
      </c>
      <c r="K17">
        <v>0</v>
      </c>
      <c r="M17">
        <v>99</v>
      </c>
      <c r="O17">
        <v>496.6</v>
      </c>
      <c r="P17">
        <v>482.2</v>
      </c>
      <c r="Q17">
        <v>9301.1</v>
      </c>
      <c r="R17">
        <v>9307.2000000000007</v>
      </c>
    </row>
    <row r="20" spans="1:18" x14ac:dyDescent="0.25">
      <c r="A20" t="s">
        <v>1</v>
      </c>
      <c r="C20" t="s">
        <v>18</v>
      </c>
      <c r="D20" t="s">
        <v>19</v>
      </c>
      <c r="E20" t="s">
        <v>20</v>
      </c>
      <c r="F20" t="s">
        <v>21</v>
      </c>
    </row>
    <row r="21" spans="1:18" x14ac:dyDescent="0.25">
      <c r="A21" t="s">
        <v>7</v>
      </c>
      <c r="C21">
        <v>9.6999999999999993</v>
      </c>
      <c r="D21">
        <v>29.6</v>
      </c>
      <c r="E21">
        <v>3446.9</v>
      </c>
      <c r="F21">
        <v>3546.1</v>
      </c>
    </row>
    <row r="22" spans="1:18" x14ac:dyDescent="0.25">
      <c r="A22" t="s">
        <v>10</v>
      </c>
      <c r="C22">
        <v>26.1</v>
      </c>
      <c r="D22">
        <v>213.2</v>
      </c>
      <c r="E22">
        <v>8700</v>
      </c>
      <c r="F22">
        <v>8945.5</v>
      </c>
    </row>
    <row r="23" spans="1:18" x14ac:dyDescent="0.25">
      <c r="A23" t="s">
        <v>12</v>
      </c>
      <c r="C23">
        <v>57.2</v>
      </c>
      <c r="D23">
        <v>252.1</v>
      </c>
      <c r="E23">
        <v>4722.1000000000004</v>
      </c>
      <c r="F23">
        <v>4773</v>
      </c>
    </row>
    <row r="24" spans="1:18" x14ac:dyDescent="0.25">
      <c r="A24" t="s">
        <v>11</v>
      </c>
      <c r="C24">
        <v>94.4</v>
      </c>
      <c r="D24">
        <v>299.8</v>
      </c>
      <c r="E24">
        <v>2396.1999999999998</v>
      </c>
      <c r="F24">
        <v>2479.1999999999998</v>
      </c>
    </row>
    <row r="25" spans="1:18" x14ac:dyDescent="0.25">
      <c r="A25" t="s">
        <v>13</v>
      </c>
      <c r="C25">
        <v>130.69999999999999</v>
      </c>
      <c r="D25">
        <v>517.6</v>
      </c>
      <c r="E25">
        <v>2897</v>
      </c>
      <c r="F25">
        <v>3010.7</v>
      </c>
    </row>
    <row r="26" spans="1:18" x14ac:dyDescent="0.25">
      <c r="A26" t="s">
        <v>14</v>
      </c>
      <c r="C26">
        <v>115</v>
      </c>
      <c r="D26">
        <v>510.7</v>
      </c>
      <c r="E26">
        <v>1631.6</v>
      </c>
      <c r="F26">
        <v>1803.7</v>
      </c>
    </row>
    <row r="27" spans="1:18" x14ac:dyDescent="0.25">
      <c r="A27" t="s">
        <v>16</v>
      </c>
      <c r="C27">
        <v>185.6</v>
      </c>
      <c r="D27">
        <v>482.2</v>
      </c>
      <c r="E27">
        <v>9320.2000000000007</v>
      </c>
      <c r="F27">
        <v>9307.2000000000007</v>
      </c>
    </row>
    <row r="29" spans="1:18" x14ac:dyDescent="0.25">
      <c r="A29" t="s">
        <v>22</v>
      </c>
      <c r="C29" t="s">
        <v>6</v>
      </c>
      <c r="D29" t="s">
        <v>2</v>
      </c>
      <c r="E29" t="s">
        <v>3</v>
      </c>
      <c r="F29" t="s">
        <v>9</v>
      </c>
      <c r="G29" t="s">
        <v>15</v>
      </c>
      <c r="H29" t="s">
        <v>43</v>
      </c>
      <c r="I29" t="s">
        <v>45</v>
      </c>
    </row>
    <row r="30" spans="1:18" x14ac:dyDescent="0.25">
      <c r="C30">
        <v>99</v>
      </c>
      <c r="D30">
        <v>983.64</v>
      </c>
      <c r="E30">
        <v>12.305999999999999</v>
      </c>
      <c r="F30">
        <v>30.3</v>
      </c>
      <c r="G30">
        <v>3546.1</v>
      </c>
      <c r="H30">
        <f>F30/9.7</f>
        <v>3.123711340206186</v>
      </c>
      <c r="I30">
        <f>F30/(F38/E38)</f>
        <v>2.2615217391304347</v>
      </c>
    </row>
    <row r="31" spans="1:18" x14ac:dyDescent="0.25">
      <c r="C31">
        <v>1102</v>
      </c>
      <c r="D31">
        <v>724.7</v>
      </c>
      <c r="E31">
        <v>9.4879999999999995</v>
      </c>
      <c r="F31">
        <v>27.4</v>
      </c>
      <c r="G31">
        <v>3588.3</v>
      </c>
      <c r="H31">
        <f t="shared" ref="H31:H41" si="0">F31/9.7</f>
        <v>2.8247422680412373</v>
      </c>
      <c r="I31">
        <f>F31/(F38/E38)</f>
        <v>2.0450724637681157</v>
      </c>
    </row>
    <row r="32" spans="1:18" x14ac:dyDescent="0.25">
      <c r="C32">
        <v>2102</v>
      </c>
      <c r="D32">
        <v>527.78</v>
      </c>
      <c r="E32">
        <v>7.2140000000000004</v>
      </c>
      <c r="F32">
        <v>25.5</v>
      </c>
      <c r="G32">
        <v>3626</v>
      </c>
      <c r="H32">
        <f t="shared" si="0"/>
        <v>2.6288659793814433</v>
      </c>
      <c r="I32">
        <f>F32/(F38/E38)</f>
        <v>1.9032608695652171</v>
      </c>
    </row>
    <row r="33" spans="1:9" x14ac:dyDescent="0.25">
      <c r="C33">
        <v>3102</v>
      </c>
      <c r="D33">
        <v>379.52</v>
      </c>
      <c r="E33">
        <v>5.42</v>
      </c>
      <c r="F33">
        <v>23.9</v>
      </c>
      <c r="G33">
        <v>3659.1</v>
      </c>
      <c r="H33">
        <f t="shared" si="0"/>
        <v>2.463917525773196</v>
      </c>
      <c r="I33">
        <f>F33/(F38/E38)</f>
        <v>1.7838405797101446</v>
      </c>
    </row>
    <row r="34" spans="1:9" x14ac:dyDescent="0.25">
      <c r="C34">
        <v>4102</v>
      </c>
      <c r="D34">
        <v>268.91000000000003</v>
      </c>
      <c r="E34">
        <v>4.0119999999999996</v>
      </c>
      <c r="F34">
        <v>22.5</v>
      </c>
      <c r="G34">
        <v>3692</v>
      </c>
      <c r="H34">
        <f t="shared" si="0"/>
        <v>2.3195876288659796</v>
      </c>
      <c r="I34">
        <f>F34/(F38/E38)</f>
        <v>1.6793478260869563</v>
      </c>
    </row>
    <row r="35" spans="1:9" x14ac:dyDescent="0.25">
      <c r="C35">
        <v>5102</v>
      </c>
      <c r="D35">
        <v>188.06399999999999</v>
      </c>
      <c r="E35">
        <v>2.93</v>
      </c>
      <c r="F35">
        <v>21.5</v>
      </c>
      <c r="G35">
        <v>3722.3</v>
      </c>
      <c r="H35">
        <f t="shared" si="0"/>
        <v>2.2164948453608249</v>
      </c>
      <c r="I35">
        <f>F35/(F38/E38)</f>
        <v>1.6047101449275361</v>
      </c>
    </row>
    <row r="36" spans="1:9" x14ac:dyDescent="0.25">
      <c r="C36">
        <v>6102</v>
      </c>
      <c r="D36">
        <v>129.86099999999999</v>
      </c>
      <c r="E36">
        <v>2.1080000000000001</v>
      </c>
      <c r="F36">
        <v>20.6</v>
      </c>
      <c r="G36">
        <v>3749.4</v>
      </c>
      <c r="H36">
        <f t="shared" si="0"/>
        <v>2.123711340206186</v>
      </c>
      <c r="I36">
        <f>F36/(F38/E38)</f>
        <v>1.537536231884058</v>
      </c>
    </row>
    <row r="37" spans="1:9" x14ac:dyDescent="0.25">
      <c r="C37">
        <v>7102</v>
      </c>
      <c r="D37">
        <v>88.186999999999998</v>
      </c>
      <c r="E37">
        <v>1.488</v>
      </c>
      <c r="F37">
        <v>19.2</v>
      </c>
      <c r="G37">
        <v>3773</v>
      </c>
      <c r="H37">
        <f t="shared" si="0"/>
        <v>1.9793814432989691</v>
      </c>
      <c r="I37">
        <f>F37/(F38/E38)</f>
        <v>1.4330434782608694</v>
      </c>
    </row>
    <row r="38" spans="1:9" x14ac:dyDescent="0.25">
      <c r="C38">
        <v>8102</v>
      </c>
      <c r="D38">
        <v>59.216000000000001</v>
      </c>
      <c r="E38">
        <v>1.03</v>
      </c>
      <c r="F38">
        <v>13.8</v>
      </c>
      <c r="G38">
        <v>3792.8</v>
      </c>
      <c r="H38">
        <f t="shared" si="0"/>
        <v>1.4226804123711343</v>
      </c>
      <c r="I38">
        <f>F38/(F38/E38)</f>
        <v>1.03</v>
      </c>
    </row>
    <row r="39" spans="1:9" x14ac:dyDescent="0.25">
      <c r="C39">
        <v>9102</v>
      </c>
      <c r="D39">
        <v>39.408999999999999</v>
      </c>
      <c r="E39">
        <v>0.70899999999999996</v>
      </c>
      <c r="F39">
        <v>9.8000000000000007</v>
      </c>
      <c r="G39">
        <v>3808.4</v>
      </c>
      <c r="H39">
        <f t="shared" si="0"/>
        <v>1.0103092783505156</v>
      </c>
      <c r="I39">
        <f>F39/(F38/E38)</f>
        <v>0.73144927536231885</v>
      </c>
    </row>
    <row r="40" spans="1:9" x14ac:dyDescent="0.25">
      <c r="C40">
        <v>10102</v>
      </c>
      <c r="D40">
        <v>25.837</v>
      </c>
      <c r="E40">
        <v>0.47399999999999998</v>
      </c>
      <c r="F40">
        <v>6.7</v>
      </c>
      <c r="G40">
        <v>3819.7</v>
      </c>
      <c r="H40">
        <f t="shared" si="0"/>
        <v>0.69072164948453618</v>
      </c>
      <c r="I40">
        <f>F40/(F38/E38)</f>
        <v>0.50007246376811587</v>
      </c>
    </row>
    <row r="41" spans="1:9" x14ac:dyDescent="0.25">
      <c r="C41">
        <v>15012</v>
      </c>
      <c r="D41">
        <v>3.07</v>
      </c>
      <c r="E41">
        <v>5.6000000000000001E-2</v>
      </c>
      <c r="F41">
        <v>0.8</v>
      </c>
      <c r="G41">
        <v>3819.5</v>
      </c>
      <c r="H41">
        <f t="shared" si="0"/>
        <v>8.2474226804123724E-2</v>
      </c>
      <c r="I41">
        <f>F41/(F38/E38)</f>
        <v>5.9710144927536228E-2</v>
      </c>
    </row>
    <row r="44" spans="1:9" x14ac:dyDescent="0.25">
      <c r="A44" t="s">
        <v>26</v>
      </c>
      <c r="E44" t="s">
        <v>3</v>
      </c>
      <c r="F44" t="s">
        <v>25</v>
      </c>
    </row>
    <row r="45" spans="1:9" x14ac:dyDescent="0.25">
      <c r="C45" t="s">
        <v>23</v>
      </c>
      <c r="D45" t="s">
        <v>24</v>
      </c>
      <c r="E45">
        <v>0</v>
      </c>
      <c r="F45">
        <v>0</v>
      </c>
      <c r="G45">
        <v>0</v>
      </c>
      <c r="H45">
        <v>0.74487420000000004</v>
      </c>
    </row>
    <row r="46" spans="1:9" x14ac:dyDescent="0.25">
      <c r="C46" t="s">
        <v>23</v>
      </c>
      <c r="D46" t="s">
        <v>24</v>
      </c>
      <c r="E46">
        <v>7.1999999999999995E-2</v>
      </c>
      <c r="F46">
        <v>0.13</v>
      </c>
      <c r="G46">
        <v>2.0754589999999999</v>
      </c>
      <c r="H46">
        <v>2.0754589999999999</v>
      </c>
    </row>
    <row r="47" spans="1:9" x14ac:dyDescent="0.25">
      <c r="C47" t="s">
        <v>23</v>
      </c>
      <c r="D47" t="s">
        <v>24</v>
      </c>
      <c r="E47">
        <v>0.16</v>
      </c>
      <c r="F47">
        <v>0.28000000000000003</v>
      </c>
      <c r="G47">
        <v>1.4641729999999999</v>
      </c>
      <c r="H47">
        <v>1.4641729999999999</v>
      </c>
    </row>
    <row r="48" spans="1:9" x14ac:dyDescent="0.25">
      <c r="C48" t="s">
        <v>23</v>
      </c>
      <c r="D48" t="s">
        <v>24</v>
      </c>
      <c r="E48">
        <v>0.42</v>
      </c>
      <c r="F48">
        <v>0.57799999999999996</v>
      </c>
      <c r="G48">
        <v>0.93686999999999998</v>
      </c>
      <c r="H48">
        <v>0.93686999999999998</v>
      </c>
    </row>
    <row r="49" spans="1:9" x14ac:dyDescent="0.25">
      <c r="C49" t="s">
        <v>23</v>
      </c>
      <c r="D49" t="s">
        <v>24</v>
      </c>
      <c r="E49">
        <v>1</v>
      </c>
      <c r="F49">
        <v>1</v>
      </c>
      <c r="G49">
        <v>0.55297479999999999</v>
      </c>
      <c r="H49">
        <v>0</v>
      </c>
    </row>
    <row r="50" spans="1:9" x14ac:dyDescent="0.25">
      <c r="C50" t="s">
        <v>23</v>
      </c>
      <c r="D50" t="s">
        <v>24</v>
      </c>
      <c r="E50">
        <v>1.488</v>
      </c>
      <c r="F50">
        <f>I37</f>
        <v>1.4330434782608694</v>
      </c>
      <c r="G50">
        <v>0</v>
      </c>
      <c r="H50">
        <v>0</v>
      </c>
    </row>
    <row r="51" spans="1:9" x14ac:dyDescent="0.25">
      <c r="C51" t="s">
        <v>23</v>
      </c>
      <c r="D51" t="s">
        <v>24</v>
      </c>
      <c r="E51">
        <v>2.1080000000000001</v>
      </c>
      <c r="F51">
        <f>I36</f>
        <v>1.537536231884058</v>
      </c>
      <c r="G51">
        <v>0</v>
      </c>
      <c r="H51">
        <v>0</v>
      </c>
    </row>
    <row r="52" spans="1:9" x14ac:dyDescent="0.25">
      <c r="C52" t="s">
        <v>23</v>
      </c>
      <c r="D52" t="s">
        <v>24</v>
      </c>
      <c r="E52">
        <v>2.93</v>
      </c>
      <c r="F52">
        <f>I35</f>
        <v>1.6047101449275361</v>
      </c>
      <c r="G52">
        <v>0</v>
      </c>
      <c r="H52">
        <v>0</v>
      </c>
    </row>
    <row r="53" spans="1:9" x14ac:dyDescent="0.25">
      <c r="C53" t="s">
        <v>23</v>
      </c>
      <c r="D53" t="s">
        <v>24</v>
      </c>
      <c r="E53">
        <v>4.0119999999999996</v>
      </c>
      <c r="F53">
        <f>I34</f>
        <v>1.6793478260869563</v>
      </c>
      <c r="G53">
        <v>0</v>
      </c>
      <c r="H53">
        <v>0</v>
      </c>
    </row>
    <row r="54" spans="1:9" x14ac:dyDescent="0.25">
      <c r="C54" t="s">
        <v>23</v>
      </c>
      <c r="D54" t="s">
        <v>24</v>
      </c>
      <c r="E54">
        <v>5.42</v>
      </c>
      <c r="F54">
        <f>I33</f>
        <v>1.7838405797101446</v>
      </c>
      <c r="G54">
        <v>0</v>
      </c>
      <c r="H54">
        <v>0</v>
      </c>
    </row>
    <row r="55" spans="1:9" x14ac:dyDescent="0.25">
      <c r="C55" t="s">
        <v>23</v>
      </c>
      <c r="D55" t="s">
        <v>24</v>
      </c>
      <c r="E55">
        <v>7.2140000000000004</v>
      </c>
      <c r="F55">
        <f>I32</f>
        <v>1.9032608695652171</v>
      </c>
      <c r="G55">
        <v>0</v>
      </c>
      <c r="H55">
        <v>0</v>
      </c>
    </row>
    <row r="56" spans="1:9" x14ac:dyDescent="0.25">
      <c r="C56" t="s">
        <v>23</v>
      </c>
      <c r="D56" t="s">
        <v>24</v>
      </c>
      <c r="E56">
        <v>9.4879999999999995</v>
      </c>
      <c r="F56">
        <f>I31</f>
        <v>2.0450724637681157</v>
      </c>
      <c r="G56">
        <v>0</v>
      </c>
      <c r="H56">
        <v>0</v>
      </c>
    </row>
    <row r="57" spans="1:9" x14ac:dyDescent="0.25">
      <c r="C57" t="s">
        <v>23</v>
      </c>
      <c r="D57" t="s">
        <v>24</v>
      </c>
      <c r="E57">
        <v>12.305999999999999</v>
      </c>
      <c r="F57">
        <f>I30</f>
        <v>2.2615217391304347</v>
      </c>
      <c r="G57">
        <v>0</v>
      </c>
      <c r="H57">
        <v>0</v>
      </c>
    </row>
    <row r="60" spans="1:9" x14ac:dyDescent="0.25">
      <c r="A60" t="s">
        <v>27</v>
      </c>
      <c r="C60" t="s">
        <v>6</v>
      </c>
      <c r="D60" t="s">
        <v>3</v>
      </c>
      <c r="E60" t="s">
        <v>9</v>
      </c>
      <c r="F60" t="s">
        <v>44</v>
      </c>
      <c r="G60" t="s">
        <v>45</v>
      </c>
      <c r="I60">
        <f>E69/D69</f>
        <v>46.131528046421664</v>
      </c>
    </row>
    <row r="61" spans="1:9" x14ac:dyDescent="0.25">
      <c r="C61">
        <v>99</v>
      </c>
      <c r="D61">
        <v>12.305999999999999</v>
      </c>
      <c r="E61">
        <v>213.2</v>
      </c>
      <c r="F61">
        <f t="shared" ref="F61:F74" si="1">E61/26.1</f>
        <v>8.1685823754789268</v>
      </c>
      <c r="G61">
        <f>E61/I60</f>
        <v>4.6215681341719073</v>
      </c>
    </row>
    <row r="62" spans="1:9" x14ac:dyDescent="0.25">
      <c r="C62">
        <v>1102</v>
      </c>
      <c r="D62">
        <v>9.4879999999999995</v>
      </c>
      <c r="E62">
        <v>207.5</v>
      </c>
      <c r="F62">
        <f t="shared" si="1"/>
        <v>7.9501915708812252</v>
      </c>
      <c r="G62">
        <f>E62/I60</f>
        <v>4.4980083857442343</v>
      </c>
    </row>
    <row r="63" spans="1:9" x14ac:dyDescent="0.25">
      <c r="C63">
        <v>2102</v>
      </c>
      <c r="D63">
        <v>7.2140000000000004</v>
      </c>
      <c r="E63">
        <v>202.4</v>
      </c>
      <c r="F63">
        <f t="shared" si="1"/>
        <v>7.754789272030651</v>
      </c>
      <c r="G63">
        <f>E63/I60</f>
        <v>4.3874549266247378</v>
      </c>
    </row>
    <row r="64" spans="1:9" x14ac:dyDescent="0.25">
      <c r="C64">
        <v>3102</v>
      </c>
      <c r="D64">
        <v>5.42</v>
      </c>
      <c r="E64">
        <v>181</v>
      </c>
      <c r="F64">
        <f t="shared" si="1"/>
        <v>6.9348659003831417</v>
      </c>
      <c r="G64">
        <f>E64/I60</f>
        <v>3.9235639412997902</v>
      </c>
    </row>
    <row r="65" spans="1:8" x14ac:dyDescent="0.25">
      <c r="C65">
        <v>4102</v>
      </c>
      <c r="D65">
        <v>4.0129999999999999</v>
      </c>
      <c r="E65">
        <v>143.69999999999999</v>
      </c>
      <c r="F65">
        <f t="shared" si="1"/>
        <v>5.5057471264367805</v>
      </c>
      <c r="G65">
        <f>E65/I60</f>
        <v>3.1150062893081758</v>
      </c>
    </row>
    <row r="66" spans="1:8" x14ac:dyDescent="0.25">
      <c r="C66">
        <v>5102</v>
      </c>
      <c r="D66">
        <v>2.93</v>
      </c>
      <c r="E66">
        <v>112.4</v>
      </c>
      <c r="F66">
        <f t="shared" si="1"/>
        <v>4.3065134099616857</v>
      </c>
      <c r="G66">
        <f>E66/I60</f>
        <v>2.4365115303983229</v>
      </c>
    </row>
    <row r="67" spans="1:8" x14ac:dyDescent="0.25">
      <c r="C67">
        <v>6102</v>
      </c>
      <c r="D67">
        <v>2.109</v>
      </c>
      <c r="E67">
        <v>86.5</v>
      </c>
      <c r="F67">
        <f t="shared" si="1"/>
        <v>3.314176245210728</v>
      </c>
      <c r="G67">
        <f>E67/I60</f>
        <v>1.8750733752620545</v>
      </c>
    </row>
    <row r="68" spans="1:8" x14ac:dyDescent="0.25">
      <c r="C68">
        <v>7102</v>
      </c>
      <c r="D68">
        <v>1.488</v>
      </c>
      <c r="E68">
        <v>64.900000000000006</v>
      </c>
      <c r="F68">
        <f t="shared" si="1"/>
        <v>2.4865900383141764</v>
      </c>
      <c r="G68">
        <f>E68/I60</f>
        <v>1.4068469601677149</v>
      </c>
    </row>
    <row r="69" spans="1:8" x14ac:dyDescent="0.25">
      <c r="C69">
        <v>8102</v>
      </c>
      <c r="D69">
        <v>1.034</v>
      </c>
      <c r="E69">
        <v>47.7</v>
      </c>
      <c r="F69">
        <f t="shared" si="1"/>
        <v>1.8275862068965518</v>
      </c>
      <c r="G69">
        <f>E69/I60</f>
        <v>1.034</v>
      </c>
    </row>
    <row r="70" spans="1:8" x14ac:dyDescent="0.25">
      <c r="C70">
        <v>9102</v>
      </c>
      <c r="D70">
        <v>0.70899999999999996</v>
      </c>
      <c r="E70">
        <v>34.200000000000003</v>
      </c>
      <c r="F70">
        <f t="shared" si="1"/>
        <v>1.3103448275862069</v>
      </c>
      <c r="G70">
        <f>E70/I60</f>
        <v>0.74135849056603775</v>
      </c>
    </row>
    <row r="71" spans="1:8" x14ac:dyDescent="0.25">
      <c r="C71">
        <v>10102</v>
      </c>
      <c r="D71">
        <v>0.47499999999999998</v>
      </c>
      <c r="E71">
        <v>23.7</v>
      </c>
      <c r="F71">
        <f t="shared" si="1"/>
        <v>0.90804597701149414</v>
      </c>
      <c r="G71">
        <f>E71/I60</f>
        <v>0.51374842767295592</v>
      </c>
    </row>
    <row r="72" spans="1:8" x14ac:dyDescent="0.25">
      <c r="C72">
        <v>12102</v>
      </c>
      <c r="D72">
        <v>0.20599999999999999</v>
      </c>
      <c r="E72">
        <v>10.6</v>
      </c>
      <c r="F72">
        <f t="shared" si="1"/>
        <v>0.4061302681992337</v>
      </c>
      <c r="G72">
        <f>E72/I60</f>
        <v>0.22977777777777778</v>
      </c>
    </row>
    <row r="73" spans="1:8" x14ac:dyDescent="0.25">
      <c r="C73">
        <v>14102</v>
      </c>
      <c r="D73">
        <v>8.5999999999999993E-2</v>
      </c>
      <c r="E73">
        <v>4.4000000000000004</v>
      </c>
      <c r="F73">
        <f t="shared" si="1"/>
        <v>0.16858237547892721</v>
      </c>
      <c r="G73">
        <f>E73/I60</f>
        <v>9.5379454926624738E-2</v>
      </c>
    </row>
    <row r="74" spans="1:8" x14ac:dyDescent="0.25">
      <c r="C74">
        <v>16102</v>
      </c>
      <c r="D74">
        <v>3.5999999999999997E-2</v>
      </c>
      <c r="E74">
        <v>1.8</v>
      </c>
      <c r="F74">
        <f t="shared" si="1"/>
        <v>6.8965517241379309E-2</v>
      </c>
      <c r="G74">
        <f>E74/I60</f>
        <v>3.90188679245283E-2</v>
      </c>
    </row>
    <row r="76" spans="1:8" x14ac:dyDescent="0.25">
      <c r="A76" t="s">
        <v>30</v>
      </c>
      <c r="E76" t="s">
        <v>3</v>
      </c>
      <c r="F76" t="s">
        <v>28</v>
      </c>
    </row>
    <row r="77" spans="1:8" x14ac:dyDescent="0.25">
      <c r="C77" t="s">
        <v>23</v>
      </c>
      <c r="D77" t="s">
        <v>24</v>
      </c>
      <c r="E77">
        <v>0</v>
      </c>
      <c r="F77">
        <v>0</v>
      </c>
      <c r="G77">
        <v>0</v>
      </c>
      <c r="H77">
        <v>1.1867259999999999</v>
      </c>
    </row>
    <row r="78" spans="1:8" x14ac:dyDescent="0.25">
      <c r="C78" t="s">
        <v>23</v>
      </c>
      <c r="D78" t="s">
        <v>24</v>
      </c>
      <c r="E78">
        <v>7.1999999999999995E-2</v>
      </c>
      <c r="F78">
        <v>9.1999999999999998E-2</v>
      </c>
      <c r="G78">
        <v>1.3398220000000001</v>
      </c>
      <c r="H78">
        <v>1.3398220000000001</v>
      </c>
    </row>
    <row r="79" spans="1:8" x14ac:dyDescent="0.25">
      <c r="C79" t="s">
        <v>23</v>
      </c>
      <c r="D79" t="s">
        <v>24</v>
      </c>
      <c r="E79">
        <v>0.33700000000000002</v>
      </c>
      <c r="F79">
        <v>0.4</v>
      </c>
      <c r="G79">
        <v>0.89766880000000004</v>
      </c>
      <c r="H79">
        <v>0.89766880000000004</v>
      </c>
    </row>
    <row r="80" spans="1:8" x14ac:dyDescent="0.25">
      <c r="C80" t="s">
        <v>23</v>
      </c>
      <c r="D80" t="s">
        <v>24</v>
      </c>
      <c r="E80">
        <v>1</v>
      </c>
      <c r="F80">
        <v>1</v>
      </c>
      <c r="G80">
        <v>0.91276040000000003</v>
      </c>
      <c r="H80">
        <v>0.91276000000000002</v>
      </c>
    </row>
    <row r="81" spans="1:9" x14ac:dyDescent="0.25">
      <c r="C81" t="s">
        <v>23</v>
      </c>
      <c r="D81" t="s">
        <v>24</v>
      </c>
      <c r="E81">
        <v>1.488</v>
      </c>
      <c r="F81">
        <f>G68</f>
        <v>1.4068469601677149</v>
      </c>
    </row>
    <row r="82" spans="1:9" x14ac:dyDescent="0.25">
      <c r="C82" t="s">
        <v>23</v>
      </c>
      <c r="D82" t="s">
        <v>24</v>
      </c>
      <c r="E82">
        <v>2.109</v>
      </c>
      <c r="F82">
        <f>G67</f>
        <v>1.8750733752620545</v>
      </c>
      <c r="G82">
        <v>0.89</v>
      </c>
      <c r="H82">
        <v>0.89</v>
      </c>
    </row>
    <row r="83" spans="1:9" x14ac:dyDescent="0.25">
      <c r="C83" t="s">
        <v>23</v>
      </c>
      <c r="D83" t="s">
        <v>24</v>
      </c>
      <c r="E83">
        <v>2.93</v>
      </c>
      <c r="F83">
        <f>G66</f>
        <v>2.4365115303983229</v>
      </c>
    </row>
    <row r="84" spans="1:9" x14ac:dyDescent="0.25">
      <c r="C84" t="s">
        <v>23</v>
      </c>
      <c r="D84" t="s">
        <v>24</v>
      </c>
      <c r="E84">
        <v>4.0129999999999999</v>
      </c>
      <c r="F84">
        <f>G65</f>
        <v>3.1150062893081758</v>
      </c>
      <c r="G84">
        <v>0.69</v>
      </c>
      <c r="H84">
        <v>0.69</v>
      </c>
    </row>
    <row r="85" spans="1:9" x14ac:dyDescent="0.25">
      <c r="C85" t="s">
        <v>23</v>
      </c>
      <c r="D85" t="s">
        <v>24</v>
      </c>
      <c r="E85">
        <v>5.42</v>
      </c>
      <c r="F85">
        <f>G64</f>
        <v>3.9235639412997902</v>
      </c>
      <c r="G85">
        <v>0.45</v>
      </c>
      <c r="H85">
        <v>0.45</v>
      </c>
    </row>
    <row r="86" spans="1:9" x14ac:dyDescent="0.25">
      <c r="C86" t="s">
        <v>23</v>
      </c>
      <c r="D86" t="s">
        <v>24</v>
      </c>
      <c r="E86">
        <v>7.2140000000000004</v>
      </c>
      <c r="F86">
        <f>G63</f>
        <v>4.3874549266247378</v>
      </c>
      <c r="G86">
        <v>0.3</v>
      </c>
      <c r="H86">
        <v>0.3</v>
      </c>
    </row>
    <row r="87" spans="1:9" x14ac:dyDescent="0.25">
      <c r="C87" t="s">
        <v>23</v>
      </c>
      <c r="D87" t="s">
        <v>24</v>
      </c>
      <c r="E87">
        <v>9.4879999999999995</v>
      </c>
      <c r="F87">
        <f>G62</f>
        <v>4.4980083857442343</v>
      </c>
      <c r="G87">
        <v>0.15</v>
      </c>
      <c r="H87">
        <v>0.15</v>
      </c>
    </row>
    <row r="88" spans="1:9" x14ac:dyDescent="0.25">
      <c r="C88" t="s">
        <v>23</v>
      </c>
      <c r="D88" t="s">
        <v>24</v>
      </c>
      <c r="E88">
        <v>12.305999999999999</v>
      </c>
      <c r="F88">
        <f>G61</f>
        <v>4.6215681341719073</v>
      </c>
      <c r="G88">
        <v>0.05</v>
      </c>
      <c r="H88">
        <v>0</v>
      </c>
    </row>
    <row r="94" spans="1:9" x14ac:dyDescent="0.25">
      <c r="A94" t="s">
        <v>29</v>
      </c>
      <c r="C94" t="s">
        <v>6</v>
      </c>
      <c r="D94" t="s">
        <v>3</v>
      </c>
      <c r="E94" t="s">
        <v>9</v>
      </c>
      <c r="F94" t="s">
        <v>46</v>
      </c>
      <c r="G94" t="s">
        <v>47</v>
      </c>
      <c r="I94">
        <f>E103/D103</f>
        <v>276.11218568665379</v>
      </c>
    </row>
    <row r="95" spans="1:9" x14ac:dyDescent="0.25">
      <c r="C95">
        <v>99</v>
      </c>
      <c r="D95">
        <v>12.305999999999999</v>
      </c>
      <c r="E95">
        <v>482.2</v>
      </c>
      <c r="F95">
        <f t="shared" ref="F95:F110" si="2">E95/185.6</f>
        <v>2.5980603448275863</v>
      </c>
      <c r="G95">
        <f>E95/I94</f>
        <v>1.7463915936952714</v>
      </c>
    </row>
    <row r="96" spans="1:9" x14ac:dyDescent="0.25">
      <c r="C96">
        <v>1102</v>
      </c>
      <c r="D96">
        <v>9.4849999999999994</v>
      </c>
      <c r="E96">
        <v>453.4</v>
      </c>
      <c r="F96">
        <f t="shared" si="2"/>
        <v>2.4428879310344827</v>
      </c>
      <c r="G96">
        <f>E96/I94</f>
        <v>1.6420861646234675</v>
      </c>
    </row>
    <row r="97" spans="1:7" x14ac:dyDescent="0.25">
      <c r="C97">
        <v>2102</v>
      </c>
      <c r="D97">
        <v>7.2119999999999997</v>
      </c>
      <c r="E97">
        <v>414.8</v>
      </c>
      <c r="F97">
        <f t="shared" si="2"/>
        <v>2.2349137931034484</v>
      </c>
      <c r="G97">
        <f>E97/I94</f>
        <v>1.5022879159369527</v>
      </c>
    </row>
    <row r="98" spans="1:7" x14ac:dyDescent="0.25">
      <c r="C98">
        <v>3102</v>
      </c>
      <c r="D98">
        <v>5.4180000000000001</v>
      </c>
      <c r="E98">
        <v>382.3</v>
      </c>
      <c r="F98">
        <f t="shared" si="2"/>
        <v>2.0598060344827589</v>
      </c>
      <c r="G98">
        <f>E98/I94</f>
        <v>1.3845821366024518</v>
      </c>
    </row>
    <row r="99" spans="1:7" x14ac:dyDescent="0.25">
      <c r="C99">
        <v>4102</v>
      </c>
      <c r="D99">
        <v>4.0119999999999996</v>
      </c>
      <c r="E99">
        <v>354.8</v>
      </c>
      <c r="F99">
        <f t="shared" si="2"/>
        <v>1.9116379310344829</v>
      </c>
      <c r="G99">
        <f>E99/I94</f>
        <v>1.284984938704028</v>
      </c>
    </row>
    <row r="100" spans="1:7" x14ac:dyDescent="0.25">
      <c r="C100">
        <v>5102</v>
      </c>
      <c r="D100">
        <v>2.9289999999999998</v>
      </c>
      <c r="E100">
        <v>332</v>
      </c>
      <c r="F100">
        <f t="shared" si="2"/>
        <v>1.788793103448276</v>
      </c>
      <c r="G100">
        <f>E100/I94</f>
        <v>1.2024098073555165</v>
      </c>
    </row>
    <row r="101" spans="1:7" x14ac:dyDescent="0.25">
      <c r="C101">
        <v>6102</v>
      </c>
      <c r="D101">
        <v>2.1080000000000001</v>
      </c>
      <c r="E101">
        <v>313.2</v>
      </c>
      <c r="F101">
        <f t="shared" si="2"/>
        <v>1.6875</v>
      </c>
      <c r="G101">
        <f>E101/I94</f>
        <v>1.1343215411558667</v>
      </c>
    </row>
    <row r="102" spans="1:7" x14ac:dyDescent="0.25">
      <c r="C102">
        <v>7102</v>
      </c>
      <c r="D102">
        <v>1.488</v>
      </c>
      <c r="E102">
        <v>297.8</v>
      </c>
      <c r="F102">
        <f t="shared" si="2"/>
        <v>1.6045258620689655</v>
      </c>
      <c r="G102">
        <f>E102/I94</f>
        <v>1.0785471103327495</v>
      </c>
    </row>
    <row r="103" spans="1:7" x14ac:dyDescent="0.25">
      <c r="C103">
        <v>8102</v>
      </c>
      <c r="D103">
        <v>1.034</v>
      </c>
      <c r="E103">
        <v>285.5</v>
      </c>
      <c r="F103">
        <f t="shared" si="2"/>
        <v>1.5382543103448276</v>
      </c>
      <c r="G103">
        <f>E103/I94</f>
        <v>1.034</v>
      </c>
    </row>
    <row r="104" spans="1:7" x14ac:dyDescent="0.25">
      <c r="C104">
        <v>9102</v>
      </c>
      <c r="D104">
        <v>0.70799999999999996</v>
      </c>
      <c r="E104">
        <v>240.3</v>
      </c>
      <c r="F104">
        <f t="shared" si="2"/>
        <v>1.2947198275862071</v>
      </c>
      <c r="G104">
        <f>E104/I94</f>
        <v>0.87029842381786338</v>
      </c>
    </row>
    <row r="105" spans="1:7" x14ac:dyDescent="0.25">
      <c r="C105">
        <v>10102</v>
      </c>
      <c r="D105">
        <v>0.47499999999999998</v>
      </c>
      <c r="E105">
        <v>166.7</v>
      </c>
      <c r="F105">
        <f t="shared" si="2"/>
        <v>0.8981681034482758</v>
      </c>
      <c r="G105">
        <f>E105/I94</f>
        <v>0.60374010507880904</v>
      </c>
    </row>
    <row r="106" spans="1:7" x14ac:dyDescent="0.25">
      <c r="C106">
        <v>12102</v>
      </c>
      <c r="D106">
        <v>0.20599999999999999</v>
      </c>
      <c r="E106">
        <v>74.5</v>
      </c>
      <c r="F106">
        <f t="shared" si="2"/>
        <v>0.40140086206896552</v>
      </c>
      <c r="G106">
        <f>E106/I94</f>
        <v>0.26981786339754815</v>
      </c>
    </row>
    <row r="107" spans="1:7" x14ac:dyDescent="0.25">
      <c r="C107">
        <v>14102</v>
      </c>
      <c r="D107">
        <v>8.5999999999999993E-2</v>
      </c>
      <c r="E107">
        <v>30.8</v>
      </c>
      <c r="F107">
        <f t="shared" si="2"/>
        <v>0.16594827586206898</v>
      </c>
      <c r="G107">
        <f>E107/I94</f>
        <v>0.11154886164623468</v>
      </c>
    </row>
    <row r="108" spans="1:7" x14ac:dyDescent="0.25">
      <c r="C108">
        <v>16102</v>
      </c>
      <c r="D108">
        <v>3.5999999999999997E-2</v>
      </c>
      <c r="E108">
        <v>12.5</v>
      </c>
      <c r="F108">
        <f t="shared" si="2"/>
        <v>6.7349137931034489E-2</v>
      </c>
      <c r="G108">
        <f>E108/I94</f>
        <v>4.5271453590192641E-2</v>
      </c>
    </row>
    <row r="109" spans="1:7" x14ac:dyDescent="0.25">
      <c r="C109">
        <v>18102</v>
      </c>
      <c r="D109">
        <v>1.6E-2</v>
      </c>
      <c r="E109">
        <v>5.2</v>
      </c>
      <c r="F109">
        <f t="shared" si="2"/>
        <v>2.8017241379310345E-2</v>
      </c>
      <c r="G109">
        <f>E109/I94</f>
        <v>1.8832924693520138E-2</v>
      </c>
    </row>
    <row r="110" spans="1:7" x14ac:dyDescent="0.25">
      <c r="C110">
        <v>20102</v>
      </c>
      <c r="D110">
        <v>7.0000000000000001E-3</v>
      </c>
      <c r="E110">
        <v>2.1</v>
      </c>
      <c r="F110">
        <f t="shared" si="2"/>
        <v>1.1314655172413793E-2</v>
      </c>
      <c r="G110">
        <f>E110/I94</f>
        <v>7.605604203152364E-3</v>
      </c>
    </row>
    <row r="112" spans="1:7" x14ac:dyDescent="0.25">
      <c r="A112" t="s">
        <v>31</v>
      </c>
      <c r="E112" t="s">
        <v>3</v>
      </c>
      <c r="F112" t="s">
        <v>32</v>
      </c>
    </row>
    <row r="113" spans="3:8" x14ac:dyDescent="0.25">
      <c r="C113" t="s">
        <v>23</v>
      </c>
      <c r="D113" t="s">
        <v>24</v>
      </c>
      <c r="E113">
        <v>0</v>
      </c>
      <c r="F113">
        <v>0</v>
      </c>
      <c r="G113">
        <v>0</v>
      </c>
      <c r="H113">
        <v>0</v>
      </c>
    </row>
    <row r="114" spans="3:8" x14ac:dyDescent="0.25">
      <c r="C114" t="s">
        <v>23</v>
      </c>
      <c r="D114" t="s">
        <v>24</v>
      </c>
      <c r="E114">
        <v>7.1999999999999995E-2</v>
      </c>
      <c r="F114">
        <v>8.5000000000000006E-2</v>
      </c>
      <c r="G114">
        <v>1.172947</v>
      </c>
      <c r="H114">
        <v>1.172947</v>
      </c>
    </row>
    <row r="115" spans="3:8" x14ac:dyDescent="0.25">
      <c r="C115" t="s">
        <v>23</v>
      </c>
      <c r="D115" t="s">
        <v>24</v>
      </c>
      <c r="E115">
        <v>0.33700000000000002</v>
      </c>
      <c r="F115">
        <v>0.37</v>
      </c>
      <c r="G115">
        <v>0.98424999999999996</v>
      </c>
      <c r="H115">
        <v>0.98424999999999996</v>
      </c>
    </row>
    <row r="116" spans="3:8" x14ac:dyDescent="0.25">
      <c r="C116" t="s">
        <v>23</v>
      </c>
      <c r="D116" t="s">
        <v>24</v>
      </c>
      <c r="E116">
        <v>1</v>
      </c>
      <c r="F116">
        <v>1</v>
      </c>
      <c r="G116">
        <v>1.1790670000000001</v>
      </c>
      <c r="H116">
        <v>1.1790670000000003</v>
      </c>
    </row>
    <row r="117" spans="3:8" x14ac:dyDescent="0.25">
      <c r="C117" t="s">
        <v>23</v>
      </c>
      <c r="D117" t="s">
        <v>24</v>
      </c>
      <c r="E117">
        <v>1.488</v>
      </c>
      <c r="F117">
        <f>G102</f>
        <v>1.0785471103327495</v>
      </c>
      <c r="G117">
        <v>0.89766880000000004</v>
      </c>
      <c r="H117">
        <v>0.89766880000000004</v>
      </c>
    </row>
    <row r="118" spans="3:8" x14ac:dyDescent="0.25">
      <c r="C118" t="s">
        <v>23</v>
      </c>
      <c r="D118" t="s">
        <v>24</v>
      </c>
      <c r="E118">
        <v>2.1080000000000001</v>
      </c>
      <c r="F118">
        <f>G101</f>
        <v>1.1343215411558667</v>
      </c>
      <c r="G118">
        <v>0.91276040000000003</v>
      </c>
      <c r="H118">
        <v>0.91276040000000003</v>
      </c>
    </row>
    <row r="119" spans="3:8" x14ac:dyDescent="0.25">
      <c r="C119" t="s">
        <v>23</v>
      </c>
      <c r="D119" t="s">
        <v>24</v>
      </c>
      <c r="E119">
        <v>2.9289999999999998</v>
      </c>
      <c r="F119">
        <f>G100</f>
        <v>1.2024098073555165</v>
      </c>
      <c r="G119">
        <v>0.89</v>
      </c>
      <c r="H119">
        <v>0.89</v>
      </c>
    </row>
    <row r="120" spans="3:8" x14ac:dyDescent="0.25">
      <c r="C120" t="s">
        <v>23</v>
      </c>
      <c r="D120" t="s">
        <v>24</v>
      </c>
      <c r="E120">
        <v>4.0119999999999996</v>
      </c>
      <c r="F120">
        <f>G99</f>
        <v>1.284984938704028</v>
      </c>
      <c r="G120">
        <v>0.69</v>
      </c>
      <c r="H120">
        <v>0.69</v>
      </c>
    </row>
    <row r="121" spans="3:8" x14ac:dyDescent="0.25">
      <c r="C121" t="s">
        <v>23</v>
      </c>
      <c r="D121" t="s">
        <v>24</v>
      </c>
      <c r="E121">
        <v>5.4180000000000001</v>
      </c>
      <c r="F121">
        <f>G98</f>
        <v>1.3845821366024518</v>
      </c>
      <c r="G121">
        <v>0.45</v>
      </c>
      <c r="H121">
        <v>0.45</v>
      </c>
    </row>
    <row r="122" spans="3:8" x14ac:dyDescent="0.25">
      <c r="C122" t="s">
        <v>23</v>
      </c>
      <c r="D122" t="s">
        <v>24</v>
      </c>
      <c r="E122">
        <v>7.2119999999999997</v>
      </c>
      <c r="F122">
        <f>G97</f>
        <v>1.5022879159369527</v>
      </c>
      <c r="G122">
        <v>0.3</v>
      </c>
      <c r="H122">
        <v>0.3</v>
      </c>
    </row>
    <row r="123" spans="3:8" x14ac:dyDescent="0.25">
      <c r="C123" t="s">
        <v>23</v>
      </c>
      <c r="D123" t="s">
        <v>24</v>
      </c>
      <c r="E123">
        <v>9.4849999999999994</v>
      </c>
      <c r="F123">
        <f>G96</f>
        <v>1.6420861646234675</v>
      </c>
      <c r="G123">
        <v>0.15</v>
      </c>
      <c r="H123">
        <v>0.15</v>
      </c>
    </row>
    <row r="124" spans="3:8" x14ac:dyDescent="0.25">
      <c r="C124" t="s">
        <v>23</v>
      </c>
      <c r="D124" t="s">
        <v>24</v>
      </c>
      <c r="E124">
        <v>12.305999999999999</v>
      </c>
      <c r="F124">
        <f>G95</f>
        <v>1.7463915936952714</v>
      </c>
      <c r="G124">
        <v>0.05</v>
      </c>
      <c r="H124">
        <v>0.05</v>
      </c>
    </row>
    <row r="129" spans="1:9" x14ac:dyDescent="0.25">
      <c r="A129" t="s">
        <v>33</v>
      </c>
      <c r="C129" t="s">
        <v>6</v>
      </c>
      <c r="D129" t="s">
        <v>3</v>
      </c>
      <c r="E129" t="s">
        <v>9</v>
      </c>
      <c r="F129" t="s">
        <v>48</v>
      </c>
      <c r="G129" t="s">
        <v>45</v>
      </c>
      <c r="I129">
        <f>E138/D138</f>
        <v>191.48936170212767</v>
      </c>
    </row>
    <row r="130" spans="1:9" x14ac:dyDescent="0.25">
      <c r="C130">
        <v>99</v>
      </c>
      <c r="D130">
        <v>12.305999999999999</v>
      </c>
      <c r="E130">
        <v>517.6</v>
      </c>
      <c r="F130">
        <f t="shared" ref="F130:F145" si="3">E130/130.7</f>
        <v>3.9602142310635049</v>
      </c>
      <c r="G130">
        <f>E130/I129</f>
        <v>2.7030222222222222</v>
      </c>
    </row>
    <row r="131" spans="1:9" x14ac:dyDescent="0.25">
      <c r="C131">
        <v>1102</v>
      </c>
      <c r="D131">
        <v>9.4860000000000007</v>
      </c>
      <c r="E131">
        <v>487.9</v>
      </c>
      <c r="F131">
        <f t="shared" si="3"/>
        <v>3.7329762815608265</v>
      </c>
      <c r="G131">
        <f>E131/I129</f>
        <v>2.5479222222222222</v>
      </c>
    </row>
    <row r="132" spans="1:9" x14ac:dyDescent="0.25">
      <c r="C132">
        <v>2102</v>
      </c>
      <c r="D132">
        <v>7.2130000000000001</v>
      </c>
      <c r="E132">
        <v>462.2</v>
      </c>
      <c r="F132">
        <f t="shared" si="3"/>
        <v>3.5363427697016068</v>
      </c>
      <c r="G132">
        <f>E132/I129</f>
        <v>2.4137111111111111</v>
      </c>
    </row>
    <row r="133" spans="1:9" x14ac:dyDescent="0.25">
      <c r="C133">
        <v>3102</v>
      </c>
      <c r="D133">
        <v>5.4189999999999996</v>
      </c>
      <c r="E133">
        <v>440.9</v>
      </c>
      <c r="F133">
        <f t="shared" si="3"/>
        <v>3.3733741392501915</v>
      </c>
      <c r="G133">
        <f>E133/I129</f>
        <v>2.3024777777777774</v>
      </c>
    </row>
    <row r="134" spans="1:9" x14ac:dyDescent="0.25">
      <c r="C134">
        <v>4102</v>
      </c>
      <c r="D134">
        <v>4.0119999999999996</v>
      </c>
      <c r="E134">
        <v>423.1</v>
      </c>
      <c r="F134">
        <f t="shared" si="3"/>
        <v>3.2371843917368022</v>
      </c>
      <c r="G134">
        <f>E134/I129</f>
        <v>2.2095222222222222</v>
      </c>
    </row>
    <row r="135" spans="1:9" x14ac:dyDescent="0.25">
      <c r="C135">
        <v>5102</v>
      </c>
      <c r="D135">
        <v>2.93</v>
      </c>
      <c r="E135">
        <v>408.6</v>
      </c>
      <c r="F135">
        <f t="shared" si="3"/>
        <v>3.126243305279266</v>
      </c>
      <c r="G135">
        <f>E135/I129</f>
        <v>2.1337999999999999</v>
      </c>
    </row>
    <row r="136" spans="1:9" x14ac:dyDescent="0.25">
      <c r="C136">
        <v>6102</v>
      </c>
      <c r="D136">
        <v>2.109</v>
      </c>
      <c r="E136">
        <v>368.1</v>
      </c>
      <c r="F136">
        <f t="shared" si="3"/>
        <v>2.8163733741392507</v>
      </c>
      <c r="G136">
        <f>E136/I129</f>
        <v>1.9223000000000001</v>
      </c>
    </row>
    <row r="137" spans="1:9" x14ac:dyDescent="0.25">
      <c r="C137">
        <v>7102</v>
      </c>
      <c r="D137">
        <v>1.488</v>
      </c>
      <c r="E137">
        <v>272.7</v>
      </c>
      <c r="F137">
        <f t="shared" si="3"/>
        <v>2.08645753634277</v>
      </c>
      <c r="G137">
        <f>E137/I129</f>
        <v>1.4240999999999999</v>
      </c>
    </row>
    <row r="138" spans="1:9" x14ac:dyDescent="0.25">
      <c r="C138">
        <v>8102</v>
      </c>
      <c r="D138">
        <v>1.034</v>
      </c>
      <c r="E138">
        <v>198</v>
      </c>
      <c r="F138">
        <f t="shared" si="3"/>
        <v>1.5149196633511861</v>
      </c>
      <c r="G138">
        <f>E138/I129</f>
        <v>1.034</v>
      </c>
    </row>
    <row r="139" spans="1:9" x14ac:dyDescent="0.25">
      <c r="C139">
        <v>9102</v>
      </c>
      <c r="D139">
        <v>0.70899999999999996</v>
      </c>
      <c r="E139">
        <v>140.80000000000001</v>
      </c>
      <c r="F139">
        <f t="shared" si="3"/>
        <v>1.0772762050497324</v>
      </c>
      <c r="G139">
        <f>E139/I129</f>
        <v>0.73528888888888888</v>
      </c>
    </row>
    <row r="140" spans="1:9" x14ac:dyDescent="0.25">
      <c r="C140">
        <v>10102</v>
      </c>
      <c r="D140">
        <v>0.47499999999999998</v>
      </c>
      <c r="E140">
        <v>97.1</v>
      </c>
      <c r="F140">
        <f t="shared" si="3"/>
        <v>0.74292272379495028</v>
      </c>
      <c r="G140">
        <f>E140/I129</f>
        <v>0.50707777777777774</v>
      </c>
    </row>
    <row r="141" spans="1:9" x14ac:dyDescent="0.25">
      <c r="C141">
        <v>12102</v>
      </c>
      <c r="D141">
        <v>0.20699999999999999</v>
      </c>
      <c r="E141">
        <v>43.2</v>
      </c>
      <c r="F141">
        <f t="shared" si="3"/>
        <v>0.3305279265493497</v>
      </c>
      <c r="G141">
        <f>E141/I129</f>
        <v>0.22559999999999999</v>
      </c>
    </row>
    <row r="142" spans="1:9" x14ac:dyDescent="0.25">
      <c r="C142">
        <v>14102</v>
      </c>
      <c r="D142">
        <v>8.5999999999999993E-2</v>
      </c>
      <c r="E142">
        <v>17.899999999999999</v>
      </c>
      <c r="F142">
        <f t="shared" si="3"/>
        <v>0.13695485845447589</v>
      </c>
      <c r="G142">
        <f>E142/I129</f>
        <v>9.3477777777777771E-2</v>
      </c>
    </row>
    <row r="143" spans="1:9" x14ac:dyDescent="0.25">
      <c r="C143">
        <v>16102</v>
      </c>
      <c r="D143">
        <v>3.5999999999999997E-2</v>
      </c>
      <c r="E143">
        <v>7.3</v>
      </c>
      <c r="F143">
        <f t="shared" si="3"/>
        <v>5.5853098699311404E-2</v>
      </c>
      <c r="G143">
        <f>E143/I129</f>
        <v>3.8122222222222217E-2</v>
      </c>
    </row>
    <row r="144" spans="1:9" x14ac:dyDescent="0.25">
      <c r="C144">
        <v>18102</v>
      </c>
      <c r="D144">
        <v>1.6E-2</v>
      </c>
      <c r="E144">
        <v>3</v>
      </c>
      <c r="F144">
        <f t="shared" si="3"/>
        <v>2.2953328232593728E-2</v>
      </c>
      <c r="G144">
        <f>E144/I129</f>
        <v>1.5666666666666666E-2</v>
      </c>
    </row>
    <row r="145" spans="1:7" x14ac:dyDescent="0.25">
      <c r="C145">
        <v>20102</v>
      </c>
      <c r="D145">
        <v>7.0000000000000001E-3</v>
      </c>
      <c r="E145">
        <v>1.3</v>
      </c>
      <c r="F145">
        <f t="shared" si="3"/>
        <v>9.9464422341239492E-3</v>
      </c>
      <c r="G145">
        <f>E145/I129</f>
        <v>6.7888888888888886E-3</v>
      </c>
    </row>
    <row r="147" spans="1:7" x14ac:dyDescent="0.25">
      <c r="A147" t="s">
        <v>34</v>
      </c>
    </row>
    <row r="148" spans="1:7" x14ac:dyDescent="0.25">
      <c r="C148" t="s">
        <v>3</v>
      </c>
      <c r="D148" t="s">
        <v>32</v>
      </c>
    </row>
    <row r="149" spans="1:7" x14ac:dyDescent="0.25">
      <c r="A149" t="s">
        <v>23</v>
      </c>
      <c r="B149" t="s">
        <v>24</v>
      </c>
      <c r="C149">
        <v>0</v>
      </c>
      <c r="D149">
        <v>0</v>
      </c>
      <c r="E149">
        <v>0</v>
      </c>
      <c r="F149">
        <v>0</v>
      </c>
    </row>
    <row r="150" spans="1:7" x14ac:dyDescent="0.25">
      <c r="A150" t="s">
        <v>23</v>
      </c>
      <c r="B150" t="s">
        <v>24</v>
      </c>
      <c r="C150">
        <v>4.4999999999999998E-2</v>
      </c>
      <c r="D150">
        <v>0.16600000000000001</v>
      </c>
      <c r="E150">
        <v>4.3046470000000001</v>
      </c>
      <c r="F150">
        <v>4.3046470000000001</v>
      </c>
    </row>
    <row r="151" spans="1:7" x14ac:dyDescent="0.25">
      <c r="A151" t="s">
        <v>23</v>
      </c>
      <c r="B151" t="s">
        <v>24</v>
      </c>
      <c r="C151">
        <v>0.16</v>
      </c>
      <c r="D151">
        <v>0.5</v>
      </c>
      <c r="E151">
        <v>0.57791320000000002</v>
      </c>
      <c r="F151">
        <v>0.57791320000000002</v>
      </c>
    </row>
    <row r="152" spans="1:7" x14ac:dyDescent="0.25">
      <c r="A152" t="s">
        <v>23</v>
      </c>
      <c r="B152" t="s">
        <v>24</v>
      </c>
      <c r="C152">
        <v>0.5</v>
      </c>
      <c r="D152">
        <v>0.6</v>
      </c>
      <c r="E152">
        <v>0.48094029999999999</v>
      </c>
      <c r="F152">
        <v>0.48094029999999999</v>
      </c>
    </row>
    <row r="153" spans="1:7" x14ac:dyDescent="0.25">
      <c r="A153" t="s">
        <v>23</v>
      </c>
      <c r="B153" t="s">
        <v>24</v>
      </c>
      <c r="C153">
        <v>1</v>
      </c>
      <c r="D153">
        <v>1</v>
      </c>
      <c r="E153">
        <v>1.013946</v>
      </c>
      <c r="F153">
        <v>0</v>
      </c>
    </row>
    <row r="154" spans="1:7" x14ac:dyDescent="0.25">
      <c r="A154" t="s">
        <v>23</v>
      </c>
      <c r="B154" t="s">
        <v>24</v>
      </c>
      <c r="C154">
        <v>1.488</v>
      </c>
      <c r="D154">
        <f>G137</f>
        <v>1.4240999999999999</v>
      </c>
      <c r="E154">
        <v>0</v>
      </c>
      <c r="F154">
        <v>0</v>
      </c>
    </row>
    <row r="155" spans="1:7" x14ac:dyDescent="0.25">
      <c r="A155" t="s">
        <v>23</v>
      </c>
      <c r="B155" t="s">
        <v>24</v>
      </c>
      <c r="C155">
        <v>2.109</v>
      </c>
      <c r="D155">
        <f>G136</f>
        <v>1.9223000000000001</v>
      </c>
      <c r="E155">
        <v>0</v>
      </c>
      <c r="F155">
        <v>0</v>
      </c>
    </row>
    <row r="156" spans="1:7" x14ac:dyDescent="0.25">
      <c r="A156" t="s">
        <v>23</v>
      </c>
      <c r="B156" t="s">
        <v>24</v>
      </c>
      <c r="C156">
        <v>2.93</v>
      </c>
      <c r="D156">
        <f>G135</f>
        <v>2.1337999999999999</v>
      </c>
      <c r="E156">
        <v>0</v>
      </c>
      <c r="F156">
        <v>0</v>
      </c>
    </row>
    <row r="157" spans="1:7" x14ac:dyDescent="0.25">
      <c r="A157" t="s">
        <v>23</v>
      </c>
      <c r="B157" t="s">
        <v>24</v>
      </c>
      <c r="C157">
        <v>4.0119999999999996</v>
      </c>
      <c r="D157">
        <f>G134</f>
        <v>2.2095222222222222</v>
      </c>
      <c r="E157">
        <v>0</v>
      </c>
      <c r="F157">
        <v>0</v>
      </c>
    </row>
    <row r="158" spans="1:7" x14ac:dyDescent="0.25">
      <c r="A158" t="s">
        <v>23</v>
      </c>
      <c r="B158" t="s">
        <v>24</v>
      </c>
      <c r="C158">
        <v>5.4189999999999996</v>
      </c>
      <c r="D158">
        <f>G133</f>
        <v>2.3024777777777774</v>
      </c>
      <c r="E158">
        <v>0</v>
      </c>
      <c r="F158">
        <v>0</v>
      </c>
    </row>
    <row r="159" spans="1:7" x14ac:dyDescent="0.25">
      <c r="A159" t="s">
        <v>23</v>
      </c>
      <c r="B159" t="s">
        <v>24</v>
      </c>
      <c r="C159">
        <v>7.2130000000000001</v>
      </c>
      <c r="D159">
        <f>G132</f>
        <v>2.4137111111111111</v>
      </c>
      <c r="E159">
        <v>0</v>
      </c>
      <c r="F159">
        <v>0</v>
      </c>
    </row>
    <row r="160" spans="1:7" x14ac:dyDescent="0.25">
      <c r="A160" t="s">
        <v>23</v>
      </c>
      <c r="B160" t="s">
        <v>24</v>
      </c>
      <c r="C160">
        <v>9.4860000000000007</v>
      </c>
      <c r="D160">
        <f>G131</f>
        <v>2.5479222222222222</v>
      </c>
      <c r="E160">
        <v>0</v>
      </c>
      <c r="F160">
        <v>0</v>
      </c>
    </row>
    <row r="161" spans="1:9" x14ac:dyDescent="0.25">
      <c r="A161" t="s">
        <v>23</v>
      </c>
      <c r="B161" t="s">
        <v>24</v>
      </c>
      <c r="C161">
        <v>12.305999999999999</v>
      </c>
      <c r="D161">
        <f>G130</f>
        <v>2.7030222222222222</v>
      </c>
      <c r="E161">
        <v>0</v>
      </c>
      <c r="F161">
        <v>0</v>
      </c>
    </row>
    <row r="164" spans="1:9" x14ac:dyDescent="0.25">
      <c r="A164" t="s">
        <v>35</v>
      </c>
      <c r="C164" t="s">
        <v>6</v>
      </c>
      <c r="D164" t="s">
        <v>3</v>
      </c>
      <c r="E164" t="s">
        <v>9</v>
      </c>
      <c r="F164" t="s">
        <v>49</v>
      </c>
      <c r="G164" t="s">
        <v>45</v>
      </c>
      <c r="I164">
        <f>E173/D173</f>
        <v>102.31884057971016</v>
      </c>
    </row>
    <row r="165" spans="1:9" x14ac:dyDescent="0.25">
      <c r="C165">
        <v>99</v>
      </c>
      <c r="D165">
        <v>12.305999999999999</v>
      </c>
      <c r="E165">
        <v>252.1</v>
      </c>
      <c r="F165">
        <f t="shared" ref="F165:F180" si="4">E165/57.2</f>
        <v>4.4073426573426566</v>
      </c>
      <c r="G165">
        <f>E165/I164</f>
        <v>2.463866855524079</v>
      </c>
    </row>
    <row r="166" spans="1:9" x14ac:dyDescent="0.25">
      <c r="C166">
        <v>1102</v>
      </c>
      <c r="D166">
        <v>9.48</v>
      </c>
      <c r="E166">
        <v>239.7</v>
      </c>
      <c r="F166">
        <f t="shared" si="4"/>
        <v>4.19055944055944</v>
      </c>
      <c r="G166">
        <f>E166/I164</f>
        <v>2.3426770538243624</v>
      </c>
    </row>
    <row r="167" spans="1:9" x14ac:dyDescent="0.25">
      <c r="C167">
        <v>2102</v>
      </c>
      <c r="D167">
        <v>7.2089999999999996</v>
      </c>
      <c r="E167">
        <v>228.7</v>
      </c>
      <c r="F167">
        <f t="shared" si="4"/>
        <v>3.9982517482517479</v>
      </c>
      <c r="G167">
        <f>E167/I164</f>
        <v>2.2351699716713878</v>
      </c>
    </row>
    <row r="168" spans="1:9" x14ac:dyDescent="0.25">
      <c r="C168">
        <v>3102</v>
      </c>
      <c r="D168">
        <v>5.4169999999999998</v>
      </c>
      <c r="E168">
        <v>219.4</v>
      </c>
      <c r="F168">
        <f t="shared" si="4"/>
        <v>3.8356643356643354</v>
      </c>
      <c r="G168">
        <f>E168/I164</f>
        <v>2.1442776203966005</v>
      </c>
    </row>
    <row r="169" spans="1:9" x14ac:dyDescent="0.25">
      <c r="C169">
        <v>4102</v>
      </c>
      <c r="D169">
        <v>4.0110000000000001</v>
      </c>
      <c r="E169">
        <v>211.4</v>
      </c>
      <c r="F169">
        <f t="shared" si="4"/>
        <v>3.6958041958041958</v>
      </c>
      <c r="G169">
        <f>E169/I164</f>
        <v>2.0660906515580737</v>
      </c>
    </row>
    <row r="170" spans="1:9" x14ac:dyDescent="0.25">
      <c r="C170">
        <v>5102</v>
      </c>
      <c r="D170">
        <v>2.9289999999999998</v>
      </c>
      <c r="E170">
        <v>204.6</v>
      </c>
      <c r="F170">
        <f t="shared" si="4"/>
        <v>3.5769230769230766</v>
      </c>
      <c r="G170">
        <f>E170/I164</f>
        <v>1.9996317280453255</v>
      </c>
    </row>
    <row r="171" spans="1:9" x14ac:dyDescent="0.25">
      <c r="C171">
        <v>6102</v>
      </c>
      <c r="D171">
        <v>2.109</v>
      </c>
      <c r="E171">
        <v>190.4</v>
      </c>
      <c r="F171">
        <f t="shared" si="4"/>
        <v>3.3286713286713288</v>
      </c>
      <c r="G171">
        <f>E171/I164</f>
        <v>1.8608498583569404</v>
      </c>
    </row>
    <row r="172" spans="1:9" x14ac:dyDescent="0.25">
      <c r="C172">
        <v>7102</v>
      </c>
      <c r="D172">
        <v>1.488</v>
      </c>
      <c r="E172">
        <v>143.6</v>
      </c>
      <c r="F172">
        <f t="shared" si="4"/>
        <v>2.5104895104895104</v>
      </c>
      <c r="G172">
        <f>E172/I164</f>
        <v>1.4034560906515579</v>
      </c>
    </row>
    <row r="173" spans="1:9" x14ac:dyDescent="0.25">
      <c r="C173">
        <v>8102</v>
      </c>
      <c r="D173">
        <v>1.0349999999999999</v>
      </c>
      <c r="E173">
        <v>105.9</v>
      </c>
      <c r="F173">
        <f t="shared" si="4"/>
        <v>1.8513986013986015</v>
      </c>
      <c r="G173">
        <f>E173/I164</f>
        <v>1.0349999999999999</v>
      </c>
    </row>
    <row r="174" spans="1:9" x14ac:dyDescent="0.25">
      <c r="C174">
        <v>9102</v>
      </c>
      <c r="D174">
        <v>0.70899999999999996</v>
      </c>
      <c r="E174">
        <v>76.3</v>
      </c>
      <c r="F174">
        <f t="shared" si="4"/>
        <v>1.3339160839160837</v>
      </c>
      <c r="G174">
        <f>E174/I164</f>
        <v>0.74570821529745035</v>
      </c>
    </row>
    <row r="175" spans="1:9" x14ac:dyDescent="0.25">
      <c r="C175">
        <v>10102</v>
      </c>
      <c r="D175">
        <v>0.47499999999999998</v>
      </c>
      <c r="E175">
        <v>53.2</v>
      </c>
      <c r="F175">
        <f t="shared" si="4"/>
        <v>0.93006993006993011</v>
      </c>
      <c r="G175">
        <f>E175/I164</f>
        <v>0.51994334277620391</v>
      </c>
    </row>
    <row r="176" spans="1:9" x14ac:dyDescent="0.25">
      <c r="C176">
        <v>12102</v>
      </c>
      <c r="D176">
        <v>0.20699999999999999</v>
      </c>
      <c r="E176">
        <v>23.9</v>
      </c>
      <c r="F176">
        <f t="shared" si="4"/>
        <v>0.41783216783216781</v>
      </c>
      <c r="G176">
        <f>E176/I164</f>
        <v>0.23358356940509911</v>
      </c>
    </row>
    <row r="177" spans="1:7" x14ac:dyDescent="0.25">
      <c r="C177">
        <v>14102</v>
      </c>
      <c r="D177">
        <v>8.5999999999999993E-2</v>
      </c>
      <c r="E177">
        <v>9.8000000000000007</v>
      </c>
      <c r="F177">
        <f t="shared" si="4"/>
        <v>0.17132867132867133</v>
      </c>
      <c r="G177">
        <f>E177/I164</f>
        <v>9.5779036827195463E-2</v>
      </c>
    </row>
    <row r="178" spans="1:7" x14ac:dyDescent="0.25">
      <c r="C178">
        <v>16102</v>
      </c>
      <c r="D178">
        <v>3.5999999999999997E-2</v>
      </c>
      <c r="E178">
        <v>4</v>
      </c>
      <c r="F178">
        <f t="shared" si="4"/>
        <v>6.9930069930069921E-2</v>
      </c>
      <c r="G178">
        <f>E178/I164</f>
        <v>3.9093484419263455E-2</v>
      </c>
    </row>
    <row r="179" spans="1:7" x14ac:dyDescent="0.25">
      <c r="C179">
        <v>18102</v>
      </c>
      <c r="D179">
        <v>1.6E-2</v>
      </c>
      <c r="E179">
        <v>1.6</v>
      </c>
      <c r="F179">
        <f t="shared" si="4"/>
        <v>2.7972027972027972E-2</v>
      </c>
      <c r="G179">
        <f>E179/I164</f>
        <v>1.5637393767705381E-2</v>
      </c>
    </row>
    <row r="180" spans="1:7" x14ac:dyDescent="0.25">
      <c r="C180">
        <v>20102</v>
      </c>
      <c r="D180">
        <v>7.0000000000000001E-3</v>
      </c>
      <c r="E180">
        <v>0.7</v>
      </c>
      <c r="F180">
        <f t="shared" si="4"/>
        <v>1.2237762237762236E-2</v>
      </c>
      <c r="G180">
        <f>E180/I164</f>
        <v>6.8413597733711041E-3</v>
      </c>
    </row>
    <row r="182" spans="1:7" x14ac:dyDescent="0.25">
      <c r="A182" t="s">
        <v>37</v>
      </c>
      <c r="C182" t="s">
        <v>3</v>
      </c>
      <c r="D182" t="s">
        <v>32</v>
      </c>
    </row>
    <row r="183" spans="1:7" x14ac:dyDescent="0.25">
      <c r="A183" t="s">
        <v>23</v>
      </c>
      <c r="B183" t="s">
        <v>24</v>
      </c>
      <c r="C183">
        <v>0</v>
      </c>
      <c r="D183">
        <v>0</v>
      </c>
      <c r="E183">
        <v>1.069445</v>
      </c>
      <c r="F183">
        <v>0.72449520000000001</v>
      </c>
    </row>
    <row r="184" spans="1:7" x14ac:dyDescent="0.25">
      <c r="A184" t="s">
        <v>23</v>
      </c>
      <c r="B184" t="s">
        <v>24</v>
      </c>
      <c r="C184">
        <v>7.1999999999999995E-2</v>
      </c>
      <c r="D184">
        <v>0.08</v>
      </c>
      <c r="E184">
        <v>1.4720489999999999</v>
      </c>
      <c r="F184">
        <v>1.4720489999999999</v>
      </c>
    </row>
    <row r="185" spans="1:7" x14ac:dyDescent="0.25">
      <c r="A185" t="s">
        <v>23</v>
      </c>
      <c r="B185" t="s">
        <v>24</v>
      </c>
      <c r="C185">
        <v>0.17</v>
      </c>
      <c r="D185">
        <v>0.21</v>
      </c>
      <c r="E185">
        <v>1.2276849999999999</v>
      </c>
      <c r="F185">
        <v>1.2276849999999999</v>
      </c>
    </row>
    <row r="186" spans="1:7" x14ac:dyDescent="0.25">
      <c r="A186" t="s">
        <v>23</v>
      </c>
      <c r="B186" t="s">
        <v>24</v>
      </c>
      <c r="C186">
        <v>0.34</v>
      </c>
      <c r="D186">
        <v>0.39</v>
      </c>
      <c r="E186">
        <v>1.0142599999999999</v>
      </c>
      <c r="F186">
        <v>1.0142599999999999</v>
      </c>
    </row>
    <row r="187" spans="1:7" x14ac:dyDescent="0.25">
      <c r="A187" t="s">
        <v>23</v>
      </c>
      <c r="B187" t="s">
        <v>24</v>
      </c>
      <c r="C187">
        <v>1</v>
      </c>
      <c r="D187">
        <v>1</v>
      </c>
      <c r="E187">
        <v>0.96969700000000003</v>
      </c>
      <c r="F187">
        <v>0.96969700000000003</v>
      </c>
    </row>
    <row r="188" spans="1:7" x14ac:dyDescent="0.25">
      <c r="A188" t="s">
        <v>23</v>
      </c>
      <c r="B188" t="s">
        <v>24</v>
      </c>
      <c r="C188">
        <v>1.488</v>
      </c>
      <c r="D188">
        <f>G172</f>
        <v>1.4034560906515579</v>
      </c>
      <c r="E188">
        <v>0</v>
      </c>
      <c r="F188">
        <v>0</v>
      </c>
    </row>
    <row r="189" spans="1:7" x14ac:dyDescent="0.25">
      <c r="A189" t="s">
        <v>23</v>
      </c>
      <c r="B189" t="s">
        <v>24</v>
      </c>
      <c r="C189">
        <v>2.109</v>
      </c>
      <c r="D189">
        <f>G171</f>
        <v>1.8608498583569404</v>
      </c>
      <c r="E189">
        <v>0</v>
      </c>
      <c r="F189">
        <v>0</v>
      </c>
    </row>
    <row r="190" spans="1:7" x14ac:dyDescent="0.25">
      <c r="A190" t="s">
        <v>23</v>
      </c>
      <c r="B190" t="s">
        <v>24</v>
      </c>
      <c r="C190">
        <v>2.9289999999999998</v>
      </c>
      <c r="D190">
        <f>G170</f>
        <v>1.9996317280453255</v>
      </c>
      <c r="E190">
        <v>0</v>
      </c>
      <c r="F190">
        <v>0</v>
      </c>
    </row>
    <row r="191" spans="1:7" x14ac:dyDescent="0.25">
      <c r="A191" t="s">
        <v>23</v>
      </c>
      <c r="B191" t="s">
        <v>24</v>
      </c>
      <c r="C191">
        <v>4.0110000000000001</v>
      </c>
      <c r="D191">
        <f>G169</f>
        <v>2.0660906515580737</v>
      </c>
      <c r="E191">
        <v>0</v>
      </c>
      <c r="F191">
        <v>0</v>
      </c>
    </row>
    <row r="192" spans="1:7" x14ac:dyDescent="0.25">
      <c r="A192" t="s">
        <v>23</v>
      </c>
      <c r="B192" t="s">
        <v>24</v>
      </c>
      <c r="C192">
        <v>5.4169999999999998</v>
      </c>
      <c r="D192">
        <f>G168</f>
        <v>2.1442776203966005</v>
      </c>
      <c r="E192">
        <v>0</v>
      </c>
      <c r="F192">
        <v>0</v>
      </c>
    </row>
    <row r="193" spans="1:9" x14ac:dyDescent="0.25">
      <c r="A193" t="s">
        <v>23</v>
      </c>
      <c r="B193" t="s">
        <v>24</v>
      </c>
      <c r="C193">
        <v>7.2089999999999996</v>
      </c>
      <c r="D193">
        <f>G167</f>
        <v>2.2351699716713878</v>
      </c>
      <c r="E193">
        <v>0</v>
      </c>
      <c r="F193">
        <v>0</v>
      </c>
    </row>
    <row r="194" spans="1:9" x14ac:dyDescent="0.25">
      <c r="A194" t="s">
        <v>23</v>
      </c>
      <c r="B194" t="s">
        <v>24</v>
      </c>
      <c r="C194">
        <v>9.48</v>
      </c>
      <c r="D194">
        <f>G166</f>
        <v>2.3426770538243624</v>
      </c>
      <c r="E194">
        <v>0</v>
      </c>
      <c r="F194">
        <v>0</v>
      </c>
    </row>
    <row r="195" spans="1:9" x14ac:dyDescent="0.25">
      <c r="A195" t="s">
        <v>23</v>
      </c>
      <c r="B195" t="s">
        <v>24</v>
      </c>
      <c r="C195">
        <v>12.305999999999999</v>
      </c>
      <c r="D195">
        <f>G165</f>
        <v>2.463866855524079</v>
      </c>
      <c r="E195">
        <v>0</v>
      </c>
      <c r="F195">
        <v>0</v>
      </c>
    </row>
    <row r="199" spans="1:9" x14ac:dyDescent="0.25">
      <c r="A199" t="s">
        <v>36</v>
      </c>
      <c r="C199" t="s">
        <v>6</v>
      </c>
      <c r="D199" t="s">
        <v>3</v>
      </c>
      <c r="E199" t="s">
        <v>9</v>
      </c>
      <c r="F199" t="s">
        <v>50</v>
      </c>
      <c r="G199" t="s">
        <v>45</v>
      </c>
      <c r="I199">
        <f>E208/D208</f>
        <v>173.14009661835749</v>
      </c>
    </row>
    <row r="200" spans="1:9" x14ac:dyDescent="0.25">
      <c r="C200">
        <v>99</v>
      </c>
      <c r="D200">
        <v>12.305999999999999</v>
      </c>
      <c r="E200">
        <v>299.8</v>
      </c>
      <c r="F200">
        <f t="shared" ref="F200:F215" si="5">E200/94.4</f>
        <v>3.1758474576271185</v>
      </c>
      <c r="G200">
        <f>E200/I199</f>
        <v>1.7315457589285714</v>
      </c>
    </row>
    <row r="201" spans="1:9" x14ac:dyDescent="0.25">
      <c r="C201">
        <v>1102</v>
      </c>
      <c r="D201">
        <v>9.48</v>
      </c>
      <c r="E201">
        <v>279.39999999999998</v>
      </c>
      <c r="F201">
        <f t="shared" si="5"/>
        <v>2.9597457627118642</v>
      </c>
      <c r="G201">
        <f>E201/I199</f>
        <v>1.6137220982142855</v>
      </c>
    </row>
    <row r="202" spans="1:9" x14ac:dyDescent="0.25">
      <c r="C202">
        <v>2102</v>
      </c>
      <c r="D202">
        <v>7.2089999999999996</v>
      </c>
      <c r="E202">
        <v>261.3</v>
      </c>
      <c r="F202">
        <f t="shared" si="5"/>
        <v>2.7680084745762712</v>
      </c>
      <c r="G202">
        <f>E202/I199</f>
        <v>1.5091824776785714</v>
      </c>
    </row>
    <row r="203" spans="1:9" x14ac:dyDescent="0.25">
      <c r="C203">
        <v>3102</v>
      </c>
      <c r="D203">
        <v>5.4169999999999998</v>
      </c>
      <c r="E203">
        <v>245.9</v>
      </c>
      <c r="F203">
        <f t="shared" si="5"/>
        <v>2.6048728813559321</v>
      </c>
      <c r="G203">
        <f>E203/I199</f>
        <v>1.4202371651785715</v>
      </c>
    </row>
    <row r="204" spans="1:9" x14ac:dyDescent="0.25">
      <c r="C204">
        <v>4102</v>
      </c>
      <c r="D204">
        <v>4.0110000000000001</v>
      </c>
      <c r="E204">
        <v>232.6</v>
      </c>
      <c r="F204">
        <f t="shared" si="5"/>
        <v>2.4639830508474576</v>
      </c>
      <c r="G204">
        <f>E204/I199</f>
        <v>1.3434207589285714</v>
      </c>
    </row>
    <row r="205" spans="1:9" x14ac:dyDescent="0.25">
      <c r="C205">
        <v>5102</v>
      </c>
      <c r="D205">
        <v>2.9289999999999998</v>
      </c>
      <c r="E205">
        <v>221.4</v>
      </c>
      <c r="F205">
        <f t="shared" si="5"/>
        <v>2.3453389830508473</v>
      </c>
      <c r="G205">
        <f>E205/I199</f>
        <v>1.2787332589285714</v>
      </c>
    </row>
    <row r="206" spans="1:9" x14ac:dyDescent="0.25">
      <c r="C206">
        <v>6102</v>
      </c>
      <c r="D206">
        <v>2.109</v>
      </c>
      <c r="E206">
        <v>212.1</v>
      </c>
      <c r="F206">
        <f t="shared" si="5"/>
        <v>2.2468220338983049</v>
      </c>
      <c r="G206">
        <f>E206/I199</f>
        <v>1.2250195312499998</v>
      </c>
    </row>
    <row r="207" spans="1:9" x14ac:dyDescent="0.25">
      <c r="C207">
        <v>7102</v>
      </c>
      <c r="D207">
        <v>1.488</v>
      </c>
      <c r="E207">
        <v>204.2</v>
      </c>
      <c r="F207">
        <f t="shared" si="5"/>
        <v>2.1631355932203387</v>
      </c>
      <c r="G207">
        <f>E207/I199</f>
        <v>1.1793917410714285</v>
      </c>
    </row>
    <row r="208" spans="1:9" x14ac:dyDescent="0.25">
      <c r="C208">
        <v>8102</v>
      </c>
      <c r="D208">
        <v>1.0349999999999999</v>
      </c>
      <c r="E208">
        <v>179.2</v>
      </c>
      <c r="F208">
        <f t="shared" si="5"/>
        <v>1.8983050847457625</v>
      </c>
      <c r="G208">
        <f>E208/I199</f>
        <v>1.0349999999999999</v>
      </c>
    </row>
    <row r="209" spans="1:7" x14ac:dyDescent="0.25">
      <c r="C209">
        <v>9102</v>
      </c>
      <c r="D209">
        <v>0.70899999999999996</v>
      </c>
      <c r="E209">
        <v>129.30000000000001</v>
      </c>
      <c r="F209">
        <f t="shared" si="5"/>
        <v>1.3697033898305084</v>
      </c>
      <c r="G209">
        <f>E209/I199</f>
        <v>0.74679408482142862</v>
      </c>
    </row>
    <row r="210" spans="1:7" x14ac:dyDescent="0.25">
      <c r="C210">
        <v>10102</v>
      </c>
      <c r="D210">
        <v>0.47499999999999998</v>
      </c>
      <c r="E210">
        <v>90.2</v>
      </c>
      <c r="F210">
        <f t="shared" si="5"/>
        <v>0.95550847457627119</v>
      </c>
      <c r="G210">
        <f>E210/I199</f>
        <v>0.52096540178571427</v>
      </c>
    </row>
    <row r="211" spans="1:7" x14ac:dyDescent="0.25">
      <c r="C211">
        <v>12102</v>
      </c>
      <c r="D211">
        <v>0.20699999999999999</v>
      </c>
      <c r="E211">
        <v>40.5</v>
      </c>
      <c r="F211">
        <f t="shared" si="5"/>
        <v>0.42902542372881353</v>
      </c>
      <c r="G211">
        <f>E211/I199</f>
        <v>0.2339146205357143</v>
      </c>
    </row>
    <row r="212" spans="1:7" x14ac:dyDescent="0.25">
      <c r="C212">
        <v>14102</v>
      </c>
      <c r="D212">
        <v>8.5999999999999993E-2</v>
      </c>
      <c r="E212">
        <v>16.7</v>
      </c>
      <c r="F212">
        <f t="shared" si="5"/>
        <v>0.17690677966101692</v>
      </c>
      <c r="G212">
        <f>E212/I199</f>
        <v>9.6453683035714277E-2</v>
      </c>
    </row>
    <row r="213" spans="1:7" x14ac:dyDescent="0.25">
      <c r="C213">
        <v>16102</v>
      </c>
      <c r="D213">
        <v>3.5999999999999997E-2</v>
      </c>
      <c r="E213">
        <v>6.8</v>
      </c>
      <c r="F213">
        <f t="shared" si="5"/>
        <v>7.2033898305084734E-2</v>
      </c>
      <c r="G213">
        <f>E213/I199</f>
        <v>3.9274553571428568E-2</v>
      </c>
    </row>
    <row r="214" spans="1:7" x14ac:dyDescent="0.25">
      <c r="C214">
        <v>18102</v>
      </c>
      <c r="D214">
        <v>1.6E-2</v>
      </c>
      <c r="E214">
        <v>2.8</v>
      </c>
      <c r="F214">
        <f t="shared" si="5"/>
        <v>2.966101694915254E-2</v>
      </c>
      <c r="G214">
        <f>E214/I199</f>
        <v>1.6171874999999999E-2</v>
      </c>
    </row>
    <row r="215" spans="1:7" x14ac:dyDescent="0.25">
      <c r="C215">
        <v>20102</v>
      </c>
      <c r="D215">
        <v>7.0000000000000001E-3</v>
      </c>
      <c r="E215">
        <v>1.1000000000000001</v>
      </c>
      <c r="F215">
        <f t="shared" si="5"/>
        <v>1.1652542372881356E-2</v>
      </c>
      <c r="G215">
        <f>E215/I199</f>
        <v>6.3532366071428576E-3</v>
      </c>
    </row>
    <row r="218" spans="1:7" x14ac:dyDescent="0.25">
      <c r="A218" t="s">
        <v>39</v>
      </c>
      <c r="C218" t="s">
        <v>3</v>
      </c>
      <c r="D218" t="s">
        <v>40</v>
      </c>
    </row>
    <row r="219" spans="1:7" x14ac:dyDescent="0.25">
      <c r="A219" t="s">
        <v>38</v>
      </c>
      <c r="B219" t="s">
        <v>24</v>
      </c>
      <c r="C219">
        <v>0</v>
      </c>
      <c r="D219">
        <v>0</v>
      </c>
      <c r="E219">
        <v>1.6666669999999999</v>
      </c>
      <c r="F219">
        <v>1.6666669999999999</v>
      </c>
    </row>
    <row r="220" spans="1:7" x14ac:dyDescent="0.25">
      <c r="A220" t="s">
        <v>38</v>
      </c>
      <c r="B220" t="s">
        <v>24</v>
      </c>
      <c r="C220">
        <v>7.0661639999999998E-2</v>
      </c>
      <c r="D220">
        <v>0.13971330000000001</v>
      </c>
      <c r="E220">
        <v>1.9613959999999999</v>
      </c>
      <c r="F220">
        <v>1.9613959999999999</v>
      </c>
    </row>
    <row r="221" spans="1:7" x14ac:dyDescent="0.25">
      <c r="A221" t="s">
        <v>38</v>
      </c>
      <c r="B221" t="s">
        <v>24</v>
      </c>
      <c r="C221">
        <v>0.34</v>
      </c>
      <c r="D221">
        <v>0.56000000000000005</v>
      </c>
      <c r="E221">
        <v>1.0840019999999999</v>
      </c>
      <c r="F221">
        <v>1.0840019999999999</v>
      </c>
    </row>
    <row r="222" spans="1:7" x14ac:dyDescent="0.25">
      <c r="A222" t="s">
        <v>38</v>
      </c>
      <c r="B222" t="s">
        <v>24</v>
      </c>
      <c r="C222">
        <v>1</v>
      </c>
      <c r="D222">
        <v>1</v>
      </c>
      <c r="E222">
        <v>0.53026379999999995</v>
      </c>
      <c r="F222">
        <v>0.53026379999999995</v>
      </c>
    </row>
    <row r="223" spans="1:7" x14ac:dyDescent="0.25">
      <c r="A223" t="s">
        <v>38</v>
      </c>
      <c r="B223" t="s">
        <v>24</v>
      </c>
      <c r="C223">
        <v>1.488</v>
      </c>
      <c r="D223">
        <f>G207</f>
        <v>1.1793917410714285</v>
      </c>
      <c r="E223">
        <v>0</v>
      </c>
      <c r="F223">
        <v>0</v>
      </c>
    </row>
    <row r="224" spans="1:7" x14ac:dyDescent="0.25">
      <c r="A224" t="s">
        <v>38</v>
      </c>
      <c r="B224" t="s">
        <v>24</v>
      </c>
      <c r="C224">
        <v>2.109</v>
      </c>
      <c r="D224">
        <f>G206</f>
        <v>1.2250195312499998</v>
      </c>
      <c r="E224">
        <v>0</v>
      </c>
      <c r="F224">
        <v>0</v>
      </c>
    </row>
    <row r="225" spans="1:9" x14ac:dyDescent="0.25">
      <c r="A225" t="s">
        <v>38</v>
      </c>
      <c r="B225" t="s">
        <v>24</v>
      </c>
      <c r="C225">
        <v>2.9289999999999998</v>
      </c>
      <c r="D225">
        <f>G205</f>
        <v>1.2787332589285714</v>
      </c>
      <c r="E225">
        <v>0</v>
      </c>
      <c r="F225">
        <v>0</v>
      </c>
    </row>
    <row r="226" spans="1:9" x14ac:dyDescent="0.25">
      <c r="A226" t="s">
        <v>38</v>
      </c>
      <c r="B226" t="s">
        <v>24</v>
      </c>
      <c r="C226">
        <v>4.0110000000000001</v>
      </c>
      <c r="D226">
        <f>G204</f>
        <v>1.3434207589285714</v>
      </c>
      <c r="E226">
        <v>0</v>
      </c>
      <c r="F226">
        <v>0</v>
      </c>
    </row>
    <row r="227" spans="1:9" x14ac:dyDescent="0.25">
      <c r="A227" t="s">
        <v>38</v>
      </c>
      <c r="B227" t="s">
        <v>24</v>
      </c>
      <c r="C227">
        <v>5.4169999999999998</v>
      </c>
      <c r="D227">
        <f>G203</f>
        <v>1.4202371651785715</v>
      </c>
      <c r="E227">
        <v>0</v>
      </c>
      <c r="F227">
        <v>0</v>
      </c>
    </row>
    <row r="228" spans="1:9" x14ac:dyDescent="0.25">
      <c r="A228" t="s">
        <v>38</v>
      </c>
      <c r="B228" t="s">
        <v>24</v>
      </c>
      <c r="C228">
        <v>7.2089999999999996</v>
      </c>
      <c r="D228">
        <f>G202</f>
        <v>1.5091824776785714</v>
      </c>
      <c r="E228">
        <v>0</v>
      </c>
      <c r="F228">
        <v>0</v>
      </c>
    </row>
    <row r="229" spans="1:9" x14ac:dyDescent="0.25">
      <c r="A229" t="s">
        <v>38</v>
      </c>
      <c r="B229" t="s">
        <v>24</v>
      </c>
      <c r="C229">
        <v>9.48</v>
      </c>
      <c r="D229">
        <f>G201</f>
        <v>1.6137220982142855</v>
      </c>
      <c r="E229">
        <v>0</v>
      </c>
      <c r="F229">
        <v>0</v>
      </c>
    </row>
    <row r="230" spans="1:9" x14ac:dyDescent="0.25">
      <c r="A230" t="s">
        <v>38</v>
      </c>
      <c r="B230" t="s">
        <v>24</v>
      </c>
      <c r="C230">
        <v>12.305999999999999</v>
      </c>
      <c r="D230">
        <f>G200</f>
        <v>1.7315457589285714</v>
      </c>
      <c r="E230">
        <v>0</v>
      </c>
      <c r="F230">
        <v>0</v>
      </c>
    </row>
    <row r="233" spans="1:9" x14ac:dyDescent="0.25">
      <c r="A233" t="s">
        <v>41</v>
      </c>
      <c r="C233" t="s">
        <v>6</v>
      </c>
      <c r="D233" t="s">
        <v>3</v>
      </c>
      <c r="E233" t="s">
        <v>9</v>
      </c>
      <c r="F233" t="s">
        <v>51</v>
      </c>
      <c r="G233" t="s">
        <v>45</v>
      </c>
      <c r="I233">
        <f>E242/D242</f>
        <v>225.60386473429952</v>
      </c>
    </row>
    <row r="234" spans="1:9" x14ac:dyDescent="0.25">
      <c r="C234">
        <v>99</v>
      </c>
      <c r="D234">
        <v>12.305999999999999</v>
      </c>
      <c r="E234">
        <v>510.7</v>
      </c>
      <c r="F234">
        <f t="shared" ref="F234:F249" si="6">E234/115</f>
        <v>4.4408695652173913</v>
      </c>
      <c r="G234">
        <f>E234/I233</f>
        <v>2.2637023554603855</v>
      </c>
    </row>
    <row r="235" spans="1:9" x14ac:dyDescent="0.25">
      <c r="C235">
        <v>1102</v>
      </c>
      <c r="D235">
        <v>9.48</v>
      </c>
      <c r="E235">
        <v>486.4</v>
      </c>
      <c r="F235">
        <f t="shared" si="6"/>
        <v>4.2295652173913041</v>
      </c>
      <c r="G235">
        <f>E235/I233</f>
        <v>2.1559914346895073</v>
      </c>
    </row>
    <row r="236" spans="1:9" x14ac:dyDescent="0.25">
      <c r="C236">
        <v>2102</v>
      </c>
      <c r="D236">
        <v>7.2080000000000002</v>
      </c>
      <c r="E236">
        <v>464.2</v>
      </c>
      <c r="F236">
        <f t="shared" si="6"/>
        <v>4.0365217391304347</v>
      </c>
      <c r="G236">
        <f>E236/I233</f>
        <v>2.0575888650963599</v>
      </c>
    </row>
    <row r="237" spans="1:9" x14ac:dyDescent="0.25">
      <c r="C237">
        <v>3102</v>
      </c>
      <c r="D237">
        <v>5.4169999999999998</v>
      </c>
      <c r="E237">
        <v>444.9</v>
      </c>
      <c r="F237">
        <f t="shared" si="6"/>
        <v>3.8686956521739129</v>
      </c>
      <c r="G237">
        <f>E237/I233</f>
        <v>1.9720406852248393</v>
      </c>
    </row>
    <row r="238" spans="1:9" x14ac:dyDescent="0.25">
      <c r="C238">
        <v>4102</v>
      </c>
      <c r="D238">
        <v>4.0110000000000001</v>
      </c>
      <c r="E238">
        <v>428.1</v>
      </c>
      <c r="F238">
        <f t="shared" si="6"/>
        <v>3.7226086956521742</v>
      </c>
      <c r="G238">
        <f>E238/I233</f>
        <v>1.8975738758029979</v>
      </c>
    </row>
    <row r="239" spans="1:9" x14ac:dyDescent="0.25">
      <c r="C239">
        <v>5102</v>
      </c>
      <c r="D239">
        <v>2.9289999999999998</v>
      </c>
      <c r="E239">
        <v>413.8</v>
      </c>
      <c r="F239">
        <f t="shared" si="6"/>
        <v>3.5982608695652174</v>
      </c>
      <c r="G239">
        <f>E239/I233</f>
        <v>1.8341884368308352</v>
      </c>
    </row>
    <row r="240" spans="1:9" x14ac:dyDescent="0.25">
      <c r="C240">
        <v>6102</v>
      </c>
      <c r="D240">
        <v>2.109</v>
      </c>
      <c r="E240">
        <v>401.7</v>
      </c>
      <c r="F240">
        <f t="shared" si="6"/>
        <v>3.4930434782608693</v>
      </c>
      <c r="G240">
        <f>E240/I233</f>
        <v>1.7805546038543896</v>
      </c>
    </row>
    <row r="241" spans="1:7" x14ac:dyDescent="0.25">
      <c r="C241">
        <v>7102</v>
      </c>
      <c r="D241">
        <v>1.4890000000000001</v>
      </c>
      <c r="E241">
        <v>315.7</v>
      </c>
      <c r="F241">
        <f t="shared" si="6"/>
        <v>2.7452173913043478</v>
      </c>
      <c r="G241">
        <f>E241/I233</f>
        <v>1.399355460385439</v>
      </c>
    </row>
    <row r="242" spans="1:7" x14ac:dyDescent="0.25">
      <c r="C242">
        <v>8102</v>
      </c>
      <c r="D242">
        <v>1.0349999999999999</v>
      </c>
      <c r="E242">
        <v>233.5</v>
      </c>
      <c r="F242">
        <f t="shared" si="6"/>
        <v>2.0304347826086957</v>
      </c>
      <c r="G242">
        <f>E242/I233</f>
        <v>1.0349999999999999</v>
      </c>
    </row>
    <row r="243" spans="1:7" x14ac:dyDescent="0.25">
      <c r="C243">
        <v>9102</v>
      </c>
      <c r="D243">
        <v>0.70899999999999996</v>
      </c>
      <c r="E243">
        <v>168.5</v>
      </c>
      <c r="F243">
        <f t="shared" si="6"/>
        <v>1.4652173913043478</v>
      </c>
      <c r="G243">
        <f>E243/I233</f>
        <v>0.74688436830835114</v>
      </c>
    </row>
    <row r="244" spans="1:7" x14ac:dyDescent="0.25">
      <c r="C244">
        <v>10102</v>
      </c>
      <c r="D244">
        <v>0.47499999999999998</v>
      </c>
      <c r="E244">
        <v>117.5</v>
      </c>
      <c r="F244">
        <f t="shared" si="6"/>
        <v>1.0217391304347827</v>
      </c>
      <c r="G244">
        <f>E244/I233</f>
        <v>0.52082441113490363</v>
      </c>
    </row>
    <row r="245" spans="1:7" x14ac:dyDescent="0.25">
      <c r="C245">
        <v>12102</v>
      </c>
      <c r="D245">
        <v>0.20699999999999999</v>
      </c>
      <c r="E245">
        <v>52.8</v>
      </c>
      <c r="F245">
        <f t="shared" si="6"/>
        <v>0.45913043478260868</v>
      </c>
      <c r="G245">
        <f>E245/I233</f>
        <v>0.23403854389721626</v>
      </c>
    </row>
    <row r="246" spans="1:7" x14ac:dyDescent="0.25">
      <c r="C246">
        <v>14102</v>
      </c>
      <c r="D246">
        <v>8.5999999999999993E-2</v>
      </c>
      <c r="E246">
        <v>21.7</v>
      </c>
      <c r="F246">
        <f t="shared" si="6"/>
        <v>0.18869565217391304</v>
      </c>
      <c r="G246">
        <f>E246/I233</f>
        <v>9.6186295503211991E-2</v>
      </c>
    </row>
    <row r="247" spans="1:7" x14ac:dyDescent="0.25">
      <c r="C247">
        <v>16102</v>
      </c>
      <c r="D247">
        <v>3.5999999999999997E-2</v>
      </c>
      <c r="E247">
        <v>8.8000000000000007</v>
      </c>
      <c r="F247">
        <f t="shared" si="6"/>
        <v>7.6521739130434793E-2</v>
      </c>
      <c r="G247">
        <f>E247/I233</f>
        <v>3.9006423982869382E-2</v>
      </c>
    </row>
    <row r="248" spans="1:7" x14ac:dyDescent="0.25">
      <c r="C248">
        <v>18102</v>
      </c>
      <c r="D248">
        <v>1.6E-2</v>
      </c>
      <c r="E248">
        <v>3.6</v>
      </c>
      <c r="F248">
        <f t="shared" si="6"/>
        <v>3.1304347826086959E-2</v>
      </c>
      <c r="G248">
        <f>E248/I233</f>
        <v>1.5957173447537474E-2</v>
      </c>
    </row>
    <row r="249" spans="1:7" x14ac:dyDescent="0.25">
      <c r="C249">
        <v>20102</v>
      </c>
      <c r="D249">
        <v>7.0000000000000001E-3</v>
      </c>
      <c r="E249">
        <v>1.5</v>
      </c>
      <c r="F249">
        <f t="shared" si="6"/>
        <v>1.3043478260869565E-2</v>
      </c>
      <c r="G249">
        <f>E249/I233</f>
        <v>6.6488222698072802E-3</v>
      </c>
    </row>
    <row r="251" spans="1:7" x14ac:dyDescent="0.25">
      <c r="A251" t="s">
        <v>42</v>
      </c>
      <c r="C251" t="s">
        <v>3</v>
      </c>
      <c r="D251" t="s">
        <v>40</v>
      </c>
    </row>
    <row r="252" spans="1:7" x14ac:dyDescent="0.25">
      <c r="A252" t="s">
        <v>23</v>
      </c>
      <c r="B252" t="s">
        <v>24</v>
      </c>
      <c r="C252">
        <v>0</v>
      </c>
      <c r="D252">
        <v>0</v>
      </c>
      <c r="E252">
        <v>0</v>
      </c>
      <c r="F252">
        <v>0</v>
      </c>
    </row>
    <row r="253" spans="1:7" x14ac:dyDescent="0.25">
      <c r="A253" t="s">
        <v>23</v>
      </c>
      <c r="B253" t="s">
        <v>24</v>
      </c>
      <c r="C253">
        <v>1.7999999999999999E-2</v>
      </c>
      <c r="D253">
        <v>0.09</v>
      </c>
      <c r="E253">
        <v>7.9147869999999996</v>
      </c>
      <c r="F253">
        <v>7.9147869999999996</v>
      </c>
    </row>
    <row r="254" spans="1:7" x14ac:dyDescent="0.25">
      <c r="A254" t="s">
        <v>23</v>
      </c>
      <c r="B254" t="s">
        <v>24</v>
      </c>
      <c r="C254">
        <v>0.08</v>
      </c>
      <c r="D254">
        <v>0.3</v>
      </c>
      <c r="E254">
        <v>1.0519229999999999</v>
      </c>
      <c r="F254">
        <v>1.0519229999999999</v>
      </c>
    </row>
    <row r="255" spans="1:7" x14ac:dyDescent="0.25">
      <c r="A255" t="s">
        <v>23</v>
      </c>
      <c r="B255" t="s">
        <v>24</v>
      </c>
      <c r="C255">
        <v>0.35</v>
      </c>
      <c r="D255">
        <v>0.5</v>
      </c>
      <c r="E255">
        <v>0.39272259999999998</v>
      </c>
      <c r="F255">
        <v>0.39272259999999998</v>
      </c>
    </row>
    <row r="256" spans="1:7" x14ac:dyDescent="0.25">
      <c r="A256" t="s">
        <v>23</v>
      </c>
      <c r="B256" t="s">
        <v>24</v>
      </c>
      <c r="C256">
        <v>1</v>
      </c>
      <c r="D256">
        <v>1</v>
      </c>
      <c r="E256">
        <v>1.055097</v>
      </c>
      <c r="F256">
        <v>0</v>
      </c>
    </row>
    <row r="257" spans="1:6" x14ac:dyDescent="0.25">
      <c r="A257" t="s">
        <v>23</v>
      </c>
      <c r="B257" t="s">
        <v>24</v>
      </c>
      <c r="C257">
        <v>1.4890000000000001</v>
      </c>
      <c r="D257">
        <f>G241</f>
        <v>1.399355460385439</v>
      </c>
      <c r="E257">
        <v>0</v>
      </c>
      <c r="F257">
        <v>0</v>
      </c>
    </row>
    <row r="258" spans="1:6" x14ac:dyDescent="0.25">
      <c r="A258" t="s">
        <v>23</v>
      </c>
      <c r="B258" t="s">
        <v>24</v>
      </c>
      <c r="C258">
        <v>2.109</v>
      </c>
      <c r="D258">
        <f>G240</f>
        <v>1.7805546038543896</v>
      </c>
      <c r="E258">
        <v>0</v>
      </c>
      <c r="F258">
        <v>0</v>
      </c>
    </row>
    <row r="259" spans="1:6" x14ac:dyDescent="0.25">
      <c r="A259" t="s">
        <v>23</v>
      </c>
      <c r="B259" t="s">
        <v>24</v>
      </c>
      <c r="C259">
        <v>2.9289999999999998</v>
      </c>
      <c r="D259">
        <f>G239</f>
        <v>1.8341884368308352</v>
      </c>
      <c r="E259">
        <v>0</v>
      </c>
      <c r="F259">
        <v>0</v>
      </c>
    </row>
    <row r="260" spans="1:6" x14ac:dyDescent="0.25">
      <c r="A260" t="s">
        <v>23</v>
      </c>
      <c r="B260" t="s">
        <v>24</v>
      </c>
      <c r="C260">
        <v>4.0110000000000001</v>
      </c>
      <c r="D260">
        <f>G238</f>
        <v>1.8975738758029979</v>
      </c>
      <c r="E260">
        <v>0</v>
      </c>
      <c r="F260">
        <v>0</v>
      </c>
    </row>
    <row r="261" spans="1:6" x14ac:dyDescent="0.25">
      <c r="A261" t="s">
        <v>23</v>
      </c>
      <c r="B261" t="s">
        <v>24</v>
      </c>
      <c r="C261">
        <v>5.4169999999999998</v>
      </c>
      <c r="D261">
        <f>G237</f>
        <v>1.9720406852248393</v>
      </c>
      <c r="E261">
        <v>0</v>
      </c>
      <c r="F261">
        <v>0</v>
      </c>
    </row>
    <row r="262" spans="1:6" x14ac:dyDescent="0.25">
      <c r="A262" t="s">
        <v>23</v>
      </c>
      <c r="B262" t="s">
        <v>24</v>
      </c>
      <c r="C262">
        <v>7.2080000000000002</v>
      </c>
      <c r="D262">
        <f>G236</f>
        <v>2.0575888650963599</v>
      </c>
      <c r="E262">
        <v>0</v>
      </c>
      <c r="F262">
        <v>0</v>
      </c>
    </row>
    <row r="263" spans="1:6" x14ac:dyDescent="0.25">
      <c r="A263" t="s">
        <v>23</v>
      </c>
      <c r="B263" t="s">
        <v>24</v>
      </c>
      <c r="C263">
        <v>9.48</v>
      </c>
      <c r="D263">
        <f>G235</f>
        <v>2.1559914346895073</v>
      </c>
      <c r="E263">
        <v>0</v>
      </c>
      <c r="F263">
        <v>0</v>
      </c>
    </row>
    <row r="264" spans="1:6" x14ac:dyDescent="0.25">
      <c r="A264" t="s">
        <v>23</v>
      </c>
      <c r="B264" t="s">
        <v>24</v>
      </c>
      <c r="C264">
        <v>12.305999999999999</v>
      </c>
      <c r="D264">
        <f>G234</f>
        <v>2.2637023554603855</v>
      </c>
      <c r="E264">
        <v>0</v>
      </c>
      <c r="F2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Fecyk</dc:creator>
  <cp:lastModifiedBy>Gordon Fecyk</cp:lastModifiedBy>
  <dcterms:created xsi:type="dcterms:W3CDTF">2017-09-08T21:38:03Z</dcterms:created>
  <dcterms:modified xsi:type="dcterms:W3CDTF">2017-09-11T22:27:25Z</dcterms:modified>
</cp:coreProperties>
</file>